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A74DF7AA-2C05-41D1-9C57-A847ABA3D795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6" r:id="rId13"/>
    <sheet name="2019년" sheetId="15" r:id="rId14"/>
    <sheet name="2020년" sheetId="17" r:id="rId15"/>
    <sheet name="2021년" sheetId="18" r:id="rId16"/>
    <sheet name="2022.하반기" sheetId="19" r:id="rId17"/>
    <sheet name="2023.상반기" sheetId="20" r:id="rId18"/>
    <sheet name="2023.하반기" sheetId="21" r:id="rId19"/>
    <sheet name="2024.상반기" sheetId="22" r:id="rId20"/>
    <sheet name="2024.하반기" sheetId="23" r:id="rId21"/>
    <sheet name="2025.상반기" sheetId="24" r:id="rId22"/>
    <sheet name="2025.하반기" sheetId="25" r:id="rId23"/>
    <sheet name="2026.상반기" sheetId="26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E1" localSheetId="14">#REF!</definedName>
    <definedName name="_E1" localSheetId="15">#REF!</definedName>
    <definedName name="_E1" localSheetId="16">#REF!</definedName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3">'2009년'!$A:$A</definedName>
    <definedName name="tleh" hidden="1">{"'인구현황'!$A$1:$I$23"}</definedName>
    <definedName name="인구" hidden="1">{"'인구현황'!$A$1:$I$23"}</definedName>
    <definedName name="전체" localSheetId="14">#REF!</definedName>
    <definedName name="전체" localSheetId="15">#REF!</definedName>
    <definedName name="전체" localSheetId="16">#REF!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5" i="26" l="1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B35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B34" i="26"/>
  <c r="S33" i="26"/>
  <c r="R33" i="26"/>
  <c r="Q33" i="26"/>
  <c r="P33" i="26"/>
  <c r="O33" i="26"/>
  <c r="N33" i="26"/>
  <c r="M33" i="26"/>
  <c r="L33" i="26"/>
  <c r="K33" i="26"/>
  <c r="J33" i="26"/>
  <c r="I33" i="26"/>
  <c r="H33" i="26"/>
  <c r="G33" i="26"/>
  <c r="F33" i="26"/>
  <c r="E33" i="26"/>
  <c r="D33" i="26"/>
  <c r="C33" i="26"/>
  <c r="B33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B32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B31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B30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B29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B28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H26" i="26" s="1"/>
  <c r="G27" i="26"/>
  <c r="F27" i="26"/>
  <c r="E27" i="26"/>
  <c r="D27" i="26"/>
  <c r="D26" i="26" s="1"/>
  <c r="C27" i="26"/>
  <c r="B27" i="26"/>
  <c r="S26" i="26"/>
  <c r="R26" i="26"/>
  <c r="Q26" i="26"/>
  <c r="P26" i="26"/>
  <c r="O26" i="26"/>
  <c r="M26" i="26"/>
  <c r="L26" i="26"/>
  <c r="K26" i="26"/>
  <c r="J26" i="26"/>
  <c r="I26" i="26"/>
  <c r="G26" i="26"/>
  <c r="F26" i="26"/>
  <c r="E26" i="26"/>
  <c r="C26" i="26"/>
  <c r="S35" i="25"/>
  <c r="R35" i="25"/>
  <c r="Q35" i="25"/>
  <c r="P35" i="25"/>
  <c r="O35" i="25"/>
  <c r="N35" i="25"/>
  <c r="M35" i="25"/>
  <c r="L35" i="25"/>
  <c r="K35" i="25"/>
  <c r="J35" i="25"/>
  <c r="I35" i="25"/>
  <c r="H35" i="25"/>
  <c r="G35" i="25"/>
  <c r="F35" i="25"/>
  <c r="E35" i="25"/>
  <c r="D35" i="25"/>
  <c r="C35" i="25"/>
  <c r="B35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C34" i="25"/>
  <c r="B34" i="25"/>
  <c r="S33" i="25"/>
  <c r="R33" i="25"/>
  <c r="Q33" i="25"/>
  <c r="P33" i="25"/>
  <c r="O33" i="25"/>
  <c r="N33" i="25"/>
  <c r="M33" i="25"/>
  <c r="L33" i="25"/>
  <c r="K33" i="25"/>
  <c r="J33" i="25"/>
  <c r="I33" i="25"/>
  <c r="H33" i="25"/>
  <c r="G33" i="25"/>
  <c r="F33" i="25"/>
  <c r="E33" i="25"/>
  <c r="D33" i="25"/>
  <c r="C33" i="25"/>
  <c r="B33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B32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31" i="25"/>
  <c r="B31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D30" i="25"/>
  <c r="C30" i="25"/>
  <c r="B30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9" i="25"/>
  <c r="C29" i="25"/>
  <c r="B29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F28" i="25"/>
  <c r="E28" i="25"/>
  <c r="D28" i="25"/>
  <c r="C28" i="25"/>
  <c r="B28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B27" i="25"/>
  <c r="S26" i="25"/>
  <c r="R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B26" i="25"/>
  <c r="S35" i="24"/>
  <c r="R35" i="24"/>
  <c r="Q35" i="24"/>
  <c r="P35" i="24"/>
  <c r="O35" i="24"/>
  <c r="N35" i="24"/>
  <c r="M35" i="24"/>
  <c r="L35" i="24"/>
  <c r="K35" i="24"/>
  <c r="J35" i="24"/>
  <c r="I35" i="24"/>
  <c r="H35" i="24"/>
  <c r="G35" i="24"/>
  <c r="F35" i="24"/>
  <c r="E35" i="24"/>
  <c r="D35" i="24"/>
  <c r="C35" i="24"/>
  <c r="B35" i="24"/>
  <c r="S34" i="24"/>
  <c r="R34" i="24"/>
  <c r="Q34" i="24"/>
  <c r="P34" i="24"/>
  <c r="O34" i="24"/>
  <c r="N34" i="24"/>
  <c r="M34" i="24"/>
  <c r="L34" i="24"/>
  <c r="K34" i="24"/>
  <c r="J34" i="24"/>
  <c r="I34" i="24"/>
  <c r="H34" i="24"/>
  <c r="G34" i="24"/>
  <c r="F34" i="24"/>
  <c r="E34" i="24"/>
  <c r="D34" i="24"/>
  <c r="C34" i="24"/>
  <c r="B34" i="24"/>
  <c r="S33" i="24"/>
  <c r="R33" i="24"/>
  <c r="Q33" i="24"/>
  <c r="P33" i="24"/>
  <c r="O33" i="24"/>
  <c r="N33" i="24"/>
  <c r="M33" i="24"/>
  <c r="L33" i="24"/>
  <c r="K33" i="24"/>
  <c r="J33" i="24"/>
  <c r="I33" i="24"/>
  <c r="H33" i="24"/>
  <c r="G33" i="24"/>
  <c r="F33" i="24"/>
  <c r="E33" i="24"/>
  <c r="D33" i="24"/>
  <c r="C33" i="24"/>
  <c r="B33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32" i="24"/>
  <c r="B32" i="24"/>
  <c r="S31" i="24"/>
  <c r="R31" i="24"/>
  <c r="Q31" i="24"/>
  <c r="P31" i="24"/>
  <c r="O31" i="24"/>
  <c r="N31" i="24"/>
  <c r="M31" i="24"/>
  <c r="L31" i="24"/>
  <c r="K31" i="24"/>
  <c r="J31" i="24"/>
  <c r="I31" i="24"/>
  <c r="H31" i="24"/>
  <c r="G31" i="24"/>
  <c r="F31" i="24"/>
  <c r="E31" i="24"/>
  <c r="D31" i="24"/>
  <c r="C31" i="24"/>
  <c r="B31" i="24"/>
  <c r="S30" i="24"/>
  <c r="R30" i="24"/>
  <c r="Q30" i="24"/>
  <c r="P30" i="24"/>
  <c r="O30" i="24"/>
  <c r="N30" i="24"/>
  <c r="M30" i="24"/>
  <c r="L30" i="24"/>
  <c r="K30" i="24"/>
  <c r="J30" i="24"/>
  <c r="I30" i="24"/>
  <c r="H30" i="24"/>
  <c r="G30" i="24"/>
  <c r="F30" i="24"/>
  <c r="E30" i="24"/>
  <c r="D30" i="24"/>
  <c r="C30" i="24"/>
  <c r="B30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C29" i="24"/>
  <c r="B29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B28" i="24"/>
  <c r="S27" i="24"/>
  <c r="R27" i="24"/>
  <c r="Q27" i="24"/>
  <c r="P27" i="24"/>
  <c r="O27" i="24"/>
  <c r="N27" i="24"/>
  <c r="N26" i="24" s="1"/>
  <c r="M27" i="24"/>
  <c r="L27" i="24"/>
  <c r="K27" i="24"/>
  <c r="J27" i="24"/>
  <c r="I27" i="24"/>
  <c r="I26" i="24" s="1"/>
  <c r="H27" i="24"/>
  <c r="H26" i="24" s="1"/>
  <c r="G27" i="24"/>
  <c r="G26" i="24" s="1"/>
  <c r="F27" i="24"/>
  <c r="E27" i="24"/>
  <c r="D27" i="24"/>
  <c r="C27" i="24"/>
  <c r="C26" i="24" s="1"/>
  <c r="B27" i="24"/>
  <c r="B26" i="24" s="1"/>
  <c r="S26" i="24"/>
  <c r="R26" i="24"/>
  <c r="Q26" i="24"/>
  <c r="P26" i="24"/>
  <c r="M26" i="24"/>
  <c r="L26" i="24"/>
  <c r="K26" i="24"/>
  <c r="J26" i="24"/>
  <c r="F26" i="24"/>
  <c r="E26" i="24"/>
  <c r="D26" i="24"/>
  <c r="N26" i="26" l="1"/>
  <c r="B26" i="26"/>
  <c r="O26" i="24"/>
  <c r="S35" i="23"/>
  <c r="R35" i="23"/>
  <c r="Q35" i="23"/>
  <c r="P35" i="23"/>
  <c r="O35" i="23"/>
  <c r="N35" i="23"/>
  <c r="M35" i="23"/>
  <c r="L35" i="23"/>
  <c r="K35" i="23"/>
  <c r="J35" i="23"/>
  <c r="I35" i="23"/>
  <c r="H35" i="23"/>
  <c r="G35" i="23"/>
  <c r="F35" i="23"/>
  <c r="E35" i="23"/>
  <c r="D35" i="23"/>
  <c r="C35" i="23"/>
  <c r="B35" i="23"/>
  <c r="S34" i="23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34" i="23"/>
  <c r="B34" i="23"/>
  <c r="S33" i="23"/>
  <c r="R33" i="23"/>
  <c r="Q33" i="23"/>
  <c r="P33" i="23"/>
  <c r="O33" i="23"/>
  <c r="N33" i="23"/>
  <c r="M33" i="23"/>
  <c r="L33" i="23"/>
  <c r="K33" i="23"/>
  <c r="J33" i="23"/>
  <c r="I33" i="23"/>
  <c r="H33" i="23"/>
  <c r="G33" i="23"/>
  <c r="F33" i="23"/>
  <c r="E33" i="23"/>
  <c r="D33" i="23"/>
  <c r="C33" i="23"/>
  <c r="B33" i="23"/>
  <c r="S32" i="23"/>
  <c r="R32" i="23"/>
  <c r="Q32" i="23"/>
  <c r="P32" i="23"/>
  <c r="O32" i="23"/>
  <c r="N32" i="23"/>
  <c r="M32" i="23"/>
  <c r="L32" i="23"/>
  <c r="K32" i="23"/>
  <c r="J32" i="23"/>
  <c r="I32" i="23"/>
  <c r="H32" i="23"/>
  <c r="G32" i="23"/>
  <c r="F32" i="23"/>
  <c r="E32" i="23"/>
  <c r="D32" i="23"/>
  <c r="C32" i="23"/>
  <c r="B32" i="23"/>
  <c r="S31" i="23"/>
  <c r="R31" i="23"/>
  <c r="Q31" i="23"/>
  <c r="P31" i="23"/>
  <c r="O31" i="23"/>
  <c r="N31" i="23"/>
  <c r="M31" i="23"/>
  <c r="L31" i="23"/>
  <c r="K31" i="23"/>
  <c r="J31" i="23"/>
  <c r="I31" i="23"/>
  <c r="H31" i="23"/>
  <c r="G31" i="23"/>
  <c r="F31" i="23"/>
  <c r="E31" i="23"/>
  <c r="D31" i="23"/>
  <c r="C31" i="23"/>
  <c r="B31" i="23"/>
  <c r="S30" i="23"/>
  <c r="R30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E30" i="23"/>
  <c r="D30" i="23"/>
  <c r="C30" i="23"/>
  <c r="B30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9" i="23"/>
  <c r="C29" i="23"/>
  <c r="B29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8" i="23"/>
  <c r="E26" i="23" s="1"/>
  <c r="D28" i="23"/>
  <c r="C28" i="23"/>
  <c r="B28" i="23"/>
  <c r="S27" i="23"/>
  <c r="R27" i="23"/>
  <c r="Q27" i="23"/>
  <c r="P27" i="23"/>
  <c r="O27" i="23"/>
  <c r="N27" i="23"/>
  <c r="M27" i="23"/>
  <c r="L27" i="23"/>
  <c r="K27" i="23"/>
  <c r="K26" i="23" s="1"/>
  <c r="J27" i="23"/>
  <c r="I27" i="23"/>
  <c r="H27" i="23"/>
  <c r="G27" i="23"/>
  <c r="F27" i="23"/>
  <c r="E27" i="23"/>
  <c r="D27" i="23"/>
  <c r="C27" i="23"/>
  <c r="B27" i="23"/>
  <c r="S26" i="23"/>
  <c r="R26" i="23"/>
  <c r="Q26" i="23"/>
  <c r="P26" i="23"/>
  <c r="O26" i="23"/>
  <c r="N26" i="23"/>
  <c r="M26" i="23"/>
  <c r="L26" i="23"/>
  <c r="J26" i="23"/>
  <c r="I26" i="23"/>
  <c r="H26" i="23"/>
  <c r="G26" i="23"/>
  <c r="F26" i="23"/>
  <c r="D26" i="23"/>
  <c r="C26" i="23"/>
  <c r="B26" i="23"/>
  <c r="S35" i="22" l="1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B35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B34" i="22"/>
  <c r="S33" i="22"/>
  <c r="R33" i="22"/>
  <c r="Q33" i="22"/>
  <c r="P33" i="22"/>
  <c r="O33" i="22"/>
  <c r="N33" i="22"/>
  <c r="M33" i="22"/>
  <c r="L33" i="22"/>
  <c r="K33" i="22"/>
  <c r="J33" i="22"/>
  <c r="I33" i="22"/>
  <c r="H33" i="22"/>
  <c r="G33" i="22"/>
  <c r="F33" i="22"/>
  <c r="E33" i="22"/>
  <c r="D33" i="22"/>
  <c r="C33" i="22"/>
  <c r="B33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B32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B31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B30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B29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B28" i="22"/>
  <c r="S27" i="22"/>
  <c r="R27" i="22"/>
  <c r="Q27" i="22"/>
  <c r="P27" i="22"/>
  <c r="P26" i="22" s="1"/>
  <c r="O27" i="22"/>
  <c r="O26" i="22" s="1"/>
  <c r="N27" i="22"/>
  <c r="M27" i="22"/>
  <c r="M26" i="22" s="1"/>
  <c r="L27" i="22"/>
  <c r="L26" i="22" s="1"/>
  <c r="K27" i="22"/>
  <c r="K26" i="22" s="1"/>
  <c r="J27" i="22"/>
  <c r="J26" i="22" s="1"/>
  <c r="I27" i="22"/>
  <c r="I26" i="22" s="1"/>
  <c r="H27" i="22"/>
  <c r="G27" i="22"/>
  <c r="G26" i="22" s="1"/>
  <c r="F27" i="22"/>
  <c r="F26" i="22" s="1"/>
  <c r="E27" i="22"/>
  <c r="E26" i="22" s="1"/>
  <c r="D27" i="22"/>
  <c r="D26" i="22" s="1"/>
  <c r="C27" i="22"/>
  <c r="C26" i="22" s="1"/>
  <c r="B27" i="22"/>
  <c r="S26" i="22"/>
  <c r="R26" i="22"/>
  <c r="Q26" i="22"/>
  <c r="N26" i="22"/>
  <c r="H26" i="22"/>
  <c r="B26" i="22"/>
  <c r="S35" i="21" l="1"/>
  <c r="R35" i="21"/>
  <c r="Q35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B35" i="21"/>
  <c r="S34" i="21"/>
  <c r="R34" i="21"/>
  <c r="Q34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B34" i="21"/>
  <c r="S33" i="21"/>
  <c r="R33" i="21"/>
  <c r="Q33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B33" i="21"/>
  <c r="S32" i="21"/>
  <c r="R32" i="21"/>
  <c r="Q32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B32" i="21"/>
  <c r="S31" i="21"/>
  <c r="R31" i="21"/>
  <c r="Q31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B31" i="21"/>
  <c r="S30" i="21"/>
  <c r="R30" i="21"/>
  <c r="Q30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B30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B29" i="21"/>
  <c r="S28" i="21"/>
  <c r="R28" i="21"/>
  <c r="Q28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B28" i="21"/>
  <c r="S27" i="21"/>
  <c r="R27" i="21"/>
  <c r="Q27" i="21"/>
  <c r="P27" i="21"/>
  <c r="O27" i="21"/>
  <c r="N27" i="21"/>
  <c r="M27" i="21"/>
  <c r="L27" i="21"/>
  <c r="K27" i="21"/>
  <c r="J27" i="21"/>
  <c r="J26" i="21" s="1"/>
  <c r="I27" i="21"/>
  <c r="H27" i="21"/>
  <c r="G27" i="21"/>
  <c r="F27" i="21"/>
  <c r="E27" i="21"/>
  <c r="D27" i="21"/>
  <c r="C27" i="21"/>
  <c r="B27" i="21"/>
  <c r="S26" i="21"/>
  <c r="R26" i="21"/>
  <c r="Q26" i="21"/>
  <c r="P26" i="21"/>
  <c r="O26" i="21"/>
  <c r="N26" i="21"/>
  <c r="M26" i="21"/>
  <c r="L26" i="21"/>
  <c r="K26" i="21"/>
  <c r="I26" i="21"/>
  <c r="H26" i="21"/>
  <c r="G26" i="21"/>
  <c r="F26" i="21"/>
  <c r="E26" i="21"/>
  <c r="D26" i="21"/>
  <c r="C26" i="21"/>
  <c r="B26" i="21"/>
  <c r="S35" i="20" l="1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B35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B33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B32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B31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B30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B28" i="20"/>
  <c r="S27" i="20"/>
  <c r="R27" i="20"/>
  <c r="Q27" i="20"/>
  <c r="Q26" i="20" s="1"/>
  <c r="P27" i="20"/>
  <c r="O27" i="20"/>
  <c r="O26" i="20" s="1"/>
  <c r="N27" i="20"/>
  <c r="M27" i="20"/>
  <c r="L27" i="20"/>
  <c r="L26" i="20" s="1"/>
  <c r="K27" i="20"/>
  <c r="K26" i="20" s="1"/>
  <c r="J27" i="20"/>
  <c r="J26" i="20" s="1"/>
  <c r="I27" i="20"/>
  <c r="I26" i="20" s="1"/>
  <c r="H27" i="20"/>
  <c r="G27" i="20"/>
  <c r="F27" i="20"/>
  <c r="F26" i="20" s="1"/>
  <c r="E27" i="20"/>
  <c r="E26" i="20" s="1"/>
  <c r="D27" i="20"/>
  <c r="D26" i="20" s="1"/>
  <c r="C27" i="20"/>
  <c r="C26" i="20" s="1"/>
  <c r="B27" i="20"/>
  <c r="B26" i="20" s="1"/>
  <c r="S26" i="20"/>
  <c r="R26" i="20"/>
  <c r="N26" i="20"/>
  <c r="M26" i="20"/>
  <c r="H26" i="20"/>
  <c r="G26" i="20"/>
  <c r="P26" i="20" l="1"/>
  <c r="S35" i="19"/>
  <c r="R35" i="19"/>
  <c r="P35" i="19"/>
  <c r="O35" i="19"/>
  <c r="M35" i="19"/>
  <c r="L35" i="19"/>
  <c r="J35" i="19"/>
  <c r="I35" i="19"/>
  <c r="G35" i="19"/>
  <c r="F35" i="19"/>
  <c r="S34" i="19"/>
  <c r="R34" i="19"/>
  <c r="P34" i="19"/>
  <c r="O34" i="19"/>
  <c r="M34" i="19"/>
  <c r="L34" i="19"/>
  <c r="J34" i="19"/>
  <c r="I34" i="19"/>
  <c r="G34" i="19"/>
  <c r="F34" i="19"/>
  <c r="S33" i="19"/>
  <c r="R33" i="19"/>
  <c r="P33" i="19"/>
  <c r="O33" i="19"/>
  <c r="M33" i="19"/>
  <c r="L33" i="19"/>
  <c r="J33" i="19"/>
  <c r="I33" i="19"/>
  <c r="G33" i="19"/>
  <c r="F33" i="19"/>
  <c r="S32" i="19"/>
  <c r="R32" i="19"/>
  <c r="P32" i="19"/>
  <c r="O32" i="19"/>
  <c r="M32" i="19"/>
  <c r="L32" i="19"/>
  <c r="J32" i="19"/>
  <c r="I32" i="19"/>
  <c r="G32" i="19"/>
  <c r="F32" i="19"/>
  <c r="S31" i="19"/>
  <c r="R31" i="19"/>
  <c r="P31" i="19"/>
  <c r="O31" i="19"/>
  <c r="M31" i="19"/>
  <c r="L31" i="19"/>
  <c r="J31" i="19"/>
  <c r="I31" i="19"/>
  <c r="G31" i="19"/>
  <c r="F31" i="19"/>
  <c r="S30" i="19"/>
  <c r="R30" i="19"/>
  <c r="P30" i="19"/>
  <c r="O30" i="19"/>
  <c r="M30" i="19"/>
  <c r="L30" i="19"/>
  <c r="J30" i="19"/>
  <c r="I30" i="19"/>
  <c r="G30" i="19"/>
  <c r="F30" i="19"/>
  <c r="S29" i="19"/>
  <c r="R29" i="19"/>
  <c r="P29" i="19"/>
  <c r="P26" i="19" s="1"/>
  <c r="O29" i="19"/>
  <c r="M29" i="19"/>
  <c r="L29" i="19"/>
  <c r="J29" i="19"/>
  <c r="I29" i="19"/>
  <c r="G29" i="19"/>
  <c r="F29" i="19"/>
  <c r="S28" i="19"/>
  <c r="R28" i="19"/>
  <c r="P28" i="19"/>
  <c r="O28" i="19"/>
  <c r="O26" i="19" s="1"/>
  <c r="M28" i="19"/>
  <c r="L28" i="19"/>
  <c r="J28" i="19"/>
  <c r="I28" i="19"/>
  <c r="G28" i="19"/>
  <c r="F28" i="19"/>
  <c r="S27" i="19"/>
  <c r="R27" i="19"/>
  <c r="P27" i="19"/>
  <c r="O27" i="19"/>
  <c r="M27" i="19"/>
  <c r="L27" i="19"/>
  <c r="L26" i="19" s="1"/>
  <c r="J27" i="19"/>
  <c r="J26" i="19" s="1"/>
  <c r="I27" i="19"/>
  <c r="G27" i="19"/>
  <c r="F27" i="19"/>
  <c r="R26" i="19"/>
  <c r="I26" i="19"/>
  <c r="F26" i="19"/>
  <c r="Q35" i="19"/>
  <c r="N35" i="19"/>
  <c r="K35" i="19"/>
  <c r="H35" i="19"/>
  <c r="E35" i="19"/>
  <c r="D35" i="19"/>
  <c r="B35" i="19"/>
  <c r="Q34" i="19"/>
  <c r="N34" i="19"/>
  <c r="K34" i="19"/>
  <c r="H34" i="19"/>
  <c r="E34" i="19"/>
  <c r="D34" i="19"/>
  <c r="C34" i="19"/>
  <c r="Q33" i="19"/>
  <c r="N33" i="19"/>
  <c r="K33" i="19"/>
  <c r="H33" i="19"/>
  <c r="E33" i="19"/>
  <c r="D33" i="19"/>
  <c r="B33" i="19"/>
  <c r="Q32" i="19"/>
  <c r="N32" i="19"/>
  <c r="K32" i="19"/>
  <c r="H32" i="19"/>
  <c r="E32" i="19"/>
  <c r="D32" i="19"/>
  <c r="B32" i="19"/>
  <c r="Q31" i="19"/>
  <c r="N31" i="19"/>
  <c r="K31" i="19"/>
  <c r="H31" i="19"/>
  <c r="E31" i="19"/>
  <c r="D31" i="19"/>
  <c r="C31" i="19"/>
  <c r="Q30" i="19"/>
  <c r="N30" i="19"/>
  <c r="K30" i="19"/>
  <c r="H30" i="19"/>
  <c r="E30" i="19"/>
  <c r="D30" i="19"/>
  <c r="B30" i="19"/>
  <c r="Q29" i="19"/>
  <c r="N29" i="19"/>
  <c r="K29" i="19"/>
  <c r="H29" i="19"/>
  <c r="E29" i="19"/>
  <c r="D29" i="19"/>
  <c r="B29" i="19"/>
  <c r="Q28" i="19"/>
  <c r="N5" i="19"/>
  <c r="K28" i="19"/>
  <c r="H28" i="19"/>
  <c r="E28" i="19"/>
  <c r="D28" i="19"/>
  <c r="C28" i="19"/>
  <c r="D5" i="19"/>
  <c r="Q27" i="19"/>
  <c r="N27" i="19"/>
  <c r="K27" i="19"/>
  <c r="H5" i="19"/>
  <c r="E27" i="19"/>
  <c r="D27" i="19"/>
  <c r="S5" i="19"/>
  <c r="R5" i="19"/>
  <c r="Q5" i="19"/>
  <c r="P5" i="19"/>
  <c r="O5" i="19"/>
  <c r="M5" i="19"/>
  <c r="L5" i="19"/>
  <c r="K5" i="19"/>
  <c r="J5" i="19"/>
  <c r="I5" i="19"/>
  <c r="G5" i="19"/>
  <c r="F5" i="19"/>
  <c r="E5" i="19"/>
  <c r="S26" i="19" l="1"/>
  <c r="G26" i="19"/>
  <c r="D26" i="19"/>
  <c r="Q26" i="19"/>
  <c r="M26" i="19"/>
  <c r="E26" i="19"/>
  <c r="B27" i="19"/>
  <c r="K26" i="19"/>
  <c r="B28" i="19"/>
  <c r="B31" i="19"/>
  <c r="B34" i="19"/>
  <c r="H27" i="19"/>
  <c r="H26" i="19" s="1"/>
  <c r="N28" i="19"/>
  <c r="N26" i="19" s="1"/>
  <c r="C29" i="19"/>
  <c r="C30" i="19"/>
  <c r="C32" i="19"/>
  <c r="C33" i="19"/>
  <c r="C35" i="19"/>
  <c r="C27" i="19"/>
  <c r="C5" i="19"/>
  <c r="Q22" i="18"/>
  <c r="N22" i="18"/>
  <c r="N35" i="18" s="1"/>
  <c r="K22" i="18"/>
  <c r="K35" i="18" s="1"/>
  <c r="H22" i="18"/>
  <c r="E22" i="18"/>
  <c r="E35" i="18" s="1"/>
  <c r="D22" i="18"/>
  <c r="C22" i="18"/>
  <c r="B22" i="18"/>
  <c r="B35" i="18" s="1"/>
  <c r="Q21" i="18"/>
  <c r="N21" i="18"/>
  <c r="N34" i="18" s="1"/>
  <c r="K21" i="18"/>
  <c r="H21" i="18"/>
  <c r="E21" i="18"/>
  <c r="D21" i="18"/>
  <c r="B21" i="18" s="1"/>
  <c r="C21" i="18"/>
  <c r="Q20" i="18"/>
  <c r="N20" i="18"/>
  <c r="K20" i="18"/>
  <c r="H20" i="18"/>
  <c r="H34" i="18" s="1"/>
  <c r="E20" i="18"/>
  <c r="D20" i="18"/>
  <c r="C20" i="18"/>
  <c r="Q19" i="18"/>
  <c r="N19" i="18"/>
  <c r="K19" i="18"/>
  <c r="H19" i="18"/>
  <c r="E19" i="18"/>
  <c r="E33" i="18" s="1"/>
  <c r="D19" i="18"/>
  <c r="C19" i="18"/>
  <c r="B19" i="18"/>
  <c r="Q18" i="18"/>
  <c r="Q33" i="18" s="1"/>
  <c r="N18" i="18"/>
  <c r="K18" i="18"/>
  <c r="H18" i="18"/>
  <c r="E18" i="18"/>
  <c r="D18" i="18"/>
  <c r="C18" i="18"/>
  <c r="C33" i="18" s="1"/>
  <c r="Q17" i="18"/>
  <c r="N17" i="18"/>
  <c r="K17" i="18"/>
  <c r="H17" i="18"/>
  <c r="E17" i="18"/>
  <c r="E32" i="18" s="1"/>
  <c r="D17" i="18"/>
  <c r="C17" i="18"/>
  <c r="B17" i="18" s="1"/>
  <c r="Q16" i="18"/>
  <c r="N16" i="18"/>
  <c r="K16" i="18"/>
  <c r="H16" i="18"/>
  <c r="H32" i="18" s="1"/>
  <c r="E16" i="18"/>
  <c r="D16" i="18"/>
  <c r="B16" i="18" s="1"/>
  <c r="C16" i="18"/>
  <c r="Q15" i="18"/>
  <c r="N15" i="18"/>
  <c r="N31" i="18" s="1"/>
  <c r="K15" i="18"/>
  <c r="K31" i="18" s="1"/>
  <c r="H15" i="18"/>
  <c r="E15" i="18"/>
  <c r="D15" i="18"/>
  <c r="C15" i="18"/>
  <c r="B15" i="18"/>
  <c r="Q14" i="18"/>
  <c r="Q31" i="18" s="1"/>
  <c r="N14" i="18"/>
  <c r="K14" i="18"/>
  <c r="H14" i="18"/>
  <c r="E14" i="18"/>
  <c r="E31" i="18" s="1"/>
  <c r="D14" i="18"/>
  <c r="C14" i="18"/>
  <c r="C31" i="18" s="1"/>
  <c r="Q13" i="18"/>
  <c r="N13" i="18"/>
  <c r="K13" i="18"/>
  <c r="H13" i="18"/>
  <c r="E13" i="18"/>
  <c r="E30" i="18" s="1"/>
  <c r="D13" i="18"/>
  <c r="C13" i="18"/>
  <c r="B13" i="18" s="1"/>
  <c r="Q12" i="18"/>
  <c r="N12" i="18"/>
  <c r="N30" i="18" s="1"/>
  <c r="K12" i="18"/>
  <c r="K30" i="18" s="1"/>
  <c r="H12" i="18"/>
  <c r="E12" i="18"/>
  <c r="D12" i="18"/>
  <c r="C12" i="18"/>
  <c r="B12" i="18"/>
  <c r="Q11" i="18"/>
  <c r="Q29" i="18" s="1"/>
  <c r="N11" i="18"/>
  <c r="K11" i="18"/>
  <c r="H11" i="18"/>
  <c r="E11" i="18"/>
  <c r="D11" i="18"/>
  <c r="C11" i="18"/>
  <c r="B11" i="18" s="1"/>
  <c r="Q10" i="18"/>
  <c r="N10" i="18"/>
  <c r="K10" i="18"/>
  <c r="H10" i="18"/>
  <c r="E10" i="18"/>
  <c r="E29" i="18" s="1"/>
  <c r="D10" i="18"/>
  <c r="D29" i="18" s="1"/>
  <c r="C10" i="18"/>
  <c r="Q9" i="18"/>
  <c r="N9" i="18"/>
  <c r="K9" i="18"/>
  <c r="H9" i="18"/>
  <c r="H28" i="18" s="1"/>
  <c r="E9" i="18"/>
  <c r="D9" i="18"/>
  <c r="C9" i="18"/>
  <c r="B9" i="18" s="1"/>
  <c r="Q8" i="18"/>
  <c r="N8" i="18"/>
  <c r="N5" i="18" s="1"/>
  <c r="K8" i="18"/>
  <c r="H8" i="18"/>
  <c r="E8" i="18"/>
  <c r="D8" i="18"/>
  <c r="C8" i="18"/>
  <c r="Q7" i="18"/>
  <c r="N7" i="18"/>
  <c r="K7" i="18"/>
  <c r="H7" i="18"/>
  <c r="E7" i="18"/>
  <c r="D7" i="18"/>
  <c r="C7" i="18"/>
  <c r="B7" i="18" s="1"/>
  <c r="Q6" i="18"/>
  <c r="N6" i="18"/>
  <c r="K6" i="18"/>
  <c r="H6" i="18"/>
  <c r="E6" i="18"/>
  <c r="D6" i="18"/>
  <c r="C6" i="18"/>
  <c r="S5" i="18"/>
  <c r="R5" i="18"/>
  <c r="P5" i="18"/>
  <c r="O5" i="18"/>
  <c r="M5" i="18"/>
  <c r="L5" i="18"/>
  <c r="J5" i="18"/>
  <c r="I5" i="18"/>
  <c r="G5" i="18"/>
  <c r="F5" i="18"/>
  <c r="S35" i="18"/>
  <c r="R35" i="18"/>
  <c r="Q35" i="18"/>
  <c r="P35" i="18"/>
  <c r="O35" i="18"/>
  <c r="M35" i="18"/>
  <c r="L35" i="18"/>
  <c r="J35" i="18"/>
  <c r="I35" i="18"/>
  <c r="H35" i="18"/>
  <c r="G35" i="18"/>
  <c r="F35" i="18"/>
  <c r="D35" i="18"/>
  <c r="S34" i="18"/>
  <c r="R34" i="18"/>
  <c r="Q34" i="18"/>
  <c r="P34" i="18"/>
  <c r="O34" i="18"/>
  <c r="M34" i="18"/>
  <c r="L34" i="18"/>
  <c r="K34" i="18"/>
  <c r="J34" i="18"/>
  <c r="I34" i="18"/>
  <c r="G34" i="18"/>
  <c r="F34" i="18"/>
  <c r="E34" i="18"/>
  <c r="S33" i="18"/>
  <c r="R33" i="18"/>
  <c r="P33" i="18"/>
  <c r="O33" i="18"/>
  <c r="N33" i="18"/>
  <c r="M33" i="18"/>
  <c r="L33" i="18"/>
  <c r="J33" i="18"/>
  <c r="I33" i="18"/>
  <c r="H33" i="18"/>
  <c r="G33" i="18"/>
  <c r="F33" i="18"/>
  <c r="F26" i="18" s="1"/>
  <c r="S32" i="18"/>
  <c r="R32" i="18"/>
  <c r="Q32" i="18"/>
  <c r="P32" i="18"/>
  <c r="O32" i="18"/>
  <c r="N32" i="18"/>
  <c r="M32" i="18"/>
  <c r="L32" i="18"/>
  <c r="K32" i="18"/>
  <c r="J32" i="18"/>
  <c r="I32" i="18"/>
  <c r="G32" i="18"/>
  <c r="F32" i="18"/>
  <c r="S31" i="18"/>
  <c r="R31" i="18"/>
  <c r="P31" i="18"/>
  <c r="O31" i="18"/>
  <c r="M31" i="18"/>
  <c r="L31" i="18"/>
  <c r="J31" i="18"/>
  <c r="I31" i="18"/>
  <c r="H31" i="18"/>
  <c r="G31" i="18"/>
  <c r="F31" i="18"/>
  <c r="S30" i="18"/>
  <c r="R30" i="18"/>
  <c r="Q30" i="18"/>
  <c r="P30" i="18"/>
  <c r="O30" i="18"/>
  <c r="M30" i="18"/>
  <c r="L30" i="18"/>
  <c r="J30" i="18"/>
  <c r="I30" i="18"/>
  <c r="G30" i="18"/>
  <c r="F30" i="18"/>
  <c r="S29" i="18"/>
  <c r="R29" i="18"/>
  <c r="P29" i="18"/>
  <c r="O29" i="18"/>
  <c r="N29" i="18"/>
  <c r="M29" i="18"/>
  <c r="L29" i="18"/>
  <c r="J29" i="18"/>
  <c r="I29" i="18"/>
  <c r="H29" i="18"/>
  <c r="G29" i="18"/>
  <c r="F29" i="18"/>
  <c r="S28" i="18"/>
  <c r="R28" i="18"/>
  <c r="Q28" i="18"/>
  <c r="P28" i="18"/>
  <c r="O28" i="18"/>
  <c r="M28" i="18"/>
  <c r="L28" i="18"/>
  <c r="K28" i="18"/>
  <c r="J28" i="18"/>
  <c r="I28" i="18"/>
  <c r="G28" i="18"/>
  <c r="F28" i="18"/>
  <c r="E28" i="18"/>
  <c r="S27" i="18"/>
  <c r="R27" i="18"/>
  <c r="P27" i="18"/>
  <c r="O27" i="18"/>
  <c r="N27" i="18"/>
  <c r="M27" i="18"/>
  <c r="L27" i="18"/>
  <c r="L26" i="18" s="1"/>
  <c r="J27" i="18"/>
  <c r="I27" i="18"/>
  <c r="H27" i="18"/>
  <c r="G27" i="18"/>
  <c r="F27" i="18"/>
  <c r="R26" i="18"/>
  <c r="C35" i="18"/>
  <c r="D30" i="18"/>
  <c r="C30" i="18"/>
  <c r="P26" i="18" l="1"/>
  <c r="G26" i="18"/>
  <c r="C27" i="18"/>
  <c r="Q27" i="18"/>
  <c r="Q26" i="18" s="1"/>
  <c r="B10" i="18"/>
  <c r="K33" i="18"/>
  <c r="D34" i="18"/>
  <c r="I26" i="18"/>
  <c r="J26" i="18"/>
  <c r="C29" i="18"/>
  <c r="D32" i="18"/>
  <c r="B18" i="18"/>
  <c r="B33" i="18" s="1"/>
  <c r="C5" i="18"/>
  <c r="H30" i="18"/>
  <c r="H26" i="18" s="1"/>
  <c r="K27" i="18"/>
  <c r="K26" i="18" s="1"/>
  <c r="E27" i="18"/>
  <c r="E26" i="18" s="1"/>
  <c r="D5" i="18"/>
  <c r="N28" i="18"/>
  <c r="O26" i="18"/>
  <c r="M26" i="18"/>
  <c r="S26" i="18"/>
  <c r="B6" i="18"/>
  <c r="H5" i="18"/>
  <c r="K29" i="18"/>
  <c r="C34" i="18"/>
  <c r="C26" i="19"/>
  <c r="B26" i="19"/>
  <c r="B5" i="19"/>
  <c r="N26" i="18"/>
  <c r="C28" i="18"/>
  <c r="C32" i="18"/>
  <c r="E5" i="18"/>
  <c r="K5" i="18"/>
  <c r="Q5" i="18"/>
  <c r="B8" i="18"/>
  <c r="B28" i="18" s="1"/>
  <c r="B14" i="18"/>
  <c r="B31" i="18" s="1"/>
  <c r="B20" i="18"/>
  <c r="B34" i="18" s="1"/>
  <c r="B27" i="18"/>
  <c r="D27" i="18"/>
  <c r="D28" i="18"/>
  <c r="D31" i="18"/>
  <c r="D33" i="18"/>
  <c r="B29" i="18"/>
  <c r="B30" i="18"/>
  <c r="B32" i="18"/>
  <c r="D22" i="17"/>
  <c r="C22" i="17"/>
  <c r="B22" i="17"/>
  <c r="B35" i="17" s="1"/>
  <c r="D21" i="17"/>
  <c r="C21" i="17"/>
  <c r="C34" i="17" s="1"/>
  <c r="D20" i="17"/>
  <c r="C20" i="17"/>
  <c r="B20" i="17" s="1"/>
  <c r="D19" i="17"/>
  <c r="B19" i="17" s="1"/>
  <c r="C19" i="17"/>
  <c r="D18" i="17"/>
  <c r="C18" i="17"/>
  <c r="D17" i="17"/>
  <c r="C17" i="17"/>
  <c r="B17" i="17" s="1"/>
  <c r="D16" i="17"/>
  <c r="B16" i="17" s="1"/>
  <c r="C16" i="17"/>
  <c r="D15" i="17"/>
  <c r="C15" i="17"/>
  <c r="B15" i="17"/>
  <c r="D14" i="17"/>
  <c r="C14" i="17"/>
  <c r="D13" i="17"/>
  <c r="C13" i="17"/>
  <c r="B13" i="17"/>
  <c r="D12" i="17"/>
  <c r="B12" i="17" s="1"/>
  <c r="B30" i="17" s="1"/>
  <c r="C12" i="17"/>
  <c r="D11" i="17"/>
  <c r="B11" i="17" s="1"/>
  <c r="C11" i="17"/>
  <c r="D10" i="17"/>
  <c r="C10" i="17"/>
  <c r="C29" i="17" s="1"/>
  <c r="D9" i="17"/>
  <c r="D28" i="17" s="1"/>
  <c r="C9" i="17"/>
  <c r="B9" i="17" s="1"/>
  <c r="D8" i="17"/>
  <c r="C8" i="17"/>
  <c r="D7" i="17"/>
  <c r="B7" i="17" s="1"/>
  <c r="C7" i="17"/>
  <c r="D6" i="17"/>
  <c r="C6" i="17"/>
  <c r="B6" i="17" s="1"/>
  <c r="B27" i="17" s="1"/>
  <c r="S35" i="17"/>
  <c r="R35" i="17"/>
  <c r="Q35" i="17"/>
  <c r="S34" i="17"/>
  <c r="R34" i="17"/>
  <c r="Q34" i="17"/>
  <c r="S33" i="17"/>
  <c r="R33" i="17"/>
  <c r="Q33" i="17"/>
  <c r="S32" i="17"/>
  <c r="R32" i="17"/>
  <c r="Q32" i="17"/>
  <c r="S31" i="17"/>
  <c r="R31" i="17"/>
  <c r="Q31" i="17"/>
  <c r="S30" i="17"/>
  <c r="R30" i="17"/>
  <c r="Q30" i="17"/>
  <c r="S29" i="17"/>
  <c r="R29" i="17"/>
  <c r="Q29" i="17"/>
  <c r="S28" i="17"/>
  <c r="R28" i="17"/>
  <c r="Q28" i="17"/>
  <c r="S27" i="17"/>
  <c r="R27" i="17"/>
  <c r="Q27" i="17"/>
  <c r="P35" i="17"/>
  <c r="O35" i="17"/>
  <c r="N35" i="17"/>
  <c r="P34" i="17"/>
  <c r="O34" i="17"/>
  <c r="N34" i="17"/>
  <c r="P33" i="17"/>
  <c r="O33" i="17"/>
  <c r="N33" i="17"/>
  <c r="P32" i="17"/>
  <c r="O32" i="17"/>
  <c r="N32" i="17"/>
  <c r="P31" i="17"/>
  <c r="O31" i="17"/>
  <c r="N31" i="17"/>
  <c r="P30" i="17"/>
  <c r="O30" i="17"/>
  <c r="N30" i="17"/>
  <c r="P29" i="17"/>
  <c r="O29" i="17"/>
  <c r="N29" i="17"/>
  <c r="P28" i="17"/>
  <c r="O28" i="17"/>
  <c r="O26" i="17" s="1"/>
  <c r="N28" i="17"/>
  <c r="N26" i="17" s="1"/>
  <c r="P27" i="17"/>
  <c r="O27" i="17"/>
  <c r="N27" i="17"/>
  <c r="M35" i="17"/>
  <c r="L35" i="17"/>
  <c r="K35" i="17"/>
  <c r="M34" i="17"/>
  <c r="L34" i="17"/>
  <c r="K34" i="17"/>
  <c r="M33" i="17"/>
  <c r="L33" i="17"/>
  <c r="K33" i="17"/>
  <c r="M32" i="17"/>
  <c r="L32" i="17"/>
  <c r="K32" i="17"/>
  <c r="M31" i="17"/>
  <c r="L31" i="17"/>
  <c r="K31" i="17"/>
  <c r="M30" i="17"/>
  <c r="L30" i="17"/>
  <c r="K30" i="17"/>
  <c r="M29" i="17"/>
  <c r="L29" i="17"/>
  <c r="K29" i="17"/>
  <c r="M28" i="17"/>
  <c r="L28" i="17"/>
  <c r="K28" i="17"/>
  <c r="M27" i="17"/>
  <c r="L27" i="17"/>
  <c r="L26" i="17" s="1"/>
  <c r="K27" i="17"/>
  <c r="J35" i="17"/>
  <c r="I35" i="17"/>
  <c r="H35" i="17"/>
  <c r="J34" i="17"/>
  <c r="I34" i="17"/>
  <c r="H34" i="17"/>
  <c r="J33" i="17"/>
  <c r="I33" i="17"/>
  <c r="H33" i="17"/>
  <c r="J32" i="17"/>
  <c r="I32" i="17"/>
  <c r="H32" i="17"/>
  <c r="J31" i="17"/>
  <c r="I31" i="17"/>
  <c r="H31" i="17"/>
  <c r="J30" i="17"/>
  <c r="I30" i="17"/>
  <c r="H30" i="17"/>
  <c r="J29" i="17"/>
  <c r="I29" i="17"/>
  <c r="H29" i="17"/>
  <c r="J28" i="17"/>
  <c r="I28" i="17"/>
  <c r="I26" i="17" s="1"/>
  <c r="H28" i="17"/>
  <c r="H26" i="17" s="1"/>
  <c r="J27" i="17"/>
  <c r="I27" i="17"/>
  <c r="H27" i="17"/>
  <c r="G35" i="17"/>
  <c r="F35" i="17"/>
  <c r="E35" i="17"/>
  <c r="G34" i="17"/>
  <c r="F34" i="17"/>
  <c r="E34" i="17"/>
  <c r="G33" i="17"/>
  <c r="F33" i="17"/>
  <c r="E33" i="17"/>
  <c r="G32" i="17"/>
  <c r="F32" i="17"/>
  <c r="E32" i="17"/>
  <c r="G31" i="17"/>
  <c r="F31" i="17"/>
  <c r="E31" i="17"/>
  <c r="G30" i="17"/>
  <c r="F30" i="17"/>
  <c r="E30" i="17"/>
  <c r="G29" i="17"/>
  <c r="F29" i="17"/>
  <c r="E29" i="17"/>
  <c r="G28" i="17"/>
  <c r="F28" i="17"/>
  <c r="E28" i="17"/>
  <c r="G27" i="17"/>
  <c r="F27" i="17"/>
  <c r="E27" i="17"/>
  <c r="D34" i="17"/>
  <c r="C33" i="17"/>
  <c r="C32" i="17"/>
  <c r="C31" i="17"/>
  <c r="C30" i="17"/>
  <c r="D35" i="17"/>
  <c r="C35" i="17"/>
  <c r="C27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B14" i="17" l="1"/>
  <c r="B31" i="17" s="1"/>
  <c r="B10" i="17"/>
  <c r="B29" i="17" s="1"/>
  <c r="C26" i="18"/>
  <c r="C28" i="17"/>
  <c r="C26" i="17" s="1"/>
  <c r="B8" i="17"/>
  <c r="B28" i="17" s="1"/>
  <c r="G26" i="17"/>
  <c r="M26" i="17"/>
  <c r="D33" i="17"/>
  <c r="B21" i="17"/>
  <c r="B34" i="17" s="1"/>
  <c r="B5" i="18"/>
  <c r="B26" i="18"/>
  <c r="D26" i="18"/>
  <c r="D30" i="17"/>
  <c r="F26" i="17"/>
  <c r="R26" i="17"/>
  <c r="S26" i="17"/>
  <c r="D29" i="17"/>
  <c r="D26" i="17" s="1"/>
  <c r="D31" i="17"/>
  <c r="J26" i="17"/>
  <c r="P26" i="17"/>
  <c r="D32" i="17"/>
  <c r="E26" i="17"/>
  <c r="K26" i="17"/>
  <c r="B18" i="17"/>
  <c r="B33" i="17" s="1"/>
  <c r="D27" i="17"/>
  <c r="C5" i="17"/>
  <c r="B32" i="17"/>
  <c r="D5" i="17"/>
  <c r="Q26" i="17"/>
  <c r="B5" i="17" l="1"/>
  <c r="B26" i="17"/>
  <c r="D26" i="11"/>
  <c r="C26" i="11"/>
  <c r="D25" i="11"/>
  <c r="C25" i="11"/>
  <c r="B25" i="11" s="1"/>
  <c r="D24" i="11"/>
  <c r="C24" i="11"/>
  <c r="B24" i="11" s="1"/>
  <c r="D23" i="11"/>
  <c r="B23" i="11" s="1"/>
  <c r="C23" i="11"/>
  <c r="D22" i="11"/>
  <c r="C22" i="11"/>
  <c r="D21" i="11"/>
  <c r="C21" i="11"/>
  <c r="B21" i="11" s="1"/>
  <c r="D20" i="11"/>
  <c r="C20" i="11"/>
  <c r="D19" i="11"/>
  <c r="B19" i="11" s="1"/>
  <c r="C19" i="11"/>
  <c r="D18" i="11"/>
  <c r="C18" i="11"/>
  <c r="D17" i="11"/>
  <c r="B17" i="11" s="1"/>
  <c r="C17" i="11"/>
  <c r="D16" i="11"/>
  <c r="C16" i="11"/>
  <c r="B16" i="11" s="1"/>
  <c r="D15" i="11"/>
  <c r="C15" i="11"/>
  <c r="D14" i="11"/>
  <c r="C14" i="11"/>
  <c r="B14" i="11" s="1"/>
  <c r="D13" i="11"/>
  <c r="C13" i="11"/>
  <c r="B13" i="11" s="1"/>
  <c r="D12" i="11"/>
  <c r="C12" i="11"/>
  <c r="B12" i="11" s="1"/>
  <c r="D11" i="11"/>
  <c r="C11" i="11"/>
  <c r="D10" i="11"/>
  <c r="C10" i="11"/>
  <c r="D9" i="11"/>
  <c r="C9" i="11"/>
  <c r="B9" i="11" s="1"/>
  <c r="D8" i="11"/>
  <c r="C8" i="11"/>
  <c r="D7" i="11"/>
  <c r="C7" i="11"/>
  <c r="D6" i="11"/>
  <c r="C6" i="11"/>
  <c r="D5" i="11"/>
  <c r="C5" i="11"/>
  <c r="B5" i="11"/>
  <c r="Q26" i="10"/>
  <c r="O26" i="10" s="1"/>
  <c r="P26" i="10"/>
  <c r="D26" i="10" s="1"/>
  <c r="K26" i="10"/>
  <c r="H26" i="10"/>
  <c r="E26" i="10"/>
  <c r="Q25" i="10"/>
  <c r="N25" i="10"/>
  <c r="K25" i="10"/>
  <c r="H25" i="10"/>
  <c r="E25" i="10"/>
  <c r="D25" i="10"/>
  <c r="C25" i="10"/>
  <c r="Q24" i="10"/>
  <c r="N24" i="10"/>
  <c r="K24" i="10"/>
  <c r="H24" i="10"/>
  <c r="E24" i="10"/>
  <c r="D24" i="10"/>
  <c r="C24" i="10"/>
  <c r="Q23" i="10"/>
  <c r="N23" i="10"/>
  <c r="K23" i="10"/>
  <c r="H23" i="10"/>
  <c r="E23" i="10"/>
  <c r="D23" i="10"/>
  <c r="C23" i="10"/>
  <c r="Q22" i="10"/>
  <c r="N22" i="10"/>
  <c r="K22" i="10"/>
  <c r="H22" i="10"/>
  <c r="E22" i="10"/>
  <c r="D22" i="10"/>
  <c r="B22" i="10" s="1"/>
  <c r="C22" i="10"/>
  <c r="Q21" i="10"/>
  <c r="N21" i="10"/>
  <c r="K21" i="10"/>
  <c r="H21" i="10"/>
  <c r="E21" i="10"/>
  <c r="D21" i="10"/>
  <c r="C21" i="10"/>
  <c r="Q20" i="10"/>
  <c r="N20" i="10"/>
  <c r="K20" i="10"/>
  <c r="H20" i="10"/>
  <c r="E20" i="10"/>
  <c r="D20" i="10"/>
  <c r="B20" i="10" s="1"/>
  <c r="C20" i="10"/>
  <c r="Q19" i="10"/>
  <c r="N19" i="10"/>
  <c r="K19" i="10"/>
  <c r="H19" i="10"/>
  <c r="E19" i="10"/>
  <c r="D19" i="10"/>
  <c r="C19" i="10"/>
  <c r="Q18" i="10"/>
  <c r="N18" i="10"/>
  <c r="K18" i="10"/>
  <c r="H18" i="10"/>
  <c r="E18" i="10"/>
  <c r="D18" i="10"/>
  <c r="C18" i="10"/>
  <c r="Q17" i="10"/>
  <c r="N17" i="10"/>
  <c r="K17" i="10"/>
  <c r="H17" i="10"/>
  <c r="E17" i="10"/>
  <c r="D17" i="10"/>
  <c r="C17" i="10"/>
  <c r="Q16" i="10"/>
  <c r="N16" i="10"/>
  <c r="K16" i="10"/>
  <c r="H16" i="10"/>
  <c r="E16" i="10"/>
  <c r="D16" i="10"/>
  <c r="B16" i="10" s="1"/>
  <c r="C16" i="10"/>
  <c r="Q15" i="10"/>
  <c r="N15" i="10"/>
  <c r="K15" i="10"/>
  <c r="H15" i="10"/>
  <c r="E15" i="10"/>
  <c r="D15" i="10"/>
  <c r="C15" i="10"/>
  <c r="Q14" i="10"/>
  <c r="N14" i="10"/>
  <c r="K14" i="10"/>
  <c r="H14" i="10"/>
  <c r="E14" i="10"/>
  <c r="D14" i="10"/>
  <c r="B14" i="10" s="1"/>
  <c r="C14" i="10"/>
  <c r="Q13" i="10"/>
  <c r="N13" i="10"/>
  <c r="K13" i="10"/>
  <c r="H13" i="10"/>
  <c r="E13" i="10"/>
  <c r="D13" i="10"/>
  <c r="C13" i="10"/>
  <c r="Q12" i="10"/>
  <c r="N12" i="10"/>
  <c r="K12" i="10"/>
  <c r="H12" i="10"/>
  <c r="E12" i="10"/>
  <c r="D12" i="10"/>
  <c r="C12" i="10"/>
  <c r="Q11" i="10"/>
  <c r="Q5" i="10" s="1"/>
  <c r="N11" i="10"/>
  <c r="K11" i="10"/>
  <c r="H11" i="10"/>
  <c r="E11" i="10"/>
  <c r="D11" i="10"/>
  <c r="C11" i="10"/>
  <c r="Q10" i="10"/>
  <c r="N10" i="10"/>
  <c r="K10" i="10"/>
  <c r="H10" i="10"/>
  <c r="E10" i="10"/>
  <c r="D10" i="10"/>
  <c r="B10" i="10" s="1"/>
  <c r="C10" i="10"/>
  <c r="Q9" i="10"/>
  <c r="N9" i="10"/>
  <c r="K9" i="10"/>
  <c r="H9" i="10"/>
  <c r="E9" i="10"/>
  <c r="D9" i="10"/>
  <c r="C9" i="10"/>
  <c r="Q8" i="10"/>
  <c r="N8" i="10"/>
  <c r="K8" i="10"/>
  <c r="H8" i="10"/>
  <c r="E8" i="10"/>
  <c r="D8" i="10"/>
  <c r="B8" i="10" s="1"/>
  <c r="C8" i="10"/>
  <c r="Q7" i="10"/>
  <c r="N7" i="10"/>
  <c r="K7" i="10"/>
  <c r="H7" i="10"/>
  <c r="E7" i="10"/>
  <c r="D7" i="10"/>
  <c r="C7" i="10"/>
  <c r="Q6" i="10"/>
  <c r="N6" i="10"/>
  <c r="K6" i="10"/>
  <c r="H6" i="10"/>
  <c r="E6" i="10"/>
  <c r="D6" i="10"/>
  <c r="C6" i="10"/>
  <c r="S5" i="10"/>
  <c r="R5" i="10"/>
  <c r="M5" i="10"/>
  <c r="L5" i="10"/>
  <c r="J5" i="10"/>
  <c r="I5" i="10"/>
  <c r="G5" i="10"/>
  <c r="F5" i="10"/>
  <c r="Q26" i="9"/>
  <c r="N26" i="9"/>
  <c r="K26" i="9"/>
  <c r="H26" i="9"/>
  <c r="E26" i="9"/>
  <c r="D26" i="9"/>
  <c r="C26" i="9"/>
  <c r="Q25" i="9"/>
  <c r="N25" i="9"/>
  <c r="K25" i="9"/>
  <c r="H25" i="9"/>
  <c r="E25" i="9"/>
  <c r="D25" i="9"/>
  <c r="C25" i="9"/>
  <c r="Q24" i="9"/>
  <c r="N24" i="9"/>
  <c r="K24" i="9"/>
  <c r="H24" i="9"/>
  <c r="E24" i="9"/>
  <c r="D24" i="9"/>
  <c r="C24" i="9"/>
  <c r="Q23" i="9"/>
  <c r="N23" i="9"/>
  <c r="K23" i="9"/>
  <c r="H23" i="9"/>
  <c r="E23" i="9"/>
  <c r="D23" i="9"/>
  <c r="C23" i="9"/>
  <c r="Q22" i="9"/>
  <c r="N22" i="9"/>
  <c r="K22" i="9"/>
  <c r="H22" i="9"/>
  <c r="E22" i="9"/>
  <c r="D22" i="9"/>
  <c r="C22" i="9"/>
  <c r="Q21" i="9"/>
  <c r="N21" i="9"/>
  <c r="K21" i="9"/>
  <c r="H21" i="9"/>
  <c r="E21" i="9"/>
  <c r="B21" i="9" s="1"/>
  <c r="D21" i="9"/>
  <c r="C21" i="9"/>
  <c r="Q20" i="9"/>
  <c r="N20" i="9"/>
  <c r="K20" i="9"/>
  <c r="H20" i="9"/>
  <c r="E20" i="9"/>
  <c r="D20" i="9"/>
  <c r="C20" i="9"/>
  <c r="Q19" i="9"/>
  <c r="N19" i="9"/>
  <c r="K19" i="9"/>
  <c r="H19" i="9"/>
  <c r="E19" i="9"/>
  <c r="D19" i="9"/>
  <c r="C19" i="9"/>
  <c r="Q18" i="9"/>
  <c r="N18" i="9"/>
  <c r="K18" i="9"/>
  <c r="H18" i="9"/>
  <c r="E18" i="9"/>
  <c r="D18" i="9"/>
  <c r="C18" i="9"/>
  <c r="Q17" i="9"/>
  <c r="N17" i="9"/>
  <c r="K17" i="9"/>
  <c r="H17" i="9"/>
  <c r="E17" i="9"/>
  <c r="D17" i="9"/>
  <c r="C17" i="9"/>
  <c r="Q16" i="9"/>
  <c r="N16" i="9"/>
  <c r="K16" i="9"/>
  <c r="H16" i="9"/>
  <c r="E16" i="9"/>
  <c r="D16" i="9"/>
  <c r="C16" i="9"/>
  <c r="Q15" i="9"/>
  <c r="N15" i="9"/>
  <c r="K15" i="9"/>
  <c r="H15" i="9"/>
  <c r="E15" i="9"/>
  <c r="B15" i="9" s="1"/>
  <c r="D15" i="9"/>
  <c r="C15" i="9"/>
  <c r="Q14" i="9"/>
  <c r="N14" i="9"/>
  <c r="K14" i="9"/>
  <c r="H14" i="9"/>
  <c r="E14" i="9"/>
  <c r="D14" i="9"/>
  <c r="C14" i="9"/>
  <c r="Q13" i="9"/>
  <c r="N13" i="9"/>
  <c r="K13" i="9"/>
  <c r="H13" i="9"/>
  <c r="E13" i="9"/>
  <c r="D13" i="9"/>
  <c r="C13" i="9"/>
  <c r="Q12" i="9"/>
  <c r="N12" i="9"/>
  <c r="K12" i="9"/>
  <c r="H12" i="9"/>
  <c r="E12" i="9"/>
  <c r="D12" i="9"/>
  <c r="C12" i="9"/>
  <c r="Q11" i="9"/>
  <c r="Q5" i="9" s="1"/>
  <c r="N11" i="9"/>
  <c r="K11" i="9"/>
  <c r="H11" i="9"/>
  <c r="E11" i="9"/>
  <c r="D11" i="9"/>
  <c r="C11" i="9"/>
  <c r="Q10" i="9"/>
  <c r="N10" i="9"/>
  <c r="K10" i="9"/>
  <c r="H10" i="9"/>
  <c r="E10" i="9"/>
  <c r="D10" i="9"/>
  <c r="C10" i="9"/>
  <c r="Q9" i="9"/>
  <c r="N9" i="9"/>
  <c r="K9" i="9"/>
  <c r="H9" i="9"/>
  <c r="E9" i="9"/>
  <c r="B9" i="9" s="1"/>
  <c r="D9" i="9"/>
  <c r="C9" i="9"/>
  <c r="Q8" i="9"/>
  <c r="N8" i="9"/>
  <c r="K8" i="9"/>
  <c r="H8" i="9"/>
  <c r="E8" i="9"/>
  <c r="D8" i="9"/>
  <c r="C8" i="9"/>
  <c r="Q7" i="9"/>
  <c r="N7" i="9"/>
  <c r="K7" i="9"/>
  <c r="K5" i="9" s="1"/>
  <c r="H7" i="9"/>
  <c r="E7" i="9"/>
  <c r="D7" i="9"/>
  <c r="C7" i="9"/>
  <c r="Q6" i="9"/>
  <c r="N6" i="9"/>
  <c r="N5" i="9" s="1"/>
  <c r="K6" i="9"/>
  <c r="H6" i="9"/>
  <c r="H5" i="9" s="1"/>
  <c r="E6" i="9"/>
  <c r="D6" i="9"/>
  <c r="C6" i="9"/>
  <c r="S5" i="9"/>
  <c r="R5" i="9"/>
  <c r="P5" i="9"/>
  <c r="O5" i="9"/>
  <c r="M5" i="9"/>
  <c r="L5" i="9"/>
  <c r="J5" i="9"/>
  <c r="I5" i="9"/>
  <c r="G5" i="9"/>
  <c r="D5" i="9" s="1"/>
  <c r="F5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A3" i="9"/>
  <c r="D26" i="8"/>
  <c r="C26" i="8"/>
  <c r="B26" i="8"/>
  <c r="D25" i="8"/>
  <c r="C25" i="8"/>
  <c r="B25" i="8"/>
  <c r="D24" i="8"/>
  <c r="C24" i="8"/>
  <c r="B24" i="8"/>
  <c r="D23" i="8"/>
  <c r="C23" i="8"/>
  <c r="B23" i="8"/>
  <c r="D22" i="8"/>
  <c r="C22" i="8"/>
  <c r="B22" i="8"/>
  <c r="D21" i="8"/>
  <c r="C21" i="8"/>
  <c r="B21" i="8"/>
  <c r="D20" i="8"/>
  <c r="C20" i="8"/>
  <c r="B20" i="8"/>
  <c r="D19" i="8"/>
  <c r="C19" i="8"/>
  <c r="B19" i="8"/>
  <c r="D18" i="8"/>
  <c r="C18" i="8"/>
  <c r="B18" i="8"/>
  <c r="D17" i="8"/>
  <c r="C17" i="8"/>
  <c r="B17" i="8"/>
  <c r="D16" i="8"/>
  <c r="C16" i="8"/>
  <c r="B16" i="8"/>
  <c r="D15" i="8"/>
  <c r="C15" i="8"/>
  <c r="B15" i="8"/>
  <c r="D14" i="8"/>
  <c r="C14" i="8"/>
  <c r="B14" i="8"/>
  <c r="D13" i="8"/>
  <c r="C13" i="8"/>
  <c r="B13" i="8"/>
  <c r="D12" i="8"/>
  <c r="C12" i="8"/>
  <c r="B12" i="8"/>
  <c r="D11" i="8"/>
  <c r="C11" i="8"/>
  <c r="B11" i="8"/>
  <c r="D10" i="8"/>
  <c r="C10" i="8"/>
  <c r="B10" i="8"/>
  <c r="D9" i="8"/>
  <c r="C9" i="8"/>
  <c r="B9" i="8"/>
  <c r="D8" i="8"/>
  <c r="C8" i="8"/>
  <c r="B8" i="8"/>
  <c r="D7" i="8"/>
  <c r="C7" i="8"/>
  <c r="B7" i="8"/>
  <c r="D6" i="8"/>
  <c r="C6" i="8"/>
  <c r="B6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 s="1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A3" i="8"/>
  <c r="D26" i="7"/>
  <c r="C26" i="7"/>
  <c r="B26" i="7"/>
  <c r="D25" i="7"/>
  <c r="C25" i="7"/>
  <c r="B25" i="7"/>
  <c r="D24" i="7"/>
  <c r="C24" i="7"/>
  <c r="B24" i="7"/>
  <c r="D23" i="7"/>
  <c r="C23" i="7"/>
  <c r="B23" i="7"/>
  <c r="D22" i="7"/>
  <c r="C22" i="7"/>
  <c r="B22" i="7"/>
  <c r="D21" i="7"/>
  <c r="C21" i="7"/>
  <c r="B21" i="7"/>
  <c r="D20" i="7"/>
  <c r="C20" i="7"/>
  <c r="B20" i="7"/>
  <c r="D19" i="7"/>
  <c r="C19" i="7"/>
  <c r="B19" i="7"/>
  <c r="D18" i="7"/>
  <c r="C18" i="7"/>
  <c r="B18" i="7"/>
  <c r="D17" i="7"/>
  <c r="C17" i="7"/>
  <c r="B17" i="7"/>
  <c r="D16" i="7"/>
  <c r="C16" i="7"/>
  <c r="B16" i="7"/>
  <c r="D15" i="7"/>
  <c r="C15" i="7"/>
  <c r="B15" i="7"/>
  <c r="D14" i="7"/>
  <c r="C14" i="7"/>
  <c r="B14" i="7"/>
  <c r="D13" i="7"/>
  <c r="C13" i="7"/>
  <c r="B13" i="7"/>
  <c r="D12" i="7"/>
  <c r="C12" i="7"/>
  <c r="B12" i="7"/>
  <c r="D11" i="7"/>
  <c r="C11" i="7"/>
  <c r="B11" i="7"/>
  <c r="D10" i="7"/>
  <c r="C10" i="7"/>
  <c r="B10" i="7"/>
  <c r="D9" i="7"/>
  <c r="C9" i="7"/>
  <c r="B9" i="7"/>
  <c r="D8" i="7"/>
  <c r="C8" i="7"/>
  <c r="B8" i="7"/>
  <c r="D7" i="7"/>
  <c r="C7" i="7"/>
  <c r="B7" i="7"/>
  <c r="D6" i="7"/>
  <c r="C6" i="7"/>
  <c r="B6" i="7"/>
  <c r="S5" i="7"/>
  <c r="R5" i="7"/>
  <c r="Q5" i="7"/>
  <c r="P5" i="7"/>
  <c r="O5" i="7"/>
  <c r="N5" i="7"/>
  <c r="M5" i="7"/>
  <c r="L5" i="7"/>
  <c r="K5" i="7"/>
  <c r="J5" i="7"/>
  <c r="D5" i="7" s="1"/>
  <c r="I5" i="7"/>
  <c r="H5" i="7"/>
  <c r="G5" i="7"/>
  <c r="F5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A3" i="7"/>
  <c r="S29" i="6"/>
  <c r="R29" i="6"/>
  <c r="Q29" i="6"/>
  <c r="P29" i="6"/>
  <c r="O29" i="6"/>
  <c r="M29" i="6"/>
  <c r="L29" i="6"/>
  <c r="J29" i="6"/>
  <c r="I29" i="6"/>
  <c r="G29" i="6"/>
  <c r="F29" i="6"/>
  <c r="S28" i="6"/>
  <c r="R28" i="6"/>
  <c r="Q28" i="6"/>
  <c r="P28" i="6"/>
  <c r="O28" i="6"/>
  <c r="M28" i="6"/>
  <c r="L28" i="6"/>
  <c r="J28" i="6"/>
  <c r="I28" i="6"/>
  <c r="G28" i="6"/>
  <c r="F28" i="6"/>
  <c r="S27" i="6"/>
  <c r="R27" i="6"/>
  <c r="Q27" i="6"/>
  <c r="P27" i="6"/>
  <c r="O27" i="6"/>
  <c r="M27" i="6"/>
  <c r="L27" i="6"/>
  <c r="J27" i="6"/>
  <c r="I27" i="6"/>
  <c r="G27" i="6"/>
  <c r="F27" i="6"/>
  <c r="N26" i="6"/>
  <c r="K26" i="6"/>
  <c r="H26" i="6"/>
  <c r="E26" i="6"/>
  <c r="D26" i="6"/>
  <c r="C26" i="6"/>
  <c r="A26" i="6"/>
  <c r="N25" i="6"/>
  <c r="K25" i="6"/>
  <c r="H25" i="6"/>
  <c r="E25" i="6"/>
  <c r="D25" i="6"/>
  <c r="C25" i="6"/>
  <c r="A25" i="6"/>
  <c r="N24" i="6"/>
  <c r="K24" i="6"/>
  <c r="H24" i="6"/>
  <c r="E24" i="6"/>
  <c r="D24" i="6"/>
  <c r="C24" i="6"/>
  <c r="A24" i="6"/>
  <c r="N23" i="6"/>
  <c r="K23" i="6"/>
  <c r="H23" i="6"/>
  <c r="E23" i="6"/>
  <c r="B23" i="6" s="1"/>
  <c r="D23" i="6"/>
  <c r="C23" i="6"/>
  <c r="A23" i="6"/>
  <c r="N22" i="6"/>
  <c r="K22" i="6"/>
  <c r="H22" i="6"/>
  <c r="E22" i="6"/>
  <c r="D22" i="6"/>
  <c r="C22" i="6"/>
  <c r="A22" i="6"/>
  <c r="N21" i="6"/>
  <c r="K21" i="6"/>
  <c r="H21" i="6"/>
  <c r="E21" i="6"/>
  <c r="D21" i="6"/>
  <c r="C21" i="6"/>
  <c r="A21" i="6"/>
  <c r="N20" i="6"/>
  <c r="K20" i="6"/>
  <c r="H20" i="6"/>
  <c r="H27" i="6" s="1"/>
  <c r="E20" i="6"/>
  <c r="D20" i="6"/>
  <c r="C20" i="6"/>
  <c r="A20" i="6"/>
  <c r="N19" i="6"/>
  <c r="K19" i="6"/>
  <c r="H19" i="6"/>
  <c r="E19" i="6"/>
  <c r="D19" i="6"/>
  <c r="C19" i="6"/>
  <c r="A19" i="6"/>
  <c r="N18" i="6"/>
  <c r="K18" i="6"/>
  <c r="H18" i="6"/>
  <c r="E18" i="6"/>
  <c r="D18" i="6"/>
  <c r="C18" i="6"/>
  <c r="A18" i="6"/>
  <c r="N17" i="6"/>
  <c r="K17" i="6"/>
  <c r="H17" i="6"/>
  <c r="E17" i="6"/>
  <c r="D17" i="6"/>
  <c r="C17" i="6"/>
  <c r="A17" i="6"/>
  <c r="N16" i="6"/>
  <c r="K16" i="6"/>
  <c r="H16" i="6"/>
  <c r="E16" i="6"/>
  <c r="D16" i="6"/>
  <c r="C16" i="6"/>
  <c r="A16" i="6"/>
  <c r="N15" i="6"/>
  <c r="K15" i="6"/>
  <c r="H15" i="6"/>
  <c r="E15" i="6"/>
  <c r="B15" i="6" s="1"/>
  <c r="D15" i="6"/>
  <c r="C15" i="6"/>
  <c r="A15" i="6"/>
  <c r="N14" i="6"/>
  <c r="K14" i="6"/>
  <c r="H14" i="6"/>
  <c r="E14" i="6"/>
  <c r="D14" i="6"/>
  <c r="C14" i="6"/>
  <c r="A14" i="6"/>
  <c r="N13" i="6"/>
  <c r="K13" i="6"/>
  <c r="H13" i="6"/>
  <c r="E13" i="6"/>
  <c r="D13" i="6"/>
  <c r="C13" i="6"/>
  <c r="A13" i="6"/>
  <c r="N12" i="6"/>
  <c r="K12" i="6"/>
  <c r="H12" i="6"/>
  <c r="E12" i="6"/>
  <c r="D12" i="6"/>
  <c r="C12" i="6"/>
  <c r="A12" i="6"/>
  <c r="N11" i="6"/>
  <c r="K11" i="6"/>
  <c r="H11" i="6"/>
  <c r="E11" i="6"/>
  <c r="B11" i="6" s="1"/>
  <c r="D11" i="6"/>
  <c r="C11" i="6"/>
  <c r="A11" i="6"/>
  <c r="N10" i="6"/>
  <c r="K10" i="6"/>
  <c r="H10" i="6"/>
  <c r="E10" i="6"/>
  <c r="D10" i="6"/>
  <c r="C10" i="6"/>
  <c r="A10" i="6"/>
  <c r="N9" i="6"/>
  <c r="K9" i="6"/>
  <c r="H9" i="6"/>
  <c r="E9" i="6"/>
  <c r="E28" i="6" s="1"/>
  <c r="D9" i="6"/>
  <c r="C9" i="6"/>
  <c r="A9" i="6"/>
  <c r="N8" i="6"/>
  <c r="K8" i="6"/>
  <c r="H8" i="6"/>
  <c r="H29" i="6" s="1"/>
  <c r="E8" i="6"/>
  <c r="D8" i="6"/>
  <c r="C8" i="6"/>
  <c r="A8" i="6"/>
  <c r="N7" i="6"/>
  <c r="K7" i="6"/>
  <c r="H7" i="6"/>
  <c r="E7" i="6"/>
  <c r="D7" i="6"/>
  <c r="C7" i="6"/>
  <c r="A7" i="6"/>
  <c r="N6" i="6"/>
  <c r="N29" i="6" s="1"/>
  <c r="K6" i="6"/>
  <c r="H6" i="6"/>
  <c r="E6" i="6"/>
  <c r="E29" i="6" s="1"/>
  <c r="D6" i="6"/>
  <c r="D29" i="6" s="1"/>
  <c r="C6" i="6"/>
  <c r="A6" i="6"/>
  <c r="S5" i="6"/>
  <c r="R5" i="6"/>
  <c r="Q5" i="6"/>
  <c r="P5" i="6"/>
  <c r="O5" i="6"/>
  <c r="N5" i="6"/>
  <c r="M5" i="6"/>
  <c r="L5" i="6"/>
  <c r="J5" i="6"/>
  <c r="I5" i="6"/>
  <c r="G5" i="6"/>
  <c r="F5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A3" i="6"/>
  <c r="S26" i="5"/>
  <c r="R26" i="5"/>
  <c r="Q26" i="5"/>
  <c r="P26" i="5"/>
  <c r="O26" i="5"/>
  <c r="N26" i="5"/>
  <c r="M26" i="5"/>
  <c r="L26" i="5"/>
  <c r="K26" i="5"/>
  <c r="J26" i="5"/>
  <c r="D26" i="5" s="1"/>
  <c r="I26" i="5"/>
  <c r="H26" i="5"/>
  <c r="G26" i="5"/>
  <c r="F26" i="5"/>
  <c r="C26" i="5" s="1"/>
  <c r="E26" i="5"/>
  <c r="A26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A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C24" i="5" s="1"/>
  <c r="E24" i="5"/>
  <c r="D24" i="5"/>
  <c r="A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D23" i="5" s="1"/>
  <c r="F23" i="5"/>
  <c r="E23" i="5"/>
  <c r="A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B22" i="5" s="1"/>
  <c r="A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A21" i="5"/>
  <c r="S20" i="5"/>
  <c r="R20" i="5"/>
  <c r="Q20" i="5"/>
  <c r="P20" i="5"/>
  <c r="O20" i="5"/>
  <c r="N20" i="5"/>
  <c r="M20" i="5"/>
  <c r="L20" i="5"/>
  <c r="K20" i="5"/>
  <c r="J20" i="5"/>
  <c r="I20" i="5"/>
  <c r="H20" i="5"/>
  <c r="B20" i="5" s="1"/>
  <c r="G20" i="5"/>
  <c r="F20" i="5"/>
  <c r="E20" i="5"/>
  <c r="D20" i="5"/>
  <c r="A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A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A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A17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D16" i="5" s="1"/>
  <c r="F16" i="5"/>
  <c r="E16" i="5"/>
  <c r="A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C15" i="5" s="1"/>
  <c r="E15" i="5"/>
  <c r="A15" i="5"/>
  <c r="S14" i="5"/>
  <c r="R14" i="5"/>
  <c r="Q14" i="5"/>
  <c r="P14" i="5"/>
  <c r="O14" i="5"/>
  <c r="N14" i="5"/>
  <c r="M14" i="5"/>
  <c r="L14" i="5"/>
  <c r="K14" i="5"/>
  <c r="J14" i="5"/>
  <c r="D14" i="5" s="1"/>
  <c r="I14" i="5"/>
  <c r="H14" i="5"/>
  <c r="G14" i="5"/>
  <c r="F14" i="5"/>
  <c r="C14" i="5" s="1"/>
  <c r="E14" i="5"/>
  <c r="A14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A13" i="5"/>
  <c r="S12" i="5"/>
  <c r="R12" i="5"/>
  <c r="Q12" i="5"/>
  <c r="P12" i="5"/>
  <c r="O12" i="5"/>
  <c r="N12" i="5"/>
  <c r="M12" i="5"/>
  <c r="L12" i="5"/>
  <c r="K12" i="5"/>
  <c r="J12" i="5"/>
  <c r="I12" i="5"/>
  <c r="H12" i="5"/>
  <c r="B12" i="5" s="1"/>
  <c r="G12" i="5"/>
  <c r="F12" i="5"/>
  <c r="E12" i="5"/>
  <c r="D12" i="5"/>
  <c r="A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D11" i="5" s="1"/>
  <c r="F11" i="5"/>
  <c r="E11" i="5"/>
  <c r="A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A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A9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A8" i="5"/>
  <c r="S7" i="5"/>
  <c r="R7" i="5"/>
  <c r="Q7" i="5"/>
  <c r="P7" i="5"/>
  <c r="O7" i="5"/>
  <c r="C7" i="5" s="1"/>
  <c r="N7" i="5"/>
  <c r="M7" i="5"/>
  <c r="L7" i="5"/>
  <c r="K7" i="5"/>
  <c r="J7" i="5"/>
  <c r="I7" i="5"/>
  <c r="H7" i="5"/>
  <c r="G7" i="5"/>
  <c r="F7" i="5"/>
  <c r="E7" i="5"/>
  <c r="A7" i="5"/>
  <c r="S6" i="5"/>
  <c r="R6" i="5"/>
  <c r="Q6" i="5"/>
  <c r="P6" i="5"/>
  <c r="O6" i="5"/>
  <c r="N6" i="5"/>
  <c r="M6" i="5"/>
  <c r="M29" i="5" s="1"/>
  <c r="L6" i="5"/>
  <c r="K6" i="5"/>
  <c r="J6" i="5"/>
  <c r="I6" i="5"/>
  <c r="H6" i="5"/>
  <c r="G6" i="5"/>
  <c r="F6" i="5"/>
  <c r="E6" i="5"/>
  <c r="B6" i="5"/>
  <c r="A6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A3" i="5"/>
  <c r="S29" i="4"/>
  <c r="R29" i="4"/>
  <c r="P29" i="4"/>
  <c r="O29" i="4"/>
  <c r="M29" i="4"/>
  <c r="L29" i="4"/>
  <c r="J29" i="4"/>
  <c r="I29" i="4"/>
  <c r="G29" i="4"/>
  <c r="F29" i="4"/>
  <c r="S28" i="4"/>
  <c r="R28" i="4"/>
  <c r="P28" i="4"/>
  <c r="O28" i="4"/>
  <c r="M28" i="4"/>
  <c r="L28" i="4"/>
  <c r="J28" i="4"/>
  <c r="I28" i="4"/>
  <c r="G28" i="4"/>
  <c r="F28" i="4"/>
  <c r="S27" i="4"/>
  <c r="R27" i="4"/>
  <c r="P27" i="4"/>
  <c r="O27" i="4"/>
  <c r="M27" i="4"/>
  <c r="L27" i="4"/>
  <c r="J27" i="4"/>
  <c r="I27" i="4"/>
  <c r="G27" i="4"/>
  <c r="F27" i="4"/>
  <c r="Q26" i="4"/>
  <c r="N26" i="4"/>
  <c r="K26" i="4"/>
  <c r="H26" i="4"/>
  <c r="E26" i="4"/>
  <c r="D26" i="4"/>
  <c r="C26" i="4"/>
  <c r="Q25" i="4"/>
  <c r="N25" i="4"/>
  <c r="K25" i="4"/>
  <c r="H25" i="4"/>
  <c r="E25" i="4"/>
  <c r="D25" i="4"/>
  <c r="C25" i="4"/>
  <c r="Q24" i="4"/>
  <c r="N24" i="4"/>
  <c r="K24" i="4"/>
  <c r="H24" i="4"/>
  <c r="E24" i="4"/>
  <c r="D24" i="4"/>
  <c r="C24" i="4"/>
  <c r="Q23" i="4"/>
  <c r="N23" i="4"/>
  <c r="K23" i="4"/>
  <c r="H23" i="4"/>
  <c r="E23" i="4"/>
  <c r="D23" i="4"/>
  <c r="C23" i="4"/>
  <c r="B23" i="4" s="1"/>
  <c r="Q22" i="4"/>
  <c r="N22" i="4"/>
  <c r="K22" i="4"/>
  <c r="H22" i="4"/>
  <c r="E22" i="4"/>
  <c r="D22" i="4"/>
  <c r="C22" i="4"/>
  <c r="Q21" i="4"/>
  <c r="N21" i="4"/>
  <c r="K21" i="4"/>
  <c r="H21" i="4"/>
  <c r="E21" i="4"/>
  <c r="D21" i="4"/>
  <c r="C21" i="4"/>
  <c r="Q20" i="4"/>
  <c r="N20" i="4"/>
  <c r="K20" i="4"/>
  <c r="H20" i="4"/>
  <c r="E20" i="4"/>
  <c r="D20" i="4"/>
  <c r="C20" i="4"/>
  <c r="Q19" i="4"/>
  <c r="N19" i="4"/>
  <c r="K19" i="4"/>
  <c r="H19" i="4"/>
  <c r="E19" i="4"/>
  <c r="D19" i="4"/>
  <c r="C19" i="4"/>
  <c r="Q18" i="4"/>
  <c r="N18" i="4"/>
  <c r="K18" i="4"/>
  <c r="H18" i="4"/>
  <c r="E18" i="4"/>
  <c r="D18" i="4"/>
  <c r="C18" i="4"/>
  <c r="Q17" i="4"/>
  <c r="N17" i="4"/>
  <c r="K17" i="4"/>
  <c r="H17" i="4"/>
  <c r="E17" i="4"/>
  <c r="D17" i="4"/>
  <c r="C17" i="4"/>
  <c r="Q16" i="4"/>
  <c r="N16" i="4"/>
  <c r="K16" i="4"/>
  <c r="H16" i="4"/>
  <c r="E16" i="4"/>
  <c r="D16" i="4"/>
  <c r="C16" i="4"/>
  <c r="Q15" i="4"/>
  <c r="N15" i="4"/>
  <c r="K15" i="4"/>
  <c r="H15" i="4"/>
  <c r="E15" i="4"/>
  <c r="D15" i="4"/>
  <c r="C15" i="4"/>
  <c r="Q14" i="4"/>
  <c r="N14" i="4"/>
  <c r="K14" i="4"/>
  <c r="H14" i="4"/>
  <c r="E14" i="4"/>
  <c r="D14" i="4"/>
  <c r="C14" i="4"/>
  <c r="Q13" i="4"/>
  <c r="N13" i="4"/>
  <c r="K13" i="4"/>
  <c r="H13" i="4"/>
  <c r="E13" i="4"/>
  <c r="D13" i="4"/>
  <c r="C13" i="4"/>
  <c r="Q12" i="4"/>
  <c r="N12" i="4"/>
  <c r="K12" i="4"/>
  <c r="H12" i="4"/>
  <c r="E12" i="4"/>
  <c r="D12" i="4"/>
  <c r="C12" i="4"/>
  <c r="Q11" i="4"/>
  <c r="N11" i="4"/>
  <c r="K11" i="4"/>
  <c r="H11" i="4"/>
  <c r="E11" i="4"/>
  <c r="D11" i="4"/>
  <c r="C11" i="4"/>
  <c r="B11" i="4" s="1"/>
  <c r="Q10" i="4"/>
  <c r="N10" i="4"/>
  <c r="K10" i="4"/>
  <c r="H10" i="4"/>
  <c r="E10" i="4"/>
  <c r="D10" i="4"/>
  <c r="C10" i="4"/>
  <c r="Q9" i="4"/>
  <c r="N9" i="4"/>
  <c r="K9" i="4"/>
  <c r="H9" i="4"/>
  <c r="E9" i="4"/>
  <c r="D9" i="4"/>
  <c r="C9" i="4"/>
  <c r="Q8" i="4"/>
  <c r="Q5" i="4" s="1"/>
  <c r="N8" i="4"/>
  <c r="K8" i="4"/>
  <c r="H8" i="4"/>
  <c r="E8" i="4"/>
  <c r="D8" i="4"/>
  <c r="C8" i="4"/>
  <c r="Q7" i="4"/>
  <c r="N7" i="4"/>
  <c r="K7" i="4"/>
  <c r="H7" i="4"/>
  <c r="E7" i="4"/>
  <c r="D7" i="4"/>
  <c r="C7" i="4"/>
  <c r="Q6" i="4"/>
  <c r="N6" i="4"/>
  <c r="N29" i="4" s="1"/>
  <c r="K6" i="4"/>
  <c r="H6" i="4"/>
  <c r="H29" i="4" s="1"/>
  <c r="E6" i="4"/>
  <c r="D6" i="4"/>
  <c r="C6" i="4"/>
  <c r="S5" i="4"/>
  <c r="R5" i="4"/>
  <c r="P5" i="4"/>
  <c r="O5" i="4"/>
  <c r="M5" i="4"/>
  <c r="L5" i="4"/>
  <c r="J5" i="4"/>
  <c r="I5" i="4"/>
  <c r="G5" i="4"/>
  <c r="F5" i="4"/>
  <c r="S28" i="3"/>
  <c r="R28" i="3"/>
  <c r="P28" i="3"/>
  <c r="O28" i="3"/>
  <c r="M28" i="3"/>
  <c r="L28" i="3"/>
  <c r="J28" i="3"/>
  <c r="I28" i="3"/>
  <c r="G28" i="3"/>
  <c r="F28" i="3"/>
  <c r="S27" i="3"/>
  <c r="R27" i="3"/>
  <c r="P27" i="3"/>
  <c r="O27" i="3"/>
  <c r="M27" i="3"/>
  <c r="L27" i="3"/>
  <c r="J27" i="3"/>
  <c r="I27" i="3"/>
  <c r="G27" i="3"/>
  <c r="F27" i="3"/>
  <c r="S26" i="3"/>
  <c r="R26" i="3"/>
  <c r="P26" i="3"/>
  <c r="O26" i="3"/>
  <c r="M26" i="3"/>
  <c r="L26" i="3"/>
  <c r="J26" i="3"/>
  <c r="I26" i="3"/>
  <c r="G26" i="3"/>
  <c r="F26" i="3"/>
  <c r="N25" i="3"/>
  <c r="K25" i="3"/>
  <c r="B25" i="3" s="1"/>
  <c r="H25" i="3"/>
  <c r="E25" i="3"/>
  <c r="D25" i="3"/>
  <c r="C25" i="3"/>
  <c r="N24" i="3"/>
  <c r="K24" i="3"/>
  <c r="H24" i="3"/>
  <c r="E24" i="3"/>
  <c r="D24" i="3"/>
  <c r="C24" i="3"/>
  <c r="N23" i="3"/>
  <c r="K23" i="3"/>
  <c r="H23" i="3"/>
  <c r="E23" i="3"/>
  <c r="D23" i="3"/>
  <c r="C23" i="3"/>
  <c r="N22" i="3"/>
  <c r="K22" i="3"/>
  <c r="H22" i="3"/>
  <c r="E22" i="3"/>
  <c r="D22" i="3"/>
  <c r="C22" i="3"/>
  <c r="Q21" i="3"/>
  <c r="N21" i="3"/>
  <c r="K21" i="3"/>
  <c r="H21" i="3"/>
  <c r="E21" i="3"/>
  <c r="D21" i="3"/>
  <c r="C21" i="3"/>
  <c r="Q20" i="3"/>
  <c r="N20" i="3"/>
  <c r="K20" i="3"/>
  <c r="H20" i="3"/>
  <c r="E20" i="3"/>
  <c r="D20" i="3"/>
  <c r="C20" i="3"/>
  <c r="Q19" i="3"/>
  <c r="N19" i="3"/>
  <c r="K19" i="3"/>
  <c r="H19" i="3"/>
  <c r="E19" i="3"/>
  <c r="D19" i="3"/>
  <c r="C19" i="3"/>
  <c r="Q18" i="3"/>
  <c r="N18" i="3"/>
  <c r="K18" i="3"/>
  <c r="H18" i="3"/>
  <c r="E18" i="3"/>
  <c r="D18" i="3"/>
  <c r="C18" i="3"/>
  <c r="Q17" i="3"/>
  <c r="N17" i="3"/>
  <c r="K17" i="3"/>
  <c r="H17" i="3"/>
  <c r="E17" i="3"/>
  <c r="D17" i="3"/>
  <c r="C17" i="3"/>
  <c r="Q16" i="3"/>
  <c r="N16" i="3"/>
  <c r="K16" i="3"/>
  <c r="H16" i="3"/>
  <c r="E16" i="3"/>
  <c r="D16" i="3"/>
  <c r="C16" i="3"/>
  <c r="Q15" i="3"/>
  <c r="N15" i="3"/>
  <c r="K15" i="3"/>
  <c r="H15" i="3"/>
  <c r="E15" i="3"/>
  <c r="D15" i="3"/>
  <c r="C15" i="3"/>
  <c r="Q14" i="3"/>
  <c r="N14" i="3"/>
  <c r="K14" i="3"/>
  <c r="H14" i="3"/>
  <c r="E14" i="3"/>
  <c r="D14" i="3"/>
  <c r="C14" i="3"/>
  <c r="Q13" i="3"/>
  <c r="N13" i="3"/>
  <c r="K13" i="3"/>
  <c r="H13" i="3"/>
  <c r="E13" i="3"/>
  <c r="D13" i="3"/>
  <c r="C13" i="3"/>
  <c r="Q12" i="3"/>
  <c r="N12" i="3"/>
  <c r="K12" i="3"/>
  <c r="H12" i="3"/>
  <c r="E12" i="3"/>
  <c r="D12" i="3"/>
  <c r="C12" i="3"/>
  <c r="Q11" i="3"/>
  <c r="N11" i="3"/>
  <c r="K11" i="3"/>
  <c r="H11" i="3"/>
  <c r="E11" i="3"/>
  <c r="D11" i="3"/>
  <c r="C11" i="3"/>
  <c r="Q10" i="3"/>
  <c r="N10" i="3"/>
  <c r="K10" i="3"/>
  <c r="H10" i="3"/>
  <c r="E10" i="3"/>
  <c r="D10" i="3"/>
  <c r="C10" i="3"/>
  <c r="Q9" i="3"/>
  <c r="N9" i="3"/>
  <c r="K9" i="3"/>
  <c r="H9" i="3"/>
  <c r="E9" i="3"/>
  <c r="D9" i="3"/>
  <c r="C9" i="3"/>
  <c r="Q8" i="3"/>
  <c r="N8" i="3"/>
  <c r="K8" i="3"/>
  <c r="H8" i="3"/>
  <c r="E8" i="3"/>
  <c r="D8" i="3"/>
  <c r="C8" i="3"/>
  <c r="Q7" i="3"/>
  <c r="N7" i="3"/>
  <c r="K7" i="3"/>
  <c r="H7" i="3"/>
  <c r="E7" i="3"/>
  <c r="D7" i="3"/>
  <c r="C7" i="3"/>
  <c r="Q6" i="3"/>
  <c r="N6" i="3"/>
  <c r="K6" i="3"/>
  <c r="H6" i="3"/>
  <c r="E6" i="3"/>
  <c r="D6" i="3"/>
  <c r="C6" i="3"/>
  <c r="Q5" i="3"/>
  <c r="N5" i="3"/>
  <c r="K5" i="3"/>
  <c r="H5" i="3"/>
  <c r="E5" i="3"/>
  <c r="D5" i="3"/>
  <c r="C5" i="3"/>
  <c r="S4" i="3"/>
  <c r="R4" i="3"/>
  <c r="P4" i="3"/>
  <c r="O4" i="3"/>
  <c r="M4" i="3"/>
  <c r="L4" i="3"/>
  <c r="K4" i="3" s="1"/>
  <c r="J4" i="3"/>
  <c r="I4" i="3"/>
  <c r="G4" i="3"/>
  <c r="F4" i="3"/>
  <c r="E4" i="3" s="1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S29" i="2"/>
  <c r="R29" i="2"/>
  <c r="Q29" i="2"/>
  <c r="P29" i="2"/>
  <c r="O29" i="2"/>
  <c r="N29" i="2"/>
  <c r="M29" i="2"/>
  <c r="L29" i="2"/>
  <c r="K29" i="2"/>
  <c r="J29" i="2"/>
  <c r="I29" i="2"/>
  <c r="G29" i="2"/>
  <c r="F29" i="2"/>
  <c r="S28" i="2"/>
  <c r="R28" i="2"/>
  <c r="Q28" i="2"/>
  <c r="P28" i="2"/>
  <c r="O28" i="2"/>
  <c r="N28" i="2"/>
  <c r="M28" i="2"/>
  <c r="L28" i="2"/>
  <c r="K28" i="2"/>
  <c r="J28" i="2"/>
  <c r="I28" i="2"/>
  <c r="G28" i="2"/>
  <c r="F28" i="2"/>
  <c r="S27" i="2"/>
  <c r="R27" i="2"/>
  <c r="Q27" i="2"/>
  <c r="P27" i="2"/>
  <c r="O27" i="2"/>
  <c r="N27" i="2"/>
  <c r="M27" i="2"/>
  <c r="L27" i="2"/>
  <c r="K27" i="2"/>
  <c r="J27" i="2"/>
  <c r="I27" i="2"/>
  <c r="G27" i="2"/>
  <c r="F27" i="2"/>
  <c r="D26" i="2"/>
  <c r="C26" i="2"/>
  <c r="B26" i="2"/>
  <c r="H25" i="2"/>
  <c r="B25" i="2" s="1"/>
  <c r="D25" i="2"/>
  <c r="C25" i="2"/>
  <c r="H24" i="2"/>
  <c r="D24" i="2"/>
  <c r="C24" i="2"/>
  <c r="H23" i="2"/>
  <c r="D23" i="2"/>
  <c r="C23" i="2"/>
  <c r="H22" i="2"/>
  <c r="E22" i="2"/>
  <c r="D22" i="2"/>
  <c r="C22" i="2"/>
  <c r="B22" i="2" s="1"/>
  <c r="H21" i="2"/>
  <c r="E21" i="2"/>
  <c r="D21" i="2"/>
  <c r="C21" i="2"/>
  <c r="H20" i="2"/>
  <c r="E20" i="2"/>
  <c r="D20" i="2"/>
  <c r="C20" i="2"/>
  <c r="B20" i="2" s="1"/>
  <c r="H19" i="2"/>
  <c r="E19" i="2"/>
  <c r="D19" i="2"/>
  <c r="C19" i="2"/>
  <c r="H18" i="2"/>
  <c r="E18" i="2"/>
  <c r="D18" i="2"/>
  <c r="C18" i="2"/>
  <c r="H17" i="2"/>
  <c r="E17" i="2"/>
  <c r="D17" i="2"/>
  <c r="C17" i="2"/>
  <c r="B17" i="2" s="1"/>
  <c r="H16" i="2"/>
  <c r="E16" i="2"/>
  <c r="D16" i="2"/>
  <c r="C16" i="2"/>
  <c r="H15" i="2"/>
  <c r="E15" i="2"/>
  <c r="D15" i="2"/>
  <c r="C15" i="2"/>
  <c r="H14" i="2"/>
  <c r="E14" i="2"/>
  <c r="D14" i="2"/>
  <c r="C14" i="2"/>
  <c r="H13" i="2"/>
  <c r="E13" i="2"/>
  <c r="D13" i="2"/>
  <c r="C13" i="2"/>
  <c r="B13" i="2" s="1"/>
  <c r="H12" i="2"/>
  <c r="E12" i="2"/>
  <c r="D12" i="2"/>
  <c r="C12" i="2"/>
  <c r="H11" i="2"/>
  <c r="E11" i="2"/>
  <c r="D11" i="2"/>
  <c r="C11" i="2"/>
  <c r="H10" i="2"/>
  <c r="E10" i="2"/>
  <c r="D10" i="2"/>
  <c r="C10" i="2"/>
  <c r="H9" i="2"/>
  <c r="E9" i="2"/>
  <c r="D9" i="2"/>
  <c r="C9" i="2"/>
  <c r="B9" i="2" s="1"/>
  <c r="H8" i="2"/>
  <c r="E8" i="2"/>
  <c r="D8" i="2"/>
  <c r="C8" i="2"/>
  <c r="B8" i="2" s="1"/>
  <c r="H7" i="2"/>
  <c r="E7" i="2"/>
  <c r="D7" i="2"/>
  <c r="C7" i="2"/>
  <c r="H6" i="2"/>
  <c r="E6" i="2"/>
  <c r="D6" i="2"/>
  <c r="C6" i="2"/>
  <c r="J5" i="2"/>
  <c r="D5" i="2" s="1"/>
  <c r="I5" i="2"/>
  <c r="G5" i="2"/>
  <c r="F5" i="2"/>
  <c r="C5" i="2" s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B23" i="3" l="1"/>
  <c r="B6" i="4"/>
  <c r="Q29" i="4"/>
  <c r="B12" i="4"/>
  <c r="B18" i="4"/>
  <c r="B24" i="4"/>
  <c r="D7" i="5"/>
  <c r="C20" i="5"/>
  <c r="E5" i="9"/>
  <c r="B7" i="9"/>
  <c r="B11" i="9"/>
  <c r="B13" i="9"/>
  <c r="B17" i="9"/>
  <c r="B19" i="9"/>
  <c r="B23" i="9"/>
  <c r="B25" i="9"/>
  <c r="H5" i="10"/>
  <c r="K5" i="10"/>
  <c r="B15" i="2"/>
  <c r="B21" i="2"/>
  <c r="N28" i="3"/>
  <c r="B8" i="3"/>
  <c r="B14" i="3"/>
  <c r="K26" i="3"/>
  <c r="B20" i="3"/>
  <c r="B13" i="4"/>
  <c r="B19" i="4"/>
  <c r="B25" i="4"/>
  <c r="D8" i="5"/>
  <c r="P29" i="5"/>
  <c r="C9" i="5"/>
  <c r="B10" i="5"/>
  <c r="B15" i="5"/>
  <c r="D18" i="5"/>
  <c r="H5" i="6"/>
  <c r="B6" i="11"/>
  <c r="B11" i="11"/>
  <c r="B20" i="11"/>
  <c r="C12" i="5"/>
  <c r="D28" i="3"/>
  <c r="Q26" i="3"/>
  <c r="B22" i="3"/>
  <c r="E5" i="4"/>
  <c r="C28" i="4"/>
  <c r="Q28" i="4"/>
  <c r="B15" i="4"/>
  <c r="E27" i="4"/>
  <c r="B21" i="4"/>
  <c r="C8" i="5"/>
  <c r="C11" i="5"/>
  <c r="D15" i="5"/>
  <c r="B16" i="5"/>
  <c r="C18" i="5"/>
  <c r="N27" i="6"/>
  <c r="B5" i="8"/>
  <c r="B8" i="9"/>
  <c r="B10" i="9"/>
  <c r="B14" i="9"/>
  <c r="B16" i="9"/>
  <c r="B20" i="9"/>
  <c r="B22" i="9"/>
  <c r="B26" i="9"/>
  <c r="B15" i="11"/>
  <c r="B10" i="2"/>
  <c r="N4" i="3"/>
  <c r="B7" i="5"/>
  <c r="B29" i="5" s="1"/>
  <c r="P27" i="5"/>
  <c r="H27" i="5"/>
  <c r="B26" i="5"/>
  <c r="B7" i="11"/>
  <c r="E28" i="4"/>
  <c r="B8" i="5"/>
  <c r="D9" i="5"/>
  <c r="C10" i="5"/>
  <c r="B18" i="5"/>
  <c r="D25" i="5"/>
  <c r="N28" i="6"/>
  <c r="D27" i="6"/>
  <c r="B6" i="9"/>
  <c r="B12" i="9"/>
  <c r="B18" i="9"/>
  <c r="B24" i="9"/>
  <c r="B8" i="11"/>
  <c r="B22" i="11"/>
  <c r="C27" i="2"/>
  <c r="K27" i="3"/>
  <c r="I29" i="5"/>
  <c r="J28" i="5"/>
  <c r="B23" i="5"/>
  <c r="D4" i="3"/>
  <c r="H28" i="4"/>
  <c r="F27" i="5"/>
  <c r="D22" i="5"/>
  <c r="D5" i="6"/>
  <c r="B18" i="6"/>
  <c r="B5" i="9"/>
  <c r="B11" i="10"/>
  <c r="B17" i="10"/>
  <c r="B23" i="10"/>
  <c r="B10" i="3"/>
  <c r="C26" i="3"/>
  <c r="K28" i="6"/>
  <c r="E29" i="2"/>
  <c r="N27" i="3"/>
  <c r="D26" i="3"/>
  <c r="N27" i="4"/>
  <c r="O28" i="5"/>
  <c r="R27" i="5"/>
  <c r="H29" i="2"/>
  <c r="E28" i="2"/>
  <c r="B11" i="2"/>
  <c r="B18" i="2"/>
  <c r="B24" i="2"/>
  <c r="H4" i="3"/>
  <c r="H28" i="3"/>
  <c r="B6" i="3"/>
  <c r="C27" i="3"/>
  <c r="Q27" i="3"/>
  <c r="B12" i="3"/>
  <c r="B18" i="3"/>
  <c r="D29" i="4"/>
  <c r="B7" i="4"/>
  <c r="K28" i="4"/>
  <c r="Q27" i="4"/>
  <c r="E29" i="5"/>
  <c r="Q29" i="5"/>
  <c r="R28" i="5"/>
  <c r="B24" i="5"/>
  <c r="B7" i="6"/>
  <c r="C28" i="6"/>
  <c r="E27" i="6"/>
  <c r="B6" i="10"/>
  <c r="B12" i="10"/>
  <c r="B18" i="10"/>
  <c r="B24" i="10"/>
  <c r="B14" i="5"/>
  <c r="C23" i="5"/>
  <c r="D29" i="2"/>
  <c r="C28" i="2"/>
  <c r="B16" i="3"/>
  <c r="D5" i="4"/>
  <c r="K27" i="4"/>
  <c r="D28" i="2"/>
  <c r="D27" i="2"/>
  <c r="B5" i="3"/>
  <c r="B11" i="3"/>
  <c r="B17" i="3"/>
  <c r="C5" i="5"/>
  <c r="I28" i="5"/>
  <c r="C13" i="5"/>
  <c r="C17" i="5"/>
  <c r="C21" i="5"/>
  <c r="C25" i="5"/>
  <c r="B24" i="6"/>
  <c r="B7" i="2"/>
  <c r="H28" i="2"/>
  <c r="B14" i="2"/>
  <c r="H27" i="2"/>
  <c r="E27" i="2"/>
  <c r="Q4" i="3"/>
  <c r="B4" i="3" s="1"/>
  <c r="K28" i="3"/>
  <c r="B7" i="3"/>
  <c r="D27" i="3"/>
  <c r="B13" i="3"/>
  <c r="H26" i="3"/>
  <c r="B19" i="3"/>
  <c r="B24" i="3"/>
  <c r="H5" i="4"/>
  <c r="E29" i="4"/>
  <c r="B8" i="4"/>
  <c r="B14" i="4"/>
  <c r="D27" i="4"/>
  <c r="B20" i="4"/>
  <c r="B26" i="4"/>
  <c r="B5" i="5"/>
  <c r="R29" i="5"/>
  <c r="K28" i="5"/>
  <c r="Q28" i="5"/>
  <c r="B11" i="5"/>
  <c r="B13" i="5"/>
  <c r="B17" i="5"/>
  <c r="N27" i="5"/>
  <c r="B21" i="5"/>
  <c r="C22" i="5"/>
  <c r="B25" i="5"/>
  <c r="D28" i="6"/>
  <c r="B14" i="6"/>
  <c r="B26" i="6"/>
  <c r="C5" i="8"/>
  <c r="P5" i="10"/>
  <c r="D5" i="10" s="1"/>
  <c r="B7" i="10"/>
  <c r="B13" i="10"/>
  <c r="B19" i="10"/>
  <c r="B25" i="10"/>
  <c r="B10" i="11"/>
  <c r="B18" i="11"/>
  <c r="B26" i="11"/>
  <c r="N5" i="4"/>
  <c r="B6" i="2"/>
  <c r="B16" i="2"/>
  <c r="B23" i="2"/>
  <c r="C4" i="3"/>
  <c r="C28" i="3"/>
  <c r="Q28" i="3"/>
  <c r="H27" i="3"/>
  <c r="B9" i="3"/>
  <c r="B15" i="3"/>
  <c r="B27" i="3" s="1"/>
  <c r="N26" i="3"/>
  <c r="B21" i="3"/>
  <c r="K5" i="4"/>
  <c r="B10" i="4"/>
  <c r="H27" i="4"/>
  <c r="B22" i="4"/>
  <c r="B27" i="4" s="1"/>
  <c r="D5" i="5"/>
  <c r="N29" i="5"/>
  <c r="G28" i="5"/>
  <c r="M28" i="5"/>
  <c r="S28" i="5"/>
  <c r="D13" i="5"/>
  <c r="D17" i="5"/>
  <c r="C19" i="5"/>
  <c r="J27" i="5"/>
  <c r="C29" i="6"/>
  <c r="H28" i="6"/>
  <c r="B10" i="6"/>
  <c r="B16" i="6"/>
  <c r="B22" i="6"/>
  <c r="B9" i="10"/>
  <c r="B15" i="10"/>
  <c r="B21" i="10"/>
  <c r="B29" i="2"/>
  <c r="B29" i="4"/>
  <c r="H5" i="2"/>
  <c r="B19" i="2"/>
  <c r="C29" i="2"/>
  <c r="E27" i="3"/>
  <c r="C27" i="4"/>
  <c r="C29" i="4"/>
  <c r="F28" i="5"/>
  <c r="E5" i="2"/>
  <c r="B12" i="2"/>
  <c r="D28" i="4"/>
  <c r="N28" i="4"/>
  <c r="K29" i="4"/>
  <c r="D19" i="5"/>
  <c r="G27" i="5"/>
  <c r="K27" i="5"/>
  <c r="B19" i="5"/>
  <c r="O27" i="5"/>
  <c r="S27" i="5"/>
  <c r="L27" i="5"/>
  <c r="H29" i="5"/>
  <c r="C5" i="6"/>
  <c r="E5" i="6"/>
  <c r="D5" i="8"/>
  <c r="O5" i="10"/>
  <c r="C5" i="10" s="1"/>
  <c r="C26" i="10"/>
  <c r="B26" i="10" s="1"/>
  <c r="E26" i="3"/>
  <c r="E28" i="3"/>
  <c r="C5" i="4"/>
  <c r="B17" i="4"/>
  <c r="C6" i="5"/>
  <c r="C29" i="5" s="1"/>
  <c r="F29" i="5"/>
  <c r="J29" i="5"/>
  <c r="D6" i="5"/>
  <c r="D29" i="5" s="1"/>
  <c r="H28" i="5"/>
  <c r="L28" i="5"/>
  <c r="P28" i="5"/>
  <c r="D10" i="5"/>
  <c r="C16" i="5"/>
  <c r="C28" i="5" s="1"/>
  <c r="D21" i="5"/>
  <c r="N28" i="5"/>
  <c r="L29" i="5"/>
  <c r="B13" i="6"/>
  <c r="B17" i="6"/>
  <c r="C27" i="6"/>
  <c r="K27" i="6"/>
  <c r="B21" i="6"/>
  <c r="B25" i="6"/>
  <c r="C5" i="7"/>
  <c r="E5" i="7"/>
  <c r="B5" i="7" s="1"/>
  <c r="E5" i="10"/>
  <c r="B9" i="4"/>
  <c r="B16" i="4"/>
  <c r="G29" i="5"/>
  <c r="K29" i="5"/>
  <c r="O29" i="5"/>
  <c r="S29" i="5"/>
  <c r="B9" i="5"/>
  <c r="E28" i="5"/>
  <c r="E27" i="5"/>
  <c r="I27" i="5"/>
  <c r="M27" i="5"/>
  <c r="Q27" i="5"/>
  <c r="K5" i="6"/>
  <c r="K29" i="6"/>
  <c r="B8" i="6"/>
  <c r="B12" i="6"/>
  <c r="B20" i="6"/>
  <c r="C5" i="9"/>
  <c r="N26" i="10"/>
  <c r="N5" i="10" s="1"/>
  <c r="B6" i="6"/>
  <c r="B9" i="6"/>
  <c r="B19" i="6"/>
  <c r="B28" i="6" l="1"/>
  <c r="C27" i="5"/>
  <c r="B26" i="3"/>
  <c r="B27" i="2"/>
  <c r="D28" i="5"/>
  <c r="B28" i="5"/>
  <c r="B5" i="4"/>
  <c r="B5" i="6"/>
  <c r="B27" i="5"/>
  <c r="B28" i="3"/>
  <c r="B28" i="2"/>
  <c r="B30" i="2" s="1"/>
  <c r="B29" i="6"/>
  <c r="B27" i="6"/>
  <c r="B28" i="4"/>
  <c r="D27" i="5"/>
  <c r="B5" i="10"/>
  <c r="B5" i="2"/>
</calcChain>
</file>

<file path=xl/sharedStrings.xml><?xml version="1.0" encoding="utf-8"?>
<sst xmlns="http://schemas.openxmlformats.org/spreadsheetml/2006/main" count="1385" uniqueCount="126">
  <si>
    <t>합          계</t>
  </si>
  <si>
    <t xml:space="preserve">  5∼ 9 세</t>
  </si>
  <si>
    <t xml:space="preserve">  0∼ 4 세</t>
  </si>
  <si>
    <t>65∼69세</t>
  </si>
  <si>
    <t>남</t>
  </si>
  <si>
    <t>여</t>
  </si>
  <si>
    <t>계</t>
  </si>
  <si>
    <t>구 분</t>
  </si>
  <si>
    <t>100+</t>
  </si>
  <si>
    <t>15∼19세</t>
  </si>
  <si>
    <t>10∼14세</t>
  </si>
  <si>
    <t>20∼24세</t>
  </si>
  <si>
    <t>60∼64세</t>
  </si>
  <si>
    <t>35∼39세</t>
  </si>
  <si>
    <t>45∼49세</t>
  </si>
  <si>
    <t>25∼29세</t>
  </si>
  <si>
    <t>40∼44세</t>
  </si>
  <si>
    <t>50∼54세</t>
  </si>
  <si>
    <t>55∼59세</t>
  </si>
  <si>
    <t>30∼34세</t>
  </si>
  <si>
    <t>북구</t>
  </si>
  <si>
    <t>동구</t>
  </si>
  <si>
    <t>남구</t>
  </si>
  <si>
    <t>서구</t>
  </si>
  <si>
    <t>광산구</t>
  </si>
  <si>
    <t>70∼74세</t>
  </si>
  <si>
    <t>75∼79세</t>
  </si>
  <si>
    <t>80∼84세</t>
  </si>
  <si>
    <t>85∼89세</t>
  </si>
  <si>
    <t>90∼94세</t>
  </si>
  <si>
    <t>95∼99세</t>
  </si>
  <si>
    <t>100이상</t>
  </si>
  <si>
    <t>합              계</t>
  </si>
  <si>
    <t>5. 구별·연령별 외국인 현황</t>
  </si>
  <si>
    <t>남              구</t>
  </si>
  <si>
    <t>동              구</t>
  </si>
  <si>
    <t>북              구</t>
  </si>
  <si>
    <t>서              구</t>
  </si>
  <si>
    <t>5.  구별·연령별 외국인 현황</t>
  </si>
  <si>
    <t>0~4세</t>
  </si>
  <si>
    <t>60~64세</t>
  </si>
  <si>
    <t>45~49세</t>
  </si>
  <si>
    <t>75~79세</t>
  </si>
  <si>
    <t>80세이상</t>
  </si>
  <si>
    <t>70~74세</t>
  </si>
  <si>
    <t>15~19세</t>
  </si>
  <si>
    <t>10~14세</t>
  </si>
  <si>
    <t>65~69세</t>
  </si>
  <si>
    <t>40~44세</t>
  </si>
  <si>
    <t>5~9세</t>
  </si>
  <si>
    <t>50~54세</t>
  </si>
  <si>
    <t>30~34세</t>
  </si>
  <si>
    <t>55~59세</t>
  </si>
  <si>
    <t>20~24세</t>
  </si>
  <si>
    <t>35~39세</t>
  </si>
  <si>
    <t>25~29세</t>
  </si>
  <si>
    <t>합    계</t>
  </si>
  <si>
    <t>동   구</t>
  </si>
  <si>
    <t>서    구</t>
  </si>
  <si>
    <t>광  산  구</t>
  </si>
  <si>
    <t>남    구</t>
  </si>
  <si>
    <t>단위 : 명</t>
  </si>
  <si>
    <t>북    구</t>
  </si>
  <si>
    <t>북     구</t>
  </si>
  <si>
    <t>65세이상</t>
  </si>
  <si>
    <t>14세이하</t>
  </si>
  <si>
    <t>남     구</t>
  </si>
  <si>
    <t>서     구</t>
  </si>
  <si>
    <t>15-64세</t>
  </si>
  <si>
    <t>5. 구별·연령별 외국인(2017년 12월말 기준)</t>
  </si>
  <si>
    <t>광      산      구</t>
  </si>
  <si>
    <t>광     산     구</t>
  </si>
  <si>
    <t>북          구</t>
  </si>
  <si>
    <t>북             구</t>
  </si>
  <si>
    <t>동          구</t>
  </si>
  <si>
    <t>남          구</t>
  </si>
  <si>
    <t>광    산     구</t>
  </si>
  <si>
    <t>서          구</t>
  </si>
  <si>
    <t>동            구</t>
  </si>
  <si>
    <t>북        구</t>
  </si>
  <si>
    <t>(단위 : 명)</t>
  </si>
  <si>
    <t>광   산   구</t>
  </si>
  <si>
    <t>남        구</t>
  </si>
  <si>
    <t>동        구</t>
  </si>
  <si>
    <t>남         구</t>
  </si>
  <si>
    <t>서        구</t>
  </si>
  <si>
    <t>동      구</t>
  </si>
  <si>
    <t>서      구</t>
  </si>
  <si>
    <t>합       계</t>
  </si>
  <si>
    <t>0</t>
  </si>
  <si>
    <t>합계</t>
  </si>
  <si>
    <t>광     산     구</t>
    <phoneticPr fontId="22" type="noConversion"/>
  </si>
  <si>
    <t>0~9세</t>
  </si>
  <si>
    <t>10~19세</t>
  </si>
  <si>
    <t>20~29세</t>
  </si>
  <si>
    <t>30~39세</t>
  </si>
  <si>
    <t>40~49세</t>
  </si>
  <si>
    <t>50~59세</t>
  </si>
  <si>
    <t>60~69세</t>
  </si>
  <si>
    <t>70~79세</t>
  </si>
  <si>
    <t>광     산     구</t>
    <phoneticPr fontId="22" type="noConversion"/>
  </si>
  <si>
    <t>합계</t>
    <phoneticPr fontId="22" type="noConversion"/>
  </si>
  <si>
    <t>총계</t>
  </si>
  <si>
    <t>합    계</t>
    <phoneticPr fontId="23" type="noConversion"/>
  </si>
  <si>
    <t>구  분</t>
    <phoneticPr fontId="23" type="noConversion"/>
  </si>
  <si>
    <t>2022.2/2</t>
  </si>
  <si>
    <t>2023.1/2</t>
  </si>
  <si>
    <t>2023.2/2</t>
  </si>
  <si>
    <t>2024.1/2</t>
  </si>
  <si>
    <t>2024.2/2</t>
  </si>
  <si>
    <r>
      <rPr>
        <b/>
        <sz val="16"/>
        <color theme="1"/>
        <rFont val="빛고을광주_Light"/>
        <family val="1"/>
        <charset val="129"/>
      </rPr>
      <t xml:space="preserve">■ 구별·연령별 등록외국인(2018. 12. 31. 기준) </t>
    </r>
    <r>
      <rPr>
        <b/>
        <sz val="20"/>
        <color theme="1"/>
        <rFont val="빛고을광주_Light"/>
        <family val="1"/>
        <charset val="129"/>
      </rPr>
      <t xml:space="preserve">                                              </t>
    </r>
    <phoneticPr fontId="23" type="noConversion"/>
  </si>
  <si>
    <t>(단위 : 명)</t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</si>
  <si>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(2019. 12. 31. 기준)</t>
    </r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</si>
  <si>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(2020. 12. 31. 기준)</t>
    </r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</si>
  <si>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(2021. 12. 31. 기준)</t>
    </r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</si>
  <si>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(2022. 12. 31. 기준)</t>
    </r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</si>
  <si>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(2023. 6. 30. 기준)</t>
    </r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</si>
  <si>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(2023. 12. 31. 기준)</t>
    </r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</si>
  <si>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(2024. 6. 30. 기준)</t>
    </r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</si>
  <si>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(2024. 12. 31. 기준)</t>
    </r>
    <phoneticPr fontId="22" type="noConversion"/>
  </si>
  <si>
    <t>2025.1/2</t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</si>
  <si>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(2025. 6. 30. 기준)</t>
    </r>
    <phoneticPr fontId="22" type="noConversion"/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</si>
  <si>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(2025. 12. 31. 기준)</t>
    </r>
    <phoneticPr fontId="22" type="noConversion"/>
  </si>
  <si>
    <t>2025.2/2</t>
  </si>
  <si>
    <r>
      <t xml:space="preserve"> ■ 구별·연령별 등록외국인</t>
    </r>
    <r>
      <rPr>
        <b/>
        <sz val="14"/>
        <color rgb="FF000000"/>
        <rFont val="빛고을광주_Light"/>
        <family val="1"/>
        <charset val="129"/>
      </rPr>
      <t xml:space="preserve"> (2026. 6. 30. 기준)</t>
    </r>
    <phoneticPr fontId="22" type="noConversion"/>
  </si>
  <si>
    <t>2026.1/2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</si>
</sst>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\ ###\ ##0"/>
    <numFmt numFmtId="177" formatCode="#,##0_ "/>
  </numFmts>
  <fonts count="39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sz val="18"/>
      <color rgb="FF000000"/>
      <name val="빛고을광주_Light"/>
      <family val="1"/>
      <charset val="129"/>
    </font>
    <font>
      <sz val="14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b/>
      <sz val="10"/>
      <color rgb="FF000000"/>
      <name val="빛고을광주_Light"/>
      <family val="1"/>
      <charset val="129"/>
    </font>
    <font>
      <sz val="9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20"/>
      <color theme="1"/>
      <name val="빛고을광주_Light"/>
      <family val="1"/>
      <charset val="129"/>
    </font>
    <font>
      <b/>
      <sz val="16"/>
      <color theme="1"/>
      <name val="빛고을광주_Light"/>
      <family val="1"/>
      <charset val="129"/>
    </font>
    <font>
      <sz val="11"/>
      <color theme="1"/>
      <name val="빛고을광주_Light"/>
      <family val="1"/>
      <charset val="129"/>
    </font>
    <font>
      <b/>
      <sz val="11"/>
      <color theme="1"/>
      <name val="빛고을광주_Light"/>
      <family val="1"/>
      <charset val="129"/>
    </font>
  </fonts>
  <fills count="3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double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double">
        <color auto="1"/>
      </top>
      <bottom style="hair">
        <color indexed="64"/>
      </bottom>
      <diagonal/>
    </border>
    <border>
      <left style="hair">
        <color indexed="64"/>
      </left>
      <right/>
      <top style="double">
        <color auto="1"/>
      </top>
      <bottom style="hair">
        <color indexed="64"/>
      </bottom>
      <diagonal/>
    </border>
  </borders>
  <cellStyleXfs count="48">
    <xf numFmtId="0" fontId="0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1" borderId="0">
      <alignment vertical="center"/>
    </xf>
    <xf numFmtId="0" fontId="2" fillId="12" borderId="0">
      <alignment vertical="center"/>
    </xf>
    <xf numFmtId="0" fontId="2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9" borderId="0">
      <alignment vertical="center"/>
    </xf>
    <xf numFmtId="0" fontId="4" fillId="0" borderId="0"/>
    <xf numFmtId="1" fontId="5" fillId="0" borderId="0"/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3" fillId="23" borderId="0">
      <alignment vertical="center"/>
    </xf>
    <xf numFmtId="0" fontId="3" fillId="24" borderId="0">
      <alignment vertical="center"/>
    </xf>
    <xf numFmtId="0" fontId="3" fillId="25" borderId="0">
      <alignment vertical="center"/>
    </xf>
    <xf numFmtId="0" fontId="6" fillId="0" borderId="0">
      <alignment vertical="center"/>
    </xf>
    <xf numFmtId="0" fontId="7" fillId="26" borderId="1">
      <alignment vertical="center"/>
    </xf>
    <xf numFmtId="0" fontId="8" fillId="27" borderId="0">
      <alignment vertical="center"/>
    </xf>
    <xf numFmtId="0" fontId="21" fillId="28" borderId="2">
      <alignment vertical="center"/>
    </xf>
    <xf numFmtId="0" fontId="9" fillId="29" borderId="0">
      <alignment vertical="center"/>
    </xf>
    <xf numFmtId="0" fontId="10" fillId="0" borderId="0">
      <alignment vertical="center"/>
    </xf>
    <xf numFmtId="0" fontId="11" fillId="30" borderId="3">
      <alignment vertical="center"/>
    </xf>
    <xf numFmtId="41" fontId="21" fillId="0" borderId="0"/>
    <xf numFmtId="0" fontId="12" fillId="0" borderId="4">
      <alignment vertical="center"/>
    </xf>
    <xf numFmtId="0" fontId="13" fillId="0" borderId="5">
      <alignment vertical="center"/>
    </xf>
    <xf numFmtId="0" fontId="14" fillId="31" borderId="1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2" borderId="0">
      <alignment vertical="center"/>
    </xf>
    <xf numFmtId="0" fontId="20" fillId="26" borderId="9">
      <alignment vertical="center"/>
    </xf>
    <xf numFmtId="41" fontId="21" fillId="0" borderId="0"/>
    <xf numFmtId="0" fontId="21" fillId="0" borderId="0"/>
    <xf numFmtId="0" fontId="1" fillId="0" borderId="0">
      <alignment vertical="center"/>
    </xf>
  </cellStyleXfs>
  <cellXfs count="301">
    <xf numFmtId="0" fontId="0" fillId="0" borderId="0" xfId="0" applyNumberFormat="1"/>
    <xf numFmtId="0" fontId="25" fillId="0" borderId="0" xfId="0" applyNumberFormat="1" applyFont="1"/>
    <xf numFmtId="0" fontId="26" fillId="0" borderId="0" xfId="0" applyNumberFormat="1" applyFont="1"/>
    <xf numFmtId="0" fontId="27" fillId="0" borderId="0" xfId="0" applyNumberFormat="1" applyFont="1" applyAlignment="1">
      <alignment horizontal="centerContinuous" vertical="center"/>
    </xf>
    <xf numFmtId="0" fontId="25" fillId="0" borderId="0" xfId="0" applyNumberFormat="1" applyFont="1" applyAlignment="1">
      <alignment horizontal="centerContinuous"/>
    </xf>
    <xf numFmtId="0" fontId="25" fillId="0" borderId="0" xfId="0" applyNumberFormat="1" applyFont="1" applyAlignment="1">
      <alignment horizontal="right"/>
    </xf>
    <xf numFmtId="0" fontId="25" fillId="0" borderId="23" xfId="0" applyNumberFormat="1" applyFont="1" applyBorder="1" applyAlignment="1">
      <alignment horizontal="centerContinuous" vertical="center"/>
    </xf>
    <xf numFmtId="0" fontId="25" fillId="0" borderId="12" xfId="0" applyNumberFormat="1" applyFont="1" applyBorder="1" applyAlignment="1">
      <alignment horizontal="centerContinuous" vertical="center"/>
    </xf>
    <xf numFmtId="0" fontId="25" fillId="0" borderId="11" xfId="0" applyNumberFormat="1" applyFont="1" applyBorder="1" applyAlignment="1">
      <alignment horizontal="centerContinuous" vertical="center"/>
    </xf>
    <xf numFmtId="0" fontId="25" fillId="0" borderId="0" xfId="0" applyNumberFormat="1" applyFont="1" applyAlignment="1">
      <alignment horizontal="center" vertical="center"/>
    </xf>
    <xf numFmtId="0" fontId="25" fillId="0" borderId="10" xfId="0" applyNumberFormat="1" applyFont="1" applyBorder="1" applyAlignment="1">
      <alignment horizontal="center" vertical="center"/>
    </xf>
    <xf numFmtId="0" fontId="25" fillId="0" borderId="12" xfId="0" applyNumberFormat="1" applyFont="1" applyBorder="1" applyAlignment="1">
      <alignment horizontal="center" vertical="center"/>
    </xf>
    <xf numFmtId="0" fontId="25" fillId="0" borderId="11" xfId="0" applyNumberFormat="1" applyFont="1" applyBorder="1" applyAlignment="1">
      <alignment horizontal="center" vertical="center"/>
    </xf>
    <xf numFmtId="0" fontId="28" fillId="0" borderId="13" xfId="0" applyNumberFormat="1" applyFont="1" applyFill="1" applyBorder="1" applyAlignment="1">
      <alignment horizontal="center" vertical="center"/>
    </xf>
    <xf numFmtId="3" fontId="28" fillId="0" borderId="0" xfId="0" applyNumberFormat="1" applyFont="1" applyFill="1" applyAlignment="1">
      <alignment horizontal="right" vertical="center" shrinkToFit="1"/>
    </xf>
    <xf numFmtId="3" fontId="28" fillId="0" borderId="25" xfId="0" applyNumberFormat="1" applyFont="1" applyFill="1" applyBorder="1" applyAlignment="1">
      <alignment horizontal="right" vertical="center" shrinkToFit="1"/>
    </xf>
    <xf numFmtId="0" fontId="28" fillId="0" borderId="0" xfId="0" applyNumberFormat="1" applyFont="1" applyFill="1" applyAlignment="1">
      <alignment horizontal="center" vertical="center"/>
    </xf>
    <xf numFmtId="0" fontId="25" fillId="0" borderId="13" xfId="0" applyNumberFormat="1" applyFont="1" applyBorder="1" applyAlignment="1">
      <alignment horizontal="center" vertical="center"/>
    </xf>
    <xf numFmtId="3" fontId="25" fillId="0" borderId="0" xfId="0" applyNumberFormat="1" applyFont="1" applyAlignment="1">
      <alignment horizontal="right" vertical="center" shrinkToFit="1"/>
    </xf>
    <xf numFmtId="0" fontId="25" fillId="0" borderId="14" xfId="0" applyNumberFormat="1" applyFont="1" applyBorder="1" applyAlignment="1">
      <alignment horizontal="center" vertical="center"/>
    </xf>
    <xf numFmtId="3" fontId="25" fillId="0" borderId="26" xfId="0" applyNumberFormat="1" applyFont="1" applyBorder="1" applyAlignment="1">
      <alignment horizontal="right" vertical="center" shrinkToFit="1"/>
    </xf>
    <xf numFmtId="3" fontId="25" fillId="0" borderId="15" xfId="0" applyNumberFormat="1" applyFont="1" applyBorder="1" applyAlignment="1">
      <alignment horizontal="right" vertical="center" shrinkToFit="1"/>
    </xf>
    <xf numFmtId="0" fontId="25" fillId="0" borderId="0" xfId="0" applyNumberFormat="1" applyFont="1" applyBorder="1" applyAlignment="1">
      <alignment horizontal="center" vertical="center"/>
    </xf>
    <xf numFmtId="0" fontId="25" fillId="0" borderId="13" xfId="0" applyNumberFormat="1" applyFont="1" applyFill="1" applyBorder="1" applyAlignment="1">
      <alignment horizontal="center" vertical="center"/>
    </xf>
    <xf numFmtId="3" fontId="25" fillId="0" borderId="0" xfId="0" applyNumberFormat="1" applyFont="1"/>
    <xf numFmtId="176" fontId="29" fillId="0" borderId="0" xfId="0" applyNumberFormat="1" applyFont="1"/>
    <xf numFmtId="176" fontId="25" fillId="0" borderId="0" xfId="0" applyNumberFormat="1" applyFont="1"/>
    <xf numFmtId="177" fontId="25" fillId="0" borderId="0" xfId="0" applyNumberFormat="1" applyFont="1"/>
    <xf numFmtId="0" fontId="25" fillId="0" borderId="10" xfId="0" applyNumberFormat="1" applyFont="1" applyBorder="1" applyAlignment="1" applyProtection="1">
      <alignment horizontal="center" vertical="center"/>
    </xf>
    <xf numFmtId="0" fontId="28" fillId="0" borderId="27" xfId="0" applyNumberFormat="1" applyFont="1" applyFill="1" applyBorder="1" applyAlignment="1">
      <alignment horizontal="center" vertical="center"/>
    </xf>
    <xf numFmtId="177" fontId="30" fillId="0" borderId="0" xfId="0" applyNumberFormat="1" applyFont="1" applyFill="1" applyAlignment="1">
      <alignment horizontal="right" vertical="center"/>
    </xf>
    <xf numFmtId="0" fontId="25" fillId="0" borderId="0" xfId="0" applyNumberFormat="1" applyFont="1" applyFill="1"/>
    <xf numFmtId="177" fontId="29" fillId="0" borderId="0" xfId="0" applyNumberFormat="1" applyFont="1" applyAlignment="1">
      <alignment horizontal="right" vertical="center"/>
    </xf>
    <xf numFmtId="177" fontId="29" fillId="0" borderId="15" xfId="0" applyNumberFormat="1" applyFont="1" applyBorder="1" applyAlignment="1">
      <alignment horizontal="right" vertical="center"/>
    </xf>
    <xf numFmtId="177" fontId="31" fillId="0" borderId="0" xfId="0" applyNumberFormat="1" applyFont="1"/>
    <xf numFmtId="0" fontId="29" fillId="0" borderId="0" xfId="0" applyNumberFormat="1" applyFont="1"/>
    <xf numFmtId="0" fontId="29" fillId="0" borderId="10" xfId="0" applyNumberFormat="1" applyFont="1" applyBorder="1" applyAlignment="1" applyProtection="1">
      <alignment horizontal="center" vertical="center"/>
    </xf>
    <xf numFmtId="0" fontId="29" fillId="0" borderId="10" xfId="0" applyNumberFormat="1" applyFont="1" applyBorder="1" applyAlignment="1">
      <alignment horizontal="center"/>
    </xf>
    <xf numFmtId="0" fontId="30" fillId="0" borderId="28" xfId="0" applyNumberFormat="1" applyFont="1" applyFill="1" applyBorder="1" applyAlignment="1">
      <alignment horizontal="center" vertical="center"/>
    </xf>
    <xf numFmtId="177" fontId="30" fillId="0" borderId="0" xfId="0" applyNumberFormat="1" applyFont="1" applyFill="1" applyBorder="1" applyAlignment="1">
      <alignment horizontal="right" vertical="center"/>
    </xf>
    <xf numFmtId="3" fontId="30" fillId="0" borderId="0" xfId="0" applyNumberFormat="1" applyFont="1" applyFill="1" applyBorder="1"/>
    <xf numFmtId="0" fontId="30" fillId="0" borderId="0" xfId="0" applyNumberFormat="1" applyFont="1" applyFill="1" applyBorder="1"/>
    <xf numFmtId="41" fontId="30" fillId="0" borderId="0" xfId="34" applyNumberFormat="1" applyFont="1" applyFill="1" applyBorder="1"/>
    <xf numFmtId="41" fontId="30" fillId="0" borderId="13" xfId="34" applyNumberFormat="1" applyFont="1" applyFill="1" applyBorder="1"/>
    <xf numFmtId="0" fontId="30" fillId="0" borderId="0" xfId="0" applyNumberFormat="1" applyFont="1" applyFill="1"/>
    <xf numFmtId="0" fontId="29" fillId="0" borderId="28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right" vertical="center"/>
    </xf>
    <xf numFmtId="3" fontId="29" fillId="0" borderId="0" xfId="0" applyNumberFormat="1" applyFont="1" applyBorder="1"/>
    <xf numFmtId="0" fontId="29" fillId="0" borderId="0" xfId="0" applyNumberFormat="1" applyFont="1" applyBorder="1"/>
    <xf numFmtId="41" fontId="29" fillId="0" borderId="0" xfId="34" applyNumberFormat="1" applyFont="1" applyBorder="1"/>
    <xf numFmtId="41" fontId="29" fillId="0" borderId="13" xfId="34" applyNumberFormat="1" applyFont="1" applyBorder="1"/>
    <xf numFmtId="41" fontId="29" fillId="0" borderId="0" xfId="34" applyNumberFormat="1" applyFont="1" applyBorder="1" applyAlignment="1">
      <alignment horizontal="right"/>
    </xf>
    <xf numFmtId="41" fontId="29" fillId="0" borderId="13" xfId="34" quotePrefix="1" applyNumberFormat="1" applyFont="1" applyBorder="1" applyAlignment="1">
      <alignment horizontal="right"/>
    </xf>
    <xf numFmtId="41" fontId="29" fillId="0" borderId="0" xfId="34" quotePrefix="1" applyNumberFormat="1" applyFont="1" applyBorder="1" applyAlignment="1">
      <alignment horizontal="right"/>
    </xf>
    <xf numFmtId="0" fontId="29" fillId="0" borderId="24" xfId="0" applyNumberFormat="1" applyFont="1" applyBorder="1" applyAlignment="1">
      <alignment horizontal="center" vertical="center"/>
    </xf>
    <xf numFmtId="3" fontId="29" fillId="0" borderId="15" xfId="0" applyNumberFormat="1" applyFont="1" applyBorder="1"/>
    <xf numFmtId="0" fontId="29" fillId="0" borderId="15" xfId="0" applyNumberFormat="1" applyFont="1" applyBorder="1"/>
    <xf numFmtId="41" fontId="29" fillId="0" borderId="15" xfId="34" applyNumberFormat="1" applyFont="1" applyBorder="1"/>
    <xf numFmtId="41" fontId="29" fillId="0" borderId="15" xfId="34" quotePrefix="1" applyNumberFormat="1" applyFont="1" applyBorder="1" applyAlignment="1">
      <alignment horizontal="right"/>
    </xf>
    <xf numFmtId="41" fontId="29" fillId="0" borderId="14" xfId="34" quotePrefix="1" applyNumberFormat="1" applyFont="1" applyBorder="1" applyAlignment="1">
      <alignment horizontal="right"/>
    </xf>
    <xf numFmtId="177" fontId="29" fillId="0" borderId="0" xfId="0" applyNumberFormat="1" applyFont="1"/>
    <xf numFmtId="0" fontId="26" fillId="0" borderId="0" xfId="0" applyNumberFormat="1" applyFont="1" applyProtection="1"/>
    <xf numFmtId="0" fontId="25" fillId="0" borderId="0" xfId="0" applyNumberFormat="1" applyFont="1" applyFill="1" applyBorder="1" applyAlignment="1" applyProtection="1"/>
    <xf numFmtId="0" fontId="27" fillId="0" borderId="0" xfId="0" applyNumberFormat="1" applyFont="1" applyAlignment="1" applyProtection="1">
      <alignment horizontal="centerContinuous" vertical="center"/>
    </xf>
    <xf numFmtId="0" fontId="25" fillId="0" borderId="0" xfId="0" applyNumberFormat="1" applyFont="1" applyProtection="1"/>
    <xf numFmtId="0" fontId="25" fillId="0" borderId="0" xfId="0" applyNumberFormat="1" applyFont="1" applyAlignment="1" applyProtection="1">
      <alignment horizontal="right"/>
    </xf>
    <xf numFmtId="0" fontId="25" fillId="0" borderId="16" xfId="0" applyNumberFormat="1" applyFont="1" applyFill="1" applyBorder="1" applyAlignment="1" applyProtection="1">
      <alignment horizontal="centerContinuous" vertical="center"/>
    </xf>
    <xf numFmtId="0" fontId="25" fillId="0" borderId="17" xfId="0" applyNumberFormat="1" applyFont="1" applyFill="1" applyBorder="1" applyAlignment="1" applyProtection="1">
      <alignment horizontal="centerContinuous" vertical="center"/>
    </xf>
    <xf numFmtId="0" fontId="25" fillId="0" borderId="23" xfId="0" applyNumberFormat="1" applyFont="1" applyBorder="1" applyAlignment="1" applyProtection="1">
      <alignment horizontal="centerContinuous" vertical="center"/>
    </xf>
    <xf numFmtId="0" fontId="25" fillId="0" borderId="12" xfId="0" applyNumberFormat="1" applyFont="1" applyBorder="1" applyAlignment="1" applyProtection="1">
      <alignment horizontal="centerContinuous" vertical="center"/>
    </xf>
    <xf numFmtId="0" fontId="25" fillId="0" borderId="0" xfId="0" applyNumberFormat="1" applyFont="1" applyFill="1" applyBorder="1" applyAlignment="1" applyProtection="1">
      <alignment horizontal="center" vertical="center"/>
    </xf>
    <xf numFmtId="0" fontId="25" fillId="0" borderId="18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Fill="1" applyBorder="1" applyAlignment="1" applyProtection="1">
      <alignment horizontal="center" vertical="center"/>
    </xf>
    <xf numFmtId="0" fontId="25" fillId="0" borderId="24" xfId="0" applyNumberFormat="1" applyFont="1" applyBorder="1" applyAlignment="1" applyProtection="1">
      <alignment horizontal="center" vertical="center"/>
    </xf>
    <xf numFmtId="0" fontId="30" fillId="0" borderId="19" xfId="0" applyNumberFormat="1" applyFont="1" applyFill="1" applyBorder="1" applyAlignment="1" applyProtection="1">
      <alignment horizontal="center" vertical="center"/>
    </xf>
    <xf numFmtId="3" fontId="30" fillId="0" borderId="0" xfId="0" applyNumberFormat="1" applyFont="1" applyFill="1" applyBorder="1" applyAlignment="1" applyProtection="1">
      <alignment horizontal="center" vertical="center"/>
    </xf>
    <xf numFmtId="3" fontId="30" fillId="0" borderId="0" xfId="0" applyNumberFormat="1" applyFont="1" applyAlignment="1" applyProtection="1">
      <alignment horizontal="center" vertical="center"/>
    </xf>
    <xf numFmtId="0" fontId="30" fillId="0" borderId="0" xfId="0" applyNumberFormat="1" applyFont="1" applyFill="1" applyBorder="1" applyAlignment="1" applyProtection="1">
      <alignment horizontal="center" vertical="center"/>
    </xf>
    <xf numFmtId="0" fontId="29" fillId="0" borderId="19" xfId="0" applyNumberFormat="1" applyFont="1" applyFill="1" applyBorder="1" applyAlignment="1" applyProtection="1">
      <alignment horizontal="center" vertical="center"/>
    </xf>
    <xf numFmtId="3" fontId="29" fillId="0" borderId="0" xfId="0" applyNumberFormat="1" applyFont="1" applyFill="1" applyBorder="1" applyAlignment="1" applyProtection="1">
      <alignment horizontal="center" vertical="center"/>
    </xf>
    <xf numFmtId="3" fontId="29" fillId="0" borderId="0" xfId="0" applyNumberFormat="1" applyFont="1" applyAlignment="1" applyProtection="1">
      <alignment horizontal="center" vertical="center"/>
    </xf>
    <xf numFmtId="3" fontId="29" fillId="0" borderId="0" xfId="0" applyNumberFormat="1" applyFont="1" applyBorder="1" applyAlignment="1" applyProtection="1">
      <alignment horizontal="center" vertical="center"/>
    </xf>
    <xf numFmtId="0" fontId="29" fillId="0" borderId="0" xfId="0" applyNumberFormat="1" applyFont="1" applyFill="1" applyBorder="1" applyAlignment="1" applyProtection="1">
      <alignment horizontal="center" vertical="center"/>
      <protection locked="0"/>
    </xf>
    <xf numFmtId="0" fontId="29" fillId="0" borderId="20" xfId="0" applyNumberFormat="1" applyFont="1" applyFill="1" applyBorder="1" applyAlignment="1" applyProtection="1">
      <alignment horizontal="center" vertical="center"/>
    </xf>
    <xf numFmtId="3" fontId="29" fillId="0" borderId="21" xfId="0" applyNumberFormat="1" applyFont="1" applyFill="1" applyBorder="1" applyAlignment="1" applyProtection="1">
      <alignment horizontal="center" vertical="center"/>
    </xf>
    <xf numFmtId="3" fontId="29" fillId="0" borderId="22" xfId="0" applyNumberFormat="1" applyFont="1" applyFill="1" applyBorder="1" applyAlignment="1" applyProtection="1">
      <alignment horizontal="center" vertical="center"/>
    </xf>
    <xf numFmtId="3" fontId="29" fillId="0" borderId="22" xfId="0" applyNumberFormat="1" applyFont="1" applyBorder="1" applyAlignment="1" applyProtection="1">
      <alignment horizontal="center" vertical="center"/>
    </xf>
    <xf numFmtId="3" fontId="25" fillId="0" borderId="0" xfId="0" applyNumberFormat="1" applyFont="1" applyFill="1" applyBorder="1" applyAlignment="1" applyProtection="1"/>
    <xf numFmtId="0" fontId="25" fillId="0" borderId="0" xfId="0" applyNumberFormat="1" applyFont="1" applyFill="1" applyBorder="1" applyAlignment="1" applyProtection="1">
      <protection locked="0"/>
    </xf>
    <xf numFmtId="0" fontId="29" fillId="0" borderId="0" xfId="0" applyNumberFormat="1" applyFont="1" applyProtection="1"/>
    <xf numFmtId="0" fontId="25" fillId="0" borderId="0" xfId="0" applyNumberFormat="1" applyFont="1" applyAlignment="1">
      <alignment horizontal="center"/>
    </xf>
    <xf numFmtId="0" fontId="25" fillId="0" borderId="11" xfId="0" applyNumberFormat="1" applyFont="1" applyBorder="1" applyAlignment="1">
      <alignment horizontal="center"/>
    </xf>
    <xf numFmtId="0" fontId="25" fillId="0" borderId="10" xfId="0" applyNumberFormat="1" applyFont="1" applyBorder="1" applyAlignment="1">
      <alignment horizontal="center"/>
    </xf>
    <xf numFmtId="0" fontId="25" fillId="0" borderId="12" xfId="0" applyNumberFormat="1" applyFont="1" applyBorder="1" applyAlignment="1">
      <alignment horizontal="center"/>
    </xf>
    <xf numFmtId="0" fontId="30" fillId="0" borderId="13" xfId="0" applyNumberFormat="1" applyFont="1" applyBorder="1" applyAlignment="1">
      <alignment horizontal="center"/>
    </xf>
    <xf numFmtId="3" fontId="30" fillId="0" borderId="0" xfId="0" applyNumberFormat="1" applyFont="1"/>
    <xf numFmtId="3" fontId="30" fillId="0" borderId="25" xfId="0" applyNumberFormat="1" applyFont="1" applyBorder="1"/>
    <xf numFmtId="0" fontId="30" fillId="0" borderId="0" xfId="0" applyNumberFormat="1" applyFont="1"/>
    <xf numFmtId="0" fontId="29" fillId="0" borderId="13" xfId="0" applyNumberFormat="1" applyFont="1" applyBorder="1" applyAlignment="1">
      <alignment horizontal="center"/>
    </xf>
    <xf numFmtId="3" fontId="29" fillId="0" borderId="0" xfId="0" applyNumberFormat="1" applyFont="1"/>
    <xf numFmtId="0" fontId="29" fillId="0" borderId="14" xfId="0" applyNumberFormat="1" applyFont="1" applyBorder="1" applyAlignment="1">
      <alignment horizontal="center"/>
    </xf>
    <xf numFmtId="0" fontId="28" fillId="0" borderId="13" xfId="0" applyNumberFormat="1" applyFont="1" applyBorder="1" applyAlignment="1">
      <alignment horizontal="center"/>
    </xf>
    <xf numFmtId="3" fontId="28" fillId="0" borderId="0" xfId="0" applyNumberFormat="1" applyFont="1"/>
    <xf numFmtId="3" fontId="28" fillId="0" borderId="25" xfId="0" applyNumberFormat="1" applyFont="1" applyBorder="1"/>
    <xf numFmtId="0" fontId="28" fillId="0" borderId="0" xfId="0" applyNumberFormat="1" applyFont="1"/>
    <xf numFmtId="0" fontId="25" fillId="0" borderId="13" xfId="0" applyNumberFormat="1" applyFont="1" applyBorder="1" applyAlignment="1">
      <alignment horizontal="center"/>
    </xf>
    <xf numFmtId="3" fontId="25" fillId="0" borderId="0" xfId="0" applyNumberFormat="1" applyFont="1" applyBorder="1"/>
    <xf numFmtId="0" fontId="25" fillId="0" borderId="14" xfId="0" applyNumberFormat="1" applyFont="1" applyBorder="1" applyAlignment="1">
      <alignment horizontal="center"/>
    </xf>
    <xf numFmtId="3" fontId="25" fillId="0" borderId="26" xfId="0" applyNumberFormat="1" applyFont="1" applyBorder="1"/>
    <xf numFmtId="3" fontId="25" fillId="0" borderId="15" xfId="0" applyNumberFormat="1" applyFont="1" applyBorder="1"/>
    <xf numFmtId="0" fontId="25" fillId="0" borderId="15" xfId="0" applyNumberFormat="1" applyFont="1" applyBorder="1"/>
    <xf numFmtId="0" fontId="29" fillId="0" borderId="13" xfId="0" applyNumberFormat="1" applyFont="1" applyBorder="1" applyAlignment="1" applyProtection="1">
      <alignment horizontal="center" vertical="center"/>
    </xf>
    <xf numFmtId="0" fontId="29" fillId="0" borderId="14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 applyProtection="1">
      <alignment horizontal="center" vertical="center"/>
    </xf>
    <xf numFmtId="0" fontId="25" fillId="0" borderId="14" xfId="0" applyNumberFormat="1" applyFont="1" applyBorder="1" applyAlignment="1" applyProtection="1">
      <alignment horizontal="center" vertical="center"/>
    </xf>
    <xf numFmtId="177" fontId="25" fillId="0" borderId="15" xfId="0" applyNumberFormat="1" applyFont="1" applyBorder="1"/>
    <xf numFmtId="0" fontId="33" fillId="0" borderId="0" xfId="0" applyNumberFormat="1" applyFont="1" applyAlignment="1">
      <alignment horizontal="center" vertical="center"/>
    </xf>
    <xf numFmtId="0" fontId="33" fillId="0" borderId="12" xfId="0" applyNumberFormat="1" applyFont="1" applyBorder="1" applyAlignment="1">
      <alignment horizontal="center" vertical="center"/>
    </xf>
    <xf numFmtId="0" fontId="33" fillId="0" borderId="10" xfId="0" applyNumberFormat="1" applyFont="1" applyBorder="1" applyAlignment="1">
      <alignment horizontal="center" vertical="center"/>
    </xf>
    <xf numFmtId="0" fontId="33" fillId="0" borderId="11" xfId="0" applyNumberFormat="1" applyFont="1" applyBorder="1" applyAlignment="1">
      <alignment horizontal="center" vertical="center"/>
    </xf>
    <xf numFmtId="41" fontId="28" fillId="0" borderId="0" xfId="0" applyNumberFormat="1" applyFont="1"/>
    <xf numFmtId="41" fontId="28" fillId="0" borderId="25" xfId="0" applyNumberFormat="1" applyFont="1" applyBorder="1"/>
    <xf numFmtId="41" fontId="25" fillId="0" borderId="0" xfId="0" applyNumberFormat="1" applyFont="1"/>
    <xf numFmtId="41" fontId="25" fillId="0" borderId="0" xfId="0" applyNumberFormat="1" applyFont="1" applyBorder="1"/>
    <xf numFmtId="41" fontId="25" fillId="0" borderId="15" xfId="0" applyNumberFormat="1" applyFont="1" applyBorder="1"/>
    <xf numFmtId="41" fontId="33" fillId="0" borderId="15" xfId="0" applyNumberFormat="1" applyFont="1" applyBorder="1" applyAlignment="1" applyProtection="1">
      <alignment horizontal="center" vertical="center"/>
    </xf>
    <xf numFmtId="41" fontId="34" fillId="0" borderId="0" xfId="0" applyNumberFormat="1" applyFont="1"/>
    <xf numFmtId="41" fontId="34" fillId="0" borderId="0" xfId="0" applyNumberFormat="1" applyFont="1" applyBorder="1"/>
    <xf numFmtId="41" fontId="33" fillId="0" borderId="0" xfId="0" applyNumberFormat="1" applyFont="1"/>
    <xf numFmtId="41" fontId="33" fillId="0" borderId="0" xfId="0" applyNumberFormat="1" applyFont="1" applyBorder="1"/>
    <xf numFmtId="41" fontId="33" fillId="0" borderId="26" xfId="0" applyNumberFormat="1" applyFont="1" applyBorder="1"/>
    <xf numFmtId="41" fontId="33" fillId="0" borderId="15" xfId="0" applyNumberFormat="1" applyFont="1" applyBorder="1"/>
    <xf numFmtId="0" fontId="25" fillId="0" borderId="0" xfId="0" applyFont="1"/>
    <xf numFmtId="0" fontId="37" fillId="0" borderId="0" xfId="47" applyFont="1">
      <alignment vertical="center"/>
    </xf>
    <xf numFmtId="0" fontId="38" fillId="34" borderId="66" xfId="47" applyFont="1" applyFill="1" applyBorder="1" applyAlignment="1">
      <alignment horizontal="center" vertical="center"/>
    </xf>
    <xf numFmtId="0" fontId="38" fillId="34" borderId="32" xfId="47" applyFont="1" applyFill="1" applyBorder="1" applyAlignment="1">
      <alignment horizontal="center" vertical="center"/>
    </xf>
    <xf numFmtId="0" fontId="38" fillId="34" borderId="39" xfId="47" applyFont="1" applyFill="1" applyBorder="1" applyAlignment="1">
      <alignment horizontal="center" vertical="center"/>
    </xf>
    <xf numFmtId="0" fontId="38" fillId="34" borderId="38" xfId="47" applyFont="1" applyFill="1" applyBorder="1" applyAlignment="1">
      <alignment horizontal="center" vertical="center"/>
    </xf>
    <xf numFmtId="0" fontId="38" fillId="34" borderId="33" xfId="47" applyFont="1" applyFill="1" applyBorder="1" applyAlignment="1">
      <alignment horizontal="center" vertical="center"/>
    </xf>
    <xf numFmtId="0" fontId="38" fillId="0" borderId="58" xfId="47" applyFont="1" applyBorder="1" applyAlignment="1">
      <alignment horizontal="center" vertical="center"/>
    </xf>
    <xf numFmtId="3" fontId="38" fillId="0" borderId="67" xfId="47" applyNumberFormat="1" applyFont="1" applyBorder="1">
      <alignment vertical="center"/>
    </xf>
    <xf numFmtId="3" fontId="38" fillId="0" borderId="0" xfId="47" applyNumberFormat="1" applyFont="1" applyBorder="1">
      <alignment vertical="center"/>
    </xf>
    <xf numFmtId="3" fontId="38" fillId="0" borderId="13" xfId="47" applyNumberFormat="1" applyFont="1" applyBorder="1">
      <alignment vertical="center"/>
    </xf>
    <xf numFmtId="0" fontId="38" fillId="0" borderId="0" xfId="47" applyFont="1" applyBorder="1">
      <alignment vertical="center"/>
    </xf>
    <xf numFmtId="3" fontId="38" fillId="0" borderId="69" xfId="47" applyNumberFormat="1" applyFont="1" applyBorder="1">
      <alignment vertical="center"/>
    </xf>
    <xf numFmtId="0" fontId="38" fillId="0" borderId="13" xfId="47" applyFont="1" applyBorder="1">
      <alignment vertical="center"/>
    </xf>
    <xf numFmtId="3" fontId="38" fillId="0" borderId="59" xfId="47" applyNumberFormat="1" applyFont="1" applyBorder="1">
      <alignment vertical="center"/>
    </xf>
    <xf numFmtId="0" fontId="37" fillId="0" borderId="58" xfId="47" applyFont="1" applyBorder="1" applyAlignment="1">
      <alignment horizontal="center" vertical="center"/>
    </xf>
    <xf numFmtId="0" fontId="37" fillId="0" borderId="67" xfId="47" applyFont="1" applyBorder="1">
      <alignment vertical="center"/>
    </xf>
    <xf numFmtId="0" fontId="37" fillId="0" borderId="0" xfId="47" applyFont="1" applyBorder="1">
      <alignment vertical="center"/>
    </xf>
    <xf numFmtId="0" fontId="37" fillId="0" borderId="13" xfId="47" applyFont="1" applyBorder="1">
      <alignment vertical="center"/>
    </xf>
    <xf numFmtId="0" fontId="37" fillId="0" borderId="69" xfId="47" applyFont="1" applyBorder="1">
      <alignment vertical="center"/>
    </xf>
    <xf numFmtId="0" fontId="37" fillId="0" borderId="59" xfId="47" applyFont="1" applyBorder="1">
      <alignment vertical="center"/>
    </xf>
    <xf numFmtId="3" fontId="37" fillId="0" borderId="67" xfId="47" applyNumberFormat="1" applyFont="1" applyBorder="1">
      <alignment vertical="center"/>
    </xf>
    <xf numFmtId="3" fontId="37" fillId="0" borderId="0" xfId="47" applyNumberFormat="1" applyFont="1" applyBorder="1">
      <alignment vertical="center"/>
    </xf>
    <xf numFmtId="3" fontId="37" fillId="0" borderId="13" xfId="47" applyNumberFormat="1" applyFont="1" applyBorder="1">
      <alignment vertical="center"/>
    </xf>
    <xf numFmtId="3" fontId="37" fillId="0" borderId="69" xfId="47" applyNumberFormat="1" applyFont="1" applyBorder="1">
      <alignment vertical="center"/>
    </xf>
    <xf numFmtId="3" fontId="37" fillId="0" borderId="59" xfId="47" applyNumberFormat="1" applyFont="1" applyBorder="1">
      <alignment vertical="center"/>
    </xf>
    <xf numFmtId="0" fontId="37" fillId="0" borderId="60" xfId="47" applyFont="1" applyBorder="1" applyAlignment="1">
      <alignment horizontal="center" vertical="center"/>
    </xf>
    <xf numFmtId="0" fontId="37" fillId="0" borderId="68" xfId="47" applyFont="1" applyBorder="1">
      <alignment vertical="center"/>
    </xf>
    <xf numFmtId="0" fontId="37" fillId="0" borderId="61" xfId="47" applyFont="1" applyBorder="1">
      <alignment vertical="center"/>
    </xf>
    <xf numFmtId="0" fontId="37" fillId="0" borderId="71" xfId="47" applyFont="1" applyBorder="1">
      <alignment vertical="center"/>
    </xf>
    <xf numFmtId="0" fontId="37" fillId="0" borderId="70" xfId="47" applyFont="1" applyBorder="1">
      <alignment vertical="center"/>
    </xf>
    <xf numFmtId="0" fontId="37" fillId="0" borderId="62" xfId="47" applyFont="1" applyBorder="1">
      <alignment vertical="center"/>
    </xf>
    <xf numFmtId="0" fontId="37" fillId="0" borderId="0" xfId="47" applyFont="1" applyAlignment="1">
      <alignment horizontal="center" vertical="center"/>
    </xf>
    <xf numFmtId="0" fontId="25" fillId="0" borderId="0" xfId="46" applyNumberFormat="1" applyFont="1"/>
    <xf numFmtId="0" fontId="25" fillId="0" borderId="0" xfId="46" applyNumberFormat="1" applyFont="1" applyAlignment="1">
      <alignment horizontal="right" vertical="center"/>
    </xf>
    <xf numFmtId="0" fontId="25" fillId="0" borderId="0" xfId="46" applyNumberFormat="1" applyFont="1" applyAlignment="1">
      <alignment vertical="center"/>
    </xf>
    <xf numFmtId="0" fontId="25" fillId="33" borderId="32" xfId="46" applyNumberFormat="1" applyFont="1" applyFill="1" applyBorder="1" applyAlignment="1">
      <alignment horizontal="center" vertical="center"/>
    </xf>
    <xf numFmtId="0" fontId="25" fillId="33" borderId="38" xfId="46" applyNumberFormat="1" applyFont="1" applyFill="1" applyBorder="1" applyAlignment="1">
      <alignment horizontal="center" vertical="center"/>
    </xf>
    <xf numFmtId="0" fontId="25" fillId="33" borderId="39" xfId="46" applyNumberFormat="1" applyFont="1" applyFill="1" applyBorder="1" applyAlignment="1">
      <alignment horizontal="center" vertical="center"/>
    </xf>
    <xf numFmtId="0" fontId="25" fillId="33" borderId="33" xfId="46" applyNumberFormat="1" applyFont="1" applyFill="1" applyBorder="1" applyAlignment="1">
      <alignment horizontal="center" vertical="center"/>
    </xf>
    <xf numFmtId="0" fontId="28" fillId="0" borderId="51" xfId="46" applyNumberFormat="1" applyFont="1" applyBorder="1" applyAlignment="1">
      <alignment horizontal="center" vertical="center"/>
    </xf>
    <xf numFmtId="41" fontId="28" fillId="0" borderId="42" xfId="45" applyFont="1" applyBorder="1" applyAlignment="1">
      <alignment vertical="center"/>
    </xf>
    <xf numFmtId="41" fontId="28" fillId="0" borderId="43" xfId="45" applyFont="1" applyBorder="1" applyAlignment="1">
      <alignment vertical="center"/>
    </xf>
    <xf numFmtId="41" fontId="28" fillId="0" borderId="44" xfId="45" applyFont="1" applyBorder="1" applyAlignment="1">
      <alignment vertical="center"/>
    </xf>
    <xf numFmtId="41" fontId="28" fillId="0" borderId="57" xfId="45" applyFont="1" applyBorder="1" applyAlignment="1">
      <alignment vertical="center"/>
    </xf>
    <xf numFmtId="41" fontId="28" fillId="0" borderId="54" xfId="45" applyFont="1" applyBorder="1" applyAlignment="1">
      <alignment vertical="center"/>
    </xf>
    <xf numFmtId="0" fontId="25" fillId="0" borderId="52" xfId="46" applyNumberFormat="1" applyFont="1" applyBorder="1" applyAlignment="1">
      <alignment horizontal="center" vertical="center"/>
    </xf>
    <xf numFmtId="41" fontId="25" fillId="0" borderId="45" xfId="45" applyFont="1" applyBorder="1" applyAlignment="1">
      <alignment vertical="center"/>
    </xf>
    <xf numFmtId="41" fontId="25" fillId="0" borderId="46" xfId="45" applyFont="1" applyBorder="1" applyAlignment="1">
      <alignment vertical="center"/>
    </xf>
    <xf numFmtId="41" fontId="25" fillId="0" borderId="47" xfId="45" applyFont="1" applyBorder="1" applyAlignment="1">
      <alignment vertical="center"/>
    </xf>
    <xf numFmtId="41" fontId="25" fillId="0" borderId="55" xfId="45" applyFont="1" applyBorder="1" applyAlignment="1">
      <alignment vertical="center"/>
    </xf>
    <xf numFmtId="0" fontId="25" fillId="0" borderId="53" xfId="46" applyNumberFormat="1" applyFont="1" applyBorder="1" applyAlignment="1">
      <alignment horizontal="center" vertical="center"/>
    </xf>
    <xf numFmtId="41" fontId="25" fillId="0" borderId="48" xfId="45" applyFont="1" applyBorder="1" applyAlignment="1">
      <alignment vertical="center"/>
    </xf>
    <xf numFmtId="41" fontId="25" fillId="0" borderId="49" xfId="45" applyFont="1" applyBorder="1" applyAlignment="1">
      <alignment vertical="center"/>
    </xf>
    <xf numFmtId="41" fontId="25" fillId="0" borderId="50" xfId="45" applyFont="1" applyBorder="1" applyAlignment="1">
      <alignment vertical="center"/>
    </xf>
    <xf numFmtId="41" fontId="25" fillId="0" borderId="56" xfId="45" applyFont="1" applyBorder="1" applyAlignment="1">
      <alignment vertical="center"/>
    </xf>
    <xf numFmtId="0" fontId="25" fillId="0" borderId="0" xfId="46" applyNumberFormat="1" applyFont="1" applyBorder="1" applyAlignment="1">
      <alignment horizontal="center" vertical="center"/>
    </xf>
    <xf numFmtId="41" fontId="25" fillId="0" borderId="0" xfId="45" applyFont="1" applyBorder="1" applyAlignment="1">
      <alignment vertical="center"/>
    </xf>
    <xf numFmtId="0" fontId="25" fillId="33" borderId="66" xfId="46" applyNumberFormat="1" applyFont="1" applyFill="1" applyBorder="1" applyAlignment="1">
      <alignment horizontal="center" vertical="center"/>
    </xf>
    <xf numFmtId="0" fontId="28" fillId="0" borderId="58" xfId="46" applyNumberFormat="1" applyFont="1" applyBorder="1" applyAlignment="1">
      <alignment horizontal="center" vertical="center"/>
    </xf>
    <xf numFmtId="41" fontId="28" fillId="0" borderId="67" xfId="45" applyFont="1" applyBorder="1" applyAlignment="1">
      <alignment vertical="center"/>
    </xf>
    <xf numFmtId="41" fontId="28" fillId="0" borderId="0" xfId="45" applyFont="1" applyBorder="1" applyAlignment="1">
      <alignment vertical="center"/>
    </xf>
    <xf numFmtId="41" fontId="28" fillId="0" borderId="69" xfId="45" applyFont="1" applyBorder="1" applyAlignment="1">
      <alignment vertical="center"/>
    </xf>
    <xf numFmtId="41" fontId="28" fillId="0" borderId="13" xfId="45" applyFont="1" applyBorder="1" applyAlignment="1">
      <alignment vertical="center"/>
    </xf>
    <xf numFmtId="41" fontId="28" fillId="0" borderId="59" xfId="45" applyFont="1" applyBorder="1" applyAlignment="1">
      <alignment vertical="center"/>
    </xf>
    <xf numFmtId="0" fontId="25" fillId="0" borderId="58" xfId="46" applyNumberFormat="1" applyFont="1" applyBorder="1" applyAlignment="1">
      <alignment horizontal="center" vertical="center"/>
    </xf>
    <xf numFmtId="41" fontId="25" fillId="0" borderId="67" xfId="45" applyFont="1" applyBorder="1" applyAlignment="1">
      <alignment vertical="center"/>
    </xf>
    <xf numFmtId="41" fontId="25" fillId="0" borderId="69" xfId="45" applyFont="1" applyBorder="1" applyAlignment="1">
      <alignment vertical="center"/>
    </xf>
    <xf numFmtId="41" fontId="25" fillId="0" borderId="13" xfId="45" applyFont="1" applyBorder="1" applyAlignment="1">
      <alignment vertical="center"/>
    </xf>
    <xf numFmtId="41" fontId="25" fillId="0" borderId="59" xfId="45" applyFont="1" applyBorder="1" applyAlignment="1">
      <alignment vertical="center"/>
    </xf>
    <xf numFmtId="0" fontId="25" fillId="0" borderId="60" xfId="46" applyNumberFormat="1" applyFont="1" applyBorder="1" applyAlignment="1">
      <alignment horizontal="center" vertical="center"/>
    </xf>
    <xf numFmtId="41" fontId="25" fillId="0" borderId="68" xfId="45" applyFont="1" applyBorder="1" applyAlignment="1">
      <alignment vertical="center"/>
    </xf>
    <xf numFmtId="41" fontId="25" fillId="0" borderId="61" xfId="45" applyFont="1" applyBorder="1" applyAlignment="1">
      <alignment vertical="center"/>
    </xf>
    <xf numFmtId="41" fontId="25" fillId="0" borderId="70" xfId="45" applyFont="1" applyBorder="1" applyAlignment="1">
      <alignment vertical="center"/>
    </xf>
    <xf numFmtId="41" fontId="25" fillId="0" borderId="71" xfId="45" applyFont="1" applyBorder="1" applyAlignment="1">
      <alignment vertical="center"/>
    </xf>
    <xf numFmtId="41" fontId="25" fillId="0" borderId="62" xfId="45" applyFont="1" applyBorder="1" applyAlignment="1">
      <alignment vertical="center"/>
    </xf>
    <xf numFmtId="41" fontId="28" fillId="0" borderId="78" xfId="45" applyFont="1" applyBorder="1" applyAlignment="1">
      <alignment vertical="center"/>
    </xf>
    <xf numFmtId="41" fontId="28" fillId="0" borderId="80" xfId="45" applyFont="1" applyBorder="1" applyAlignment="1">
      <alignment vertical="center"/>
    </xf>
    <xf numFmtId="41" fontId="28" fillId="0" borderId="77" xfId="45" applyFont="1" applyBorder="1" applyAlignment="1">
      <alignment vertical="center"/>
    </xf>
    <xf numFmtId="41" fontId="28" fillId="0" borderId="79" xfId="45" applyFont="1" applyBorder="1" applyAlignment="1">
      <alignment vertical="center"/>
    </xf>
    <xf numFmtId="41" fontId="34" fillId="0" borderId="81" xfId="45" applyFont="1" applyBorder="1" applyAlignment="1">
      <alignment vertical="center"/>
    </xf>
    <xf numFmtId="41" fontId="34" fillId="0" borderId="82" xfId="45" applyFont="1" applyBorder="1" applyAlignment="1">
      <alignment vertical="center"/>
    </xf>
    <xf numFmtId="41" fontId="34" fillId="0" borderId="44" xfId="45" applyFont="1" applyBorder="1" applyAlignment="1">
      <alignment vertical="center"/>
    </xf>
    <xf numFmtId="41" fontId="34" fillId="0" borderId="54" xfId="45" applyFont="1" applyBorder="1" applyAlignment="1">
      <alignment vertical="center"/>
    </xf>
    <xf numFmtId="41" fontId="33" fillId="0" borderId="45" xfId="45" applyFont="1" applyBorder="1" applyAlignment="1">
      <alignment vertical="center"/>
    </xf>
    <xf numFmtId="41" fontId="33" fillId="0" borderId="46" xfId="45" applyFont="1" applyBorder="1" applyAlignment="1">
      <alignment vertical="center"/>
    </xf>
    <xf numFmtId="41" fontId="33" fillId="0" borderId="47" xfId="45" applyFont="1" applyBorder="1" applyAlignment="1">
      <alignment vertical="center"/>
    </xf>
    <xf numFmtId="41" fontId="33" fillId="0" borderId="55" xfId="45" applyFont="1" applyBorder="1" applyAlignment="1">
      <alignment vertical="center"/>
    </xf>
    <xf numFmtId="41" fontId="33" fillId="0" borderId="48" xfId="45" applyFont="1" applyBorder="1" applyAlignment="1">
      <alignment vertical="center"/>
    </xf>
    <xf numFmtId="41" fontId="33" fillId="0" borderId="49" xfId="45" applyFont="1" applyBorder="1" applyAlignment="1">
      <alignment vertical="center"/>
    </xf>
    <xf numFmtId="41" fontId="33" fillId="0" borderId="50" xfId="45" applyFont="1" applyBorder="1" applyAlignment="1">
      <alignment vertical="center"/>
    </xf>
    <xf numFmtId="41" fontId="33" fillId="0" borderId="56" xfId="45" applyFont="1" applyBorder="1" applyAlignment="1">
      <alignment vertical="center"/>
    </xf>
    <xf numFmtId="0" fontId="34" fillId="0" borderId="51" xfId="46" applyNumberFormat="1" applyFont="1" applyBorder="1" applyAlignment="1">
      <alignment horizontal="center" vertical="center"/>
    </xf>
    <xf numFmtId="177" fontId="34" fillId="0" borderId="81" xfId="45" applyNumberFormat="1" applyFont="1" applyBorder="1" applyAlignment="1">
      <alignment vertical="center"/>
    </xf>
    <xf numFmtId="177" fontId="34" fillId="0" borderId="82" xfId="45" applyNumberFormat="1" applyFont="1" applyBorder="1" applyAlignment="1">
      <alignment vertical="center"/>
    </xf>
    <xf numFmtId="177" fontId="34" fillId="0" borderId="44" xfId="45" applyNumberFormat="1" applyFont="1" applyBorder="1" applyAlignment="1">
      <alignment vertical="center"/>
    </xf>
    <xf numFmtId="177" fontId="34" fillId="0" borderId="54" xfId="45" applyNumberFormat="1" applyFont="1" applyBorder="1" applyAlignment="1">
      <alignment vertical="center"/>
    </xf>
    <xf numFmtId="177" fontId="33" fillId="0" borderId="45" xfId="45" applyNumberFormat="1" applyFont="1" applyBorder="1" applyAlignment="1">
      <alignment vertical="center"/>
    </xf>
    <xf numFmtId="177" fontId="33" fillId="0" borderId="46" xfId="45" applyNumberFormat="1" applyFont="1" applyBorder="1" applyAlignment="1">
      <alignment vertical="center"/>
    </xf>
    <xf numFmtId="177" fontId="33" fillId="0" borderId="47" xfId="45" applyNumberFormat="1" applyFont="1" applyBorder="1" applyAlignment="1">
      <alignment vertical="center"/>
    </xf>
    <xf numFmtId="177" fontId="33" fillId="0" borderId="55" xfId="45" applyNumberFormat="1" applyFont="1" applyBorder="1" applyAlignment="1">
      <alignment vertical="center"/>
    </xf>
    <xf numFmtId="177" fontId="33" fillId="0" borderId="48" xfId="45" applyNumberFormat="1" applyFont="1" applyBorder="1" applyAlignment="1">
      <alignment vertical="center"/>
    </xf>
    <xf numFmtId="177" fontId="33" fillId="0" borderId="49" xfId="45" applyNumberFormat="1" applyFont="1" applyBorder="1" applyAlignment="1">
      <alignment vertical="center"/>
    </xf>
    <xf numFmtId="177" fontId="33" fillId="0" borderId="50" xfId="45" applyNumberFormat="1" applyFont="1" applyBorder="1" applyAlignment="1">
      <alignment vertical="center"/>
    </xf>
    <xf numFmtId="177" fontId="33" fillId="0" borderId="56" xfId="45" applyNumberFormat="1" applyFont="1" applyBorder="1" applyAlignment="1">
      <alignment vertical="center"/>
    </xf>
    <xf numFmtId="177" fontId="28" fillId="0" borderId="67" xfId="45" applyNumberFormat="1" applyFont="1" applyBorder="1" applyAlignment="1">
      <alignment vertical="center"/>
    </xf>
    <xf numFmtId="177" fontId="28" fillId="0" borderId="0" xfId="45" applyNumberFormat="1" applyFont="1" applyBorder="1" applyAlignment="1">
      <alignment vertical="center"/>
    </xf>
    <xf numFmtId="177" fontId="28" fillId="0" borderId="78" xfId="45" applyNumberFormat="1" applyFont="1" applyBorder="1" applyAlignment="1">
      <alignment vertical="center"/>
    </xf>
    <xf numFmtId="177" fontId="28" fillId="0" borderId="80" xfId="45" applyNumberFormat="1" applyFont="1" applyBorder="1" applyAlignment="1">
      <alignment vertical="center"/>
    </xf>
    <xf numFmtId="177" fontId="28" fillId="0" borderId="77" xfId="45" applyNumberFormat="1" applyFont="1" applyBorder="1" applyAlignment="1">
      <alignment vertical="center"/>
    </xf>
    <xf numFmtId="177" fontId="28" fillId="0" borderId="79" xfId="45" applyNumberFormat="1" applyFont="1" applyBorder="1" applyAlignment="1">
      <alignment vertical="center"/>
    </xf>
    <xf numFmtId="177" fontId="25" fillId="0" borderId="67" xfId="45" applyNumberFormat="1" applyFont="1" applyBorder="1" applyAlignment="1">
      <alignment vertical="center"/>
    </xf>
    <xf numFmtId="177" fontId="25" fillId="0" borderId="0" xfId="45" applyNumberFormat="1" applyFont="1" applyBorder="1" applyAlignment="1">
      <alignment vertical="center"/>
    </xf>
    <xf numFmtId="177" fontId="25" fillId="0" borderId="13" xfId="45" applyNumberFormat="1" applyFont="1" applyBorder="1" applyAlignment="1">
      <alignment vertical="center"/>
    </xf>
    <xf numFmtId="177" fontId="25" fillId="0" borderId="59" xfId="45" applyNumberFormat="1" applyFont="1" applyBorder="1" applyAlignment="1">
      <alignment vertical="center"/>
    </xf>
    <xf numFmtId="177" fontId="25" fillId="0" borderId="68" xfId="45" applyNumberFormat="1" applyFont="1" applyBorder="1" applyAlignment="1">
      <alignment vertical="center"/>
    </xf>
    <xf numFmtId="177" fontId="25" fillId="0" borderId="61" xfId="45" applyNumberFormat="1" applyFont="1" applyBorder="1" applyAlignment="1">
      <alignment vertical="center"/>
    </xf>
    <xf numFmtId="177" fontId="25" fillId="0" borderId="71" xfId="45" applyNumberFormat="1" applyFont="1" applyBorder="1" applyAlignment="1">
      <alignment vertical="center"/>
    </xf>
    <xf numFmtId="177" fontId="25" fillId="0" borderId="62" xfId="45" applyNumberFormat="1" applyFont="1" applyBorder="1" applyAlignment="1">
      <alignment vertical="center"/>
    </xf>
    <xf numFmtId="0" fontId="25" fillId="0" borderId="27" xfId="0" applyNumberFormat="1" applyFont="1" applyBorder="1" applyAlignment="1">
      <alignment horizontal="center" vertical="center"/>
    </xf>
    <xf numFmtId="0" fontId="25" fillId="0" borderId="14" xfId="0" applyNumberFormat="1" applyFont="1" applyBorder="1" applyAlignment="1">
      <alignment horizontal="center" vertical="center"/>
    </xf>
    <xf numFmtId="0" fontId="24" fillId="0" borderId="0" xfId="0" applyNumberFormat="1" applyFont="1" applyAlignment="1">
      <alignment horizontal="left"/>
    </xf>
    <xf numFmtId="0" fontId="25" fillId="0" borderId="0" xfId="0" applyNumberFormat="1" applyFont="1" applyAlignment="1"/>
    <xf numFmtId="0" fontId="24" fillId="0" borderId="15" xfId="0" applyNumberFormat="1" applyFont="1" applyBorder="1" applyAlignment="1">
      <alignment horizontal="left" vertical="center"/>
    </xf>
    <xf numFmtId="0" fontId="25" fillId="0" borderId="15" xfId="0" applyNumberFormat="1" applyFont="1" applyBorder="1" applyAlignment="1">
      <alignment horizontal="right" vertical="center"/>
    </xf>
    <xf numFmtId="0" fontId="25" fillId="0" borderId="12" xfId="0" applyNumberFormat="1" applyFont="1" applyBorder="1" applyAlignment="1" applyProtection="1">
      <alignment horizontal="center" vertical="center"/>
    </xf>
    <xf numFmtId="0" fontId="25" fillId="0" borderId="10" xfId="0" applyNumberFormat="1" applyFont="1" applyBorder="1" applyAlignment="1" applyProtection="1">
      <alignment horizontal="center" vertical="center"/>
    </xf>
    <xf numFmtId="0" fontId="25" fillId="0" borderId="10" xfId="0" applyNumberFormat="1" applyFont="1" applyBorder="1" applyAlignment="1">
      <alignment horizontal="center" vertical="center"/>
    </xf>
    <xf numFmtId="0" fontId="25" fillId="0" borderId="11" xfId="0" applyNumberFormat="1" applyFont="1" applyBorder="1" applyAlignment="1">
      <alignment horizontal="center" vertical="center"/>
    </xf>
    <xf numFmtId="0" fontId="25" fillId="0" borderId="12" xfId="0" applyNumberFormat="1" applyFont="1" applyBorder="1" applyAlignment="1">
      <alignment horizontal="center" vertical="center"/>
    </xf>
    <xf numFmtId="0" fontId="29" fillId="0" borderId="10" xfId="0" applyNumberFormat="1" applyFont="1" applyBorder="1" applyAlignment="1" applyProtection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25" fillId="0" borderId="0" xfId="0" applyNumberFormat="1" applyFont="1" applyBorder="1" applyAlignment="1">
      <alignment horizontal="right" vertical="center"/>
    </xf>
    <xf numFmtId="0" fontId="29" fillId="0" borderId="10" xfId="0" applyNumberFormat="1" applyFont="1" applyBorder="1" applyAlignment="1">
      <alignment horizontal="center"/>
    </xf>
    <xf numFmtId="0" fontId="25" fillId="0" borderId="29" xfId="0" applyNumberFormat="1" applyFont="1" applyFill="1" applyBorder="1" applyAlignment="1" applyProtection="1">
      <alignment horizontal="center" vertical="center"/>
    </xf>
    <xf numFmtId="0" fontId="25" fillId="0" borderId="20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left"/>
    </xf>
    <xf numFmtId="0" fontId="32" fillId="0" borderId="22" xfId="0" applyNumberFormat="1" applyFont="1" applyFill="1" applyBorder="1" applyAlignment="1" applyProtection="1">
      <alignment horizontal="center" vertical="center"/>
    </xf>
    <xf numFmtId="0" fontId="25" fillId="0" borderId="30" xfId="0" applyNumberFormat="1" applyFont="1" applyFill="1" applyBorder="1" applyAlignment="1" applyProtection="1">
      <alignment horizontal="center" vertical="center"/>
    </xf>
    <xf numFmtId="0" fontId="25" fillId="0" borderId="31" xfId="0" applyNumberFormat="1" applyFont="1" applyFill="1" applyBorder="1" applyAlignment="1" applyProtection="1">
      <alignment horizontal="center" vertical="center"/>
    </xf>
    <xf numFmtId="0" fontId="32" fillId="0" borderId="0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Border="1" applyAlignment="1">
      <alignment horizontal="center"/>
    </xf>
    <xf numFmtId="0" fontId="25" fillId="0" borderId="11" xfId="0" applyNumberFormat="1" applyFont="1" applyBorder="1" applyAlignment="1">
      <alignment horizontal="center"/>
    </xf>
    <xf numFmtId="0" fontId="25" fillId="0" borderId="23" xfId="0" applyNumberFormat="1" applyFont="1" applyBorder="1" applyAlignment="1">
      <alignment horizontal="center"/>
    </xf>
    <xf numFmtId="0" fontId="25" fillId="0" borderId="12" xfId="0" applyNumberFormat="1" applyFont="1" applyBorder="1" applyAlignment="1">
      <alignment horizontal="center"/>
    </xf>
    <xf numFmtId="0" fontId="33" fillId="0" borderId="11" xfId="0" applyNumberFormat="1" applyFont="1" applyBorder="1" applyAlignment="1">
      <alignment horizontal="center" vertical="center"/>
    </xf>
    <xf numFmtId="0" fontId="33" fillId="0" borderId="23" xfId="0" applyNumberFormat="1" applyFont="1" applyBorder="1" applyAlignment="1">
      <alignment horizontal="center" vertical="center"/>
    </xf>
    <xf numFmtId="0" fontId="33" fillId="0" borderId="12" xfId="0" applyNumberFormat="1" applyFont="1" applyBorder="1" applyAlignment="1">
      <alignment horizontal="center" vertical="center"/>
    </xf>
    <xf numFmtId="0" fontId="33" fillId="0" borderId="27" xfId="0" applyNumberFormat="1" applyFont="1" applyBorder="1" applyAlignment="1">
      <alignment horizontal="center" vertical="center"/>
    </xf>
    <xf numFmtId="0" fontId="33" fillId="0" borderId="14" xfId="0" applyNumberFormat="1" applyFont="1" applyBorder="1" applyAlignment="1">
      <alignment horizontal="center" vertical="center"/>
    </xf>
    <xf numFmtId="0" fontId="33" fillId="0" borderId="10" xfId="0" applyNumberFormat="1" applyFont="1" applyBorder="1" applyAlignment="1">
      <alignment horizontal="center" vertical="center"/>
    </xf>
    <xf numFmtId="0" fontId="38" fillId="34" borderId="75" xfId="47" applyFont="1" applyFill="1" applyBorder="1" applyAlignment="1">
      <alignment horizontal="center" vertical="center"/>
    </xf>
    <xf numFmtId="0" fontId="38" fillId="34" borderId="73" xfId="47" applyFont="1" applyFill="1" applyBorder="1" applyAlignment="1">
      <alignment horizontal="center" vertical="center"/>
    </xf>
    <xf numFmtId="0" fontId="38" fillId="34" borderId="72" xfId="47" applyFont="1" applyFill="1" applyBorder="1" applyAlignment="1">
      <alignment horizontal="center" vertical="center"/>
    </xf>
    <xf numFmtId="0" fontId="38" fillId="34" borderId="74" xfId="47" applyFont="1" applyFill="1" applyBorder="1" applyAlignment="1">
      <alignment horizontal="center" vertical="center"/>
    </xf>
    <xf numFmtId="0" fontId="38" fillId="34" borderId="63" xfId="47" applyFont="1" applyFill="1" applyBorder="1" applyAlignment="1">
      <alignment horizontal="center" vertical="center"/>
    </xf>
    <xf numFmtId="0" fontId="38" fillId="34" borderId="64" xfId="47" applyFont="1" applyFill="1" applyBorder="1" applyAlignment="1">
      <alignment horizontal="center" vertical="center"/>
    </xf>
    <xf numFmtId="0" fontId="35" fillId="0" borderId="0" xfId="47" applyFont="1" applyAlignment="1">
      <alignment horizontal="left" vertical="center"/>
    </xf>
    <xf numFmtId="0" fontId="38" fillId="34" borderId="76" xfId="47" applyFont="1" applyFill="1" applyBorder="1" applyAlignment="1">
      <alignment horizontal="center" vertical="center"/>
    </xf>
    <xf numFmtId="0" fontId="25" fillId="33" borderId="35" xfId="46" applyNumberFormat="1" applyFont="1" applyFill="1" applyBorder="1" applyAlignment="1">
      <alignment horizontal="center" vertical="center"/>
    </xf>
    <xf numFmtId="0" fontId="25" fillId="33" borderId="34" xfId="46" applyNumberFormat="1" applyFont="1" applyFill="1" applyBorder="1" applyAlignment="1">
      <alignment horizontal="center" vertical="center"/>
    </xf>
    <xf numFmtId="0" fontId="25" fillId="33" borderId="37" xfId="46" applyNumberFormat="1" applyFont="1" applyFill="1" applyBorder="1" applyAlignment="1">
      <alignment horizontal="center" vertical="center"/>
    </xf>
    <xf numFmtId="0" fontId="25" fillId="33" borderId="63" xfId="46" applyNumberFormat="1" applyFont="1" applyFill="1" applyBorder="1" applyAlignment="1">
      <alignment horizontal="center" vertical="center"/>
    </xf>
    <xf numFmtId="0" fontId="25" fillId="33" borderId="64" xfId="46" applyNumberFormat="1" applyFont="1" applyFill="1" applyBorder="1" applyAlignment="1">
      <alignment horizontal="center" vertical="center"/>
    </xf>
    <xf numFmtId="0" fontId="25" fillId="33" borderId="65" xfId="46" applyNumberFormat="1" applyFont="1" applyFill="1" applyBorder="1" applyAlignment="1">
      <alignment horizontal="center" vertical="center"/>
    </xf>
    <xf numFmtId="0" fontId="25" fillId="33" borderId="36" xfId="46" applyNumberFormat="1" applyFont="1" applyFill="1" applyBorder="1" applyAlignment="1">
      <alignment horizontal="center" vertical="center"/>
    </xf>
    <xf numFmtId="0" fontId="24" fillId="0" borderId="0" xfId="46" applyNumberFormat="1" applyFont="1" applyFill="1" applyBorder="1" applyAlignment="1" applyProtection="1">
      <alignment horizontal="left"/>
    </xf>
    <xf numFmtId="0" fontId="25" fillId="33" borderId="40" xfId="46" applyNumberFormat="1" applyFont="1" applyFill="1" applyBorder="1" applyAlignment="1">
      <alignment horizontal="center" vertical="center"/>
    </xf>
    <xf numFmtId="0" fontId="25" fillId="33" borderId="41" xfId="46" applyNumberFormat="1" applyFont="1" applyFill="1" applyBorder="1" applyAlignment="1">
      <alignment horizontal="center" vertical="center"/>
    </xf>
  </cellXfs>
  <cellStyles count="48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쉼표 [0]" xfId="34" builtinId="6"/>
    <cellStyle name="쉼표 [0] 2 2" xfId="45" xr:uid="{00000000-0005-0000-0000-000022000000}"/>
    <cellStyle name="연결된 셀" xfId="35" xr:uid="{00000000-0005-0000-0000-000023000000}"/>
    <cellStyle name="요약" xfId="36" xr:uid="{00000000-0005-0000-0000-000024000000}"/>
    <cellStyle name="입력" xfId="37" xr:uid="{00000000-0005-0000-0000-000025000000}"/>
    <cellStyle name="제목" xfId="38" xr:uid="{00000000-0005-0000-0000-000026000000}"/>
    <cellStyle name="제목 1" xfId="39" xr:uid="{00000000-0005-0000-0000-000027000000}"/>
    <cellStyle name="제목 2" xfId="40" xr:uid="{00000000-0005-0000-0000-000028000000}"/>
    <cellStyle name="제목 3" xfId="41" xr:uid="{00000000-0005-0000-0000-000029000000}"/>
    <cellStyle name="제목 4" xfId="42" xr:uid="{00000000-0005-0000-0000-00002A000000}"/>
    <cellStyle name="좋음" xfId="43" xr:uid="{00000000-0005-0000-0000-00002B000000}"/>
    <cellStyle name="출력" xfId="44" xr:uid="{00000000-0005-0000-0000-00002C000000}"/>
    <cellStyle name="표준" xfId="0" builtinId="0"/>
    <cellStyle name="표준 2" xfId="46" xr:uid="{00000000-0005-0000-0000-00002E000000}"/>
    <cellStyle name="표준 3" xfId="47" xr:uid="{00000000-0005-0000-0000-00002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externalLink" Target="externalLinks/externalLink9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8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6041;&#44396;1(08123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9436;&#44396;1(08123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5224;&#44396;1(08123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8513;&#44396;1(08123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4305;&#49328;1(08123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6041;&#4439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9436;&#4439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5224;&#4439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8513;&#4439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4305;&#4932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구별세대 및 인구"/>
      <sheetName val="동별"/>
      <sheetName val="연령별"/>
      <sheetName val="외국인"/>
      <sheetName val="국적별"/>
    </sheetNames>
    <sheetDataSet>
      <sheetData sheetId="0"/>
      <sheetData sheetId="1"/>
      <sheetData sheetId="2"/>
      <sheetData sheetId="3"/>
      <sheetData sheetId="4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</sheetNames>
    <sheetDataSet>
      <sheetData sheetId="0"/>
      <sheetData sheetId="1"/>
      <sheetData sheetId="2"/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</sheetNames>
    <sheetDataSet>
      <sheetData sheetId="0"/>
      <sheetData sheetId="1"/>
      <sheetData sheetId="2"/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</sheetNames>
    <sheetDataSet>
      <sheetData sheetId="0"/>
      <sheetData sheetId="1"/>
      <sheetData sheetId="2"/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</sheetNames>
    <sheetDataSet>
      <sheetData sheetId="0"/>
      <sheetData sheetId="1"/>
      <sheetData sheetId="2"/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3">
          <cell r="A3" t="str">
            <v>구 분</v>
          </cell>
        </row>
      </sheetData>
      <sheetData sheetId="3">
        <row r="3">
          <cell r="A3" t="str">
            <v>구 분</v>
          </cell>
        </row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1034</v>
          </cell>
          <cell r="C5">
            <v>484</v>
          </cell>
          <cell r="D5">
            <v>550</v>
          </cell>
        </row>
        <row r="6">
          <cell r="A6" t="str">
            <v xml:space="preserve">  0∼ 4 세</v>
          </cell>
          <cell r="B6">
            <v>11</v>
          </cell>
          <cell r="C6">
            <v>2</v>
          </cell>
          <cell r="D6">
            <v>9</v>
          </cell>
        </row>
        <row r="7">
          <cell r="A7" t="str">
            <v xml:space="preserve">  5∼ 9 세</v>
          </cell>
          <cell r="B7">
            <v>8</v>
          </cell>
          <cell r="C7">
            <v>4</v>
          </cell>
          <cell r="D7">
            <v>4</v>
          </cell>
        </row>
        <row r="8">
          <cell r="A8" t="str">
            <v>10∼14세</v>
          </cell>
          <cell r="B8">
            <v>12</v>
          </cell>
          <cell r="C8">
            <v>5</v>
          </cell>
          <cell r="D8">
            <v>7</v>
          </cell>
        </row>
        <row r="9">
          <cell r="A9" t="str">
            <v>15∼19세</v>
          </cell>
          <cell r="B9">
            <v>22</v>
          </cell>
          <cell r="C9">
            <v>7</v>
          </cell>
          <cell r="D9">
            <v>15</v>
          </cell>
        </row>
        <row r="10">
          <cell r="A10" t="str">
            <v>20∼24세</v>
          </cell>
          <cell r="B10">
            <v>339</v>
          </cell>
          <cell r="C10">
            <v>153</v>
          </cell>
          <cell r="D10">
            <v>186</v>
          </cell>
        </row>
        <row r="11">
          <cell r="A11" t="str">
            <v>25∼29세</v>
          </cell>
          <cell r="B11">
            <v>253</v>
          </cell>
          <cell r="C11">
            <v>121</v>
          </cell>
          <cell r="D11">
            <v>132</v>
          </cell>
        </row>
        <row r="12">
          <cell r="A12" t="str">
            <v>30∼34세</v>
          </cell>
          <cell r="B12">
            <v>121</v>
          </cell>
          <cell r="C12">
            <v>65</v>
          </cell>
          <cell r="D12">
            <v>56</v>
          </cell>
        </row>
        <row r="13">
          <cell r="A13" t="str">
            <v>35∼39세</v>
          </cell>
          <cell r="B13">
            <v>54</v>
          </cell>
          <cell r="C13">
            <v>27</v>
          </cell>
          <cell r="D13">
            <v>27</v>
          </cell>
        </row>
        <row r="14">
          <cell r="A14" t="str">
            <v>40∼44세</v>
          </cell>
          <cell r="B14">
            <v>51</v>
          </cell>
          <cell r="C14">
            <v>26</v>
          </cell>
          <cell r="D14">
            <v>25</v>
          </cell>
        </row>
        <row r="15">
          <cell r="A15" t="str">
            <v>45∼49세</v>
          </cell>
          <cell r="B15">
            <v>53</v>
          </cell>
          <cell r="C15">
            <v>17</v>
          </cell>
          <cell r="D15">
            <v>36</v>
          </cell>
        </row>
        <row r="16">
          <cell r="A16" t="str">
            <v>50∼54세</v>
          </cell>
          <cell r="B16">
            <v>46</v>
          </cell>
          <cell r="C16">
            <v>20</v>
          </cell>
          <cell r="D16">
            <v>26</v>
          </cell>
        </row>
        <row r="17">
          <cell r="A17" t="str">
            <v>55∼59세</v>
          </cell>
          <cell r="B17">
            <v>23</v>
          </cell>
          <cell r="C17">
            <v>12</v>
          </cell>
          <cell r="D17">
            <v>11</v>
          </cell>
        </row>
        <row r="18">
          <cell r="A18" t="str">
            <v>60∼64세</v>
          </cell>
          <cell r="B18">
            <v>16</v>
          </cell>
          <cell r="C18">
            <v>11</v>
          </cell>
          <cell r="D18">
            <v>5</v>
          </cell>
        </row>
        <row r="19">
          <cell r="A19" t="str">
            <v>65∼69세</v>
          </cell>
          <cell r="B19">
            <v>8</v>
          </cell>
          <cell r="C19">
            <v>4</v>
          </cell>
          <cell r="D19">
            <v>4</v>
          </cell>
        </row>
        <row r="20">
          <cell r="A20" t="str">
            <v>70∼74세</v>
          </cell>
          <cell r="B20">
            <v>5</v>
          </cell>
          <cell r="C20">
            <v>2</v>
          </cell>
          <cell r="D20">
            <v>3</v>
          </cell>
        </row>
        <row r="21">
          <cell r="A21" t="str">
            <v>75∼79세</v>
          </cell>
          <cell r="B21">
            <v>10</v>
          </cell>
          <cell r="C21">
            <v>7</v>
          </cell>
          <cell r="D21">
            <v>3</v>
          </cell>
        </row>
        <row r="22">
          <cell r="A22" t="str">
            <v>80∼84세</v>
          </cell>
          <cell r="B22">
            <v>2</v>
          </cell>
          <cell r="C22">
            <v>1</v>
          </cell>
          <cell r="D22">
            <v>1</v>
          </cell>
        </row>
        <row r="23">
          <cell r="A23" t="str">
            <v>85∼89세</v>
          </cell>
          <cell r="B23">
            <v>0</v>
          </cell>
          <cell r="C23">
            <v>0</v>
          </cell>
          <cell r="D23">
            <v>0</v>
          </cell>
        </row>
        <row r="24">
          <cell r="A24" t="str">
            <v>90∼94세</v>
          </cell>
          <cell r="B24">
            <v>0</v>
          </cell>
          <cell r="C24">
            <v>0</v>
          </cell>
          <cell r="D24">
            <v>0</v>
          </cell>
        </row>
        <row r="25">
          <cell r="A25" t="str">
            <v>95∼99세</v>
          </cell>
          <cell r="B25">
            <v>0</v>
          </cell>
          <cell r="C25">
            <v>0</v>
          </cell>
          <cell r="D25">
            <v>0</v>
          </cell>
        </row>
        <row r="26">
          <cell r="A26" t="str">
            <v>100이상</v>
          </cell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</row>
      </sheetData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1198</v>
          </cell>
          <cell r="C5">
            <v>447</v>
          </cell>
          <cell r="D5">
            <v>751</v>
          </cell>
        </row>
        <row r="6">
          <cell r="B6">
            <v>11</v>
          </cell>
          <cell r="C6">
            <v>8</v>
          </cell>
          <cell r="D6">
            <v>3</v>
          </cell>
        </row>
        <row r="7">
          <cell r="B7">
            <v>17</v>
          </cell>
          <cell r="C7">
            <v>7</v>
          </cell>
          <cell r="D7">
            <v>10</v>
          </cell>
        </row>
        <row r="8">
          <cell r="B8">
            <v>13</v>
          </cell>
          <cell r="C8">
            <v>10</v>
          </cell>
          <cell r="D8">
            <v>3</v>
          </cell>
        </row>
        <row r="9">
          <cell r="B9">
            <v>31</v>
          </cell>
          <cell r="C9">
            <v>10</v>
          </cell>
          <cell r="D9">
            <v>21</v>
          </cell>
        </row>
        <row r="10">
          <cell r="B10">
            <v>268</v>
          </cell>
          <cell r="C10">
            <v>75</v>
          </cell>
          <cell r="D10">
            <v>193</v>
          </cell>
        </row>
        <row r="11">
          <cell r="B11">
            <v>253</v>
          </cell>
          <cell r="C11">
            <v>97</v>
          </cell>
          <cell r="D11">
            <v>156</v>
          </cell>
        </row>
        <row r="12">
          <cell r="B12">
            <v>128</v>
          </cell>
          <cell r="C12">
            <v>54</v>
          </cell>
          <cell r="D12">
            <v>74</v>
          </cell>
        </row>
        <row r="13">
          <cell r="B13">
            <v>121</v>
          </cell>
          <cell r="C13">
            <v>49</v>
          </cell>
          <cell r="D13">
            <v>72</v>
          </cell>
        </row>
        <row r="14">
          <cell r="B14">
            <v>100</v>
          </cell>
          <cell r="C14">
            <v>40</v>
          </cell>
          <cell r="D14">
            <v>60</v>
          </cell>
        </row>
        <row r="15">
          <cell r="B15">
            <v>99</v>
          </cell>
          <cell r="C15">
            <v>32</v>
          </cell>
          <cell r="D15">
            <v>67</v>
          </cell>
        </row>
        <row r="16">
          <cell r="B16">
            <v>74</v>
          </cell>
          <cell r="C16">
            <v>31</v>
          </cell>
          <cell r="D16">
            <v>43</v>
          </cell>
        </row>
        <row r="17">
          <cell r="B17">
            <v>42</v>
          </cell>
          <cell r="C17">
            <v>14</v>
          </cell>
          <cell r="D17">
            <v>28</v>
          </cell>
        </row>
        <row r="18">
          <cell r="B18">
            <v>29</v>
          </cell>
          <cell r="C18">
            <v>15</v>
          </cell>
          <cell r="D18">
            <v>14</v>
          </cell>
        </row>
        <row r="19">
          <cell r="B19">
            <v>7</v>
          </cell>
          <cell r="C19">
            <v>5</v>
          </cell>
          <cell r="D19">
            <v>2</v>
          </cell>
        </row>
        <row r="20">
          <cell r="B20">
            <v>2</v>
          </cell>
          <cell r="C20">
            <v>0</v>
          </cell>
          <cell r="D20">
            <v>2</v>
          </cell>
        </row>
        <row r="21">
          <cell r="B21">
            <v>3</v>
          </cell>
          <cell r="C21">
            <v>0</v>
          </cell>
          <cell r="D21">
            <v>3</v>
          </cell>
        </row>
        <row r="22">
          <cell r="B22">
            <v>0</v>
          </cell>
          <cell r="C22">
            <v>0</v>
          </cell>
          <cell r="D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</row>
      </sheetData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981</v>
          </cell>
          <cell r="C5">
            <v>318</v>
          </cell>
          <cell r="D5">
            <v>663</v>
          </cell>
        </row>
        <row r="6">
          <cell r="B6">
            <v>11</v>
          </cell>
          <cell r="C6">
            <v>7</v>
          </cell>
          <cell r="D6">
            <v>4</v>
          </cell>
        </row>
        <row r="7">
          <cell r="B7">
            <v>9</v>
          </cell>
          <cell r="C7">
            <v>5</v>
          </cell>
          <cell r="D7">
            <v>4</v>
          </cell>
        </row>
        <row r="8">
          <cell r="B8">
            <v>7</v>
          </cell>
          <cell r="C8">
            <v>5</v>
          </cell>
          <cell r="D8">
            <v>2</v>
          </cell>
        </row>
        <row r="9">
          <cell r="B9">
            <v>39</v>
          </cell>
          <cell r="C9">
            <v>13</v>
          </cell>
          <cell r="D9">
            <v>26</v>
          </cell>
        </row>
        <row r="10">
          <cell r="B10">
            <v>341</v>
          </cell>
          <cell r="C10">
            <v>100</v>
          </cell>
          <cell r="D10">
            <v>241</v>
          </cell>
        </row>
        <row r="11">
          <cell r="B11">
            <v>167</v>
          </cell>
          <cell r="C11">
            <v>46</v>
          </cell>
          <cell r="D11">
            <v>121</v>
          </cell>
        </row>
        <row r="12">
          <cell r="B12">
            <v>96</v>
          </cell>
          <cell r="C12">
            <v>29</v>
          </cell>
          <cell r="D12">
            <v>67</v>
          </cell>
        </row>
        <row r="13">
          <cell r="B13">
            <v>66</v>
          </cell>
          <cell r="C13">
            <v>17</v>
          </cell>
          <cell r="D13">
            <v>49</v>
          </cell>
        </row>
        <row r="14">
          <cell r="B14">
            <v>60</v>
          </cell>
          <cell r="C14">
            <v>20</v>
          </cell>
          <cell r="D14">
            <v>40</v>
          </cell>
        </row>
        <row r="15">
          <cell r="B15">
            <v>67</v>
          </cell>
          <cell r="C15">
            <v>19</v>
          </cell>
          <cell r="D15">
            <v>48</v>
          </cell>
        </row>
        <row r="16">
          <cell r="B16">
            <v>48</v>
          </cell>
          <cell r="C16">
            <v>22</v>
          </cell>
          <cell r="D16">
            <v>26</v>
          </cell>
        </row>
        <row r="17">
          <cell r="B17">
            <v>40</v>
          </cell>
          <cell r="C17">
            <v>19</v>
          </cell>
          <cell r="D17">
            <v>21</v>
          </cell>
        </row>
        <row r="18">
          <cell r="B18">
            <v>18</v>
          </cell>
          <cell r="C18">
            <v>10</v>
          </cell>
          <cell r="D18">
            <v>8</v>
          </cell>
        </row>
        <row r="19">
          <cell r="B19">
            <v>7</v>
          </cell>
          <cell r="C19">
            <v>3</v>
          </cell>
          <cell r="D19">
            <v>4</v>
          </cell>
        </row>
        <row r="20">
          <cell r="B20">
            <v>2</v>
          </cell>
          <cell r="C20">
            <v>1</v>
          </cell>
          <cell r="D20">
            <v>1</v>
          </cell>
        </row>
        <row r="21">
          <cell r="B21">
            <v>1</v>
          </cell>
          <cell r="C21">
            <v>1</v>
          </cell>
          <cell r="D21">
            <v>0</v>
          </cell>
        </row>
        <row r="22">
          <cell r="B22">
            <v>1</v>
          </cell>
          <cell r="C22">
            <v>1</v>
          </cell>
          <cell r="D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</row>
        <row r="24">
          <cell r="B24">
            <v>1</v>
          </cell>
          <cell r="C24">
            <v>0</v>
          </cell>
          <cell r="D24">
            <v>1</v>
          </cell>
        </row>
        <row r="25">
          <cell r="B25">
            <v>0</v>
          </cell>
          <cell r="C25">
            <v>0</v>
          </cell>
          <cell r="D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</row>
      </sheetData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3541</v>
          </cell>
          <cell r="C5">
            <v>1604</v>
          </cell>
          <cell r="D5">
            <v>1937</v>
          </cell>
        </row>
        <row r="6">
          <cell r="B6">
            <v>35</v>
          </cell>
          <cell r="C6">
            <v>12</v>
          </cell>
          <cell r="D6">
            <v>23</v>
          </cell>
        </row>
        <row r="7">
          <cell r="B7">
            <v>35</v>
          </cell>
          <cell r="C7">
            <v>20</v>
          </cell>
          <cell r="D7">
            <v>15</v>
          </cell>
        </row>
        <row r="8">
          <cell r="B8">
            <v>21</v>
          </cell>
          <cell r="C8">
            <v>13</v>
          </cell>
          <cell r="D8">
            <v>8</v>
          </cell>
        </row>
        <row r="9">
          <cell r="B9">
            <v>123</v>
          </cell>
          <cell r="C9">
            <v>64</v>
          </cell>
          <cell r="D9">
            <v>59</v>
          </cell>
        </row>
        <row r="10">
          <cell r="B10">
            <v>1167</v>
          </cell>
          <cell r="C10">
            <v>497</v>
          </cell>
          <cell r="D10">
            <v>670</v>
          </cell>
        </row>
        <row r="11">
          <cell r="B11">
            <v>768</v>
          </cell>
          <cell r="C11">
            <v>357</v>
          </cell>
          <cell r="D11">
            <v>411</v>
          </cell>
        </row>
        <row r="12">
          <cell r="B12">
            <v>388</v>
          </cell>
          <cell r="C12">
            <v>191</v>
          </cell>
          <cell r="D12">
            <v>197</v>
          </cell>
        </row>
        <row r="13">
          <cell r="B13">
            <v>281</v>
          </cell>
          <cell r="C13">
            <v>154</v>
          </cell>
          <cell r="D13">
            <v>127</v>
          </cell>
        </row>
        <row r="14">
          <cell r="B14">
            <v>193</v>
          </cell>
          <cell r="C14">
            <v>75</v>
          </cell>
          <cell r="D14">
            <v>118</v>
          </cell>
        </row>
        <row r="15">
          <cell r="B15">
            <v>196</v>
          </cell>
          <cell r="C15">
            <v>61</v>
          </cell>
          <cell r="D15">
            <v>135</v>
          </cell>
        </row>
        <row r="16">
          <cell r="B16">
            <v>132</v>
          </cell>
          <cell r="C16">
            <v>60</v>
          </cell>
          <cell r="D16">
            <v>72</v>
          </cell>
        </row>
        <row r="17">
          <cell r="B17">
            <v>102</v>
          </cell>
          <cell r="C17">
            <v>50</v>
          </cell>
          <cell r="D17">
            <v>52</v>
          </cell>
        </row>
        <row r="18">
          <cell r="B18">
            <v>64</v>
          </cell>
          <cell r="C18">
            <v>31</v>
          </cell>
          <cell r="D18">
            <v>33</v>
          </cell>
        </row>
        <row r="19">
          <cell r="B19">
            <v>16</v>
          </cell>
          <cell r="C19">
            <v>8</v>
          </cell>
          <cell r="D19">
            <v>8</v>
          </cell>
        </row>
        <row r="20">
          <cell r="B20">
            <v>8</v>
          </cell>
          <cell r="C20">
            <v>4</v>
          </cell>
          <cell r="D20">
            <v>4</v>
          </cell>
        </row>
        <row r="21">
          <cell r="B21">
            <v>7</v>
          </cell>
          <cell r="C21">
            <v>6</v>
          </cell>
          <cell r="D21">
            <v>1</v>
          </cell>
        </row>
        <row r="22">
          <cell r="B22">
            <v>3</v>
          </cell>
          <cell r="C22">
            <v>0</v>
          </cell>
          <cell r="D22">
            <v>3</v>
          </cell>
        </row>
        <row r="23">
          <cell r="B23">
            <v>1</v>
          </cell>
          <cell r="C23">
            <v>1</v>
          </cell>
          <cell r="D23">
            <v>0</v>
          </cell>
        </row>
        <row r="24">
          <cell r="B24">
            <v>1</v>
          </cell>
          <cell r="C24">
            <v>0</v>
          </cell>
          <cell r="D24">
            <v>1</v>
          </cell>
        </row>
        <row r="25">
          <cell r="B25">
            <v>0</v>
          </cell>
          <cell r="C25">
            <v>0</v>
          </cell>
          <cell r="D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</row>
      </sheetData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6606</v>
          </cell>
          <cell r="C5">
            <v>4259</v>
          </cell>
          <cell r="D5">
            <v>2347</v>
          </cell>
        </row>
        <row r="6">
          <cell r="B6">
            <v>23</v>
          </cell>
          <cell r="C6">
            <v>12</v>
          </cell>
          <cell r="D6">
            <v>11</v>
          </cell>
        </row>
        <row r="7">
          <cell r="B7">
            <v>20</v>
          </cell>
          <cell r="C7">
            <v>12</v>
          </cell>
          <cell r="D7">
            <v>8</v>
          </cell>
        </row>
        <row r="8">
          <cell r="B8">
            <v>10</v>
          </cell>
          <cell r="C8">
            <v>4</v>
          </cell>
          <cell r="D8">
            <v>6</v>
          </cell>
        </row>
        <row r="9">
          <cell r="B9">
            <v>93</v>
          </cell>
          <cell r="C9">
            <v>19</v>
          </cell>
          <cell r="D9">
            <v>74</v>
          </cell>
        </row>
        <row r="10">
          <cell r="B10">
            <v>1773</v>
          </cell>
          <cell r="C10">
            <v>830</v>
          </cell>
          <cell r="D10">
            <v>943</v>
          </cell>
        </row>
        <row r="11">
          <cell r="B11">
            <v>1577</v>
          </cell>
          <cell r="C11">
            <v>1174</v>
          </cell>
          <cell r="D11">
            <v>403</v>
          </cell>
        </row>
        <row r="12">
          <cell r="B12">
            <v>1207</v>
          </cell>
          <cell r="C12">
            <v>941</v>
          </cell>
          <cell r="D12">
            <v>266</v>
          </cell>
        </row>
        <row r="13">
          <cell r="B13">
            <v>772</v>
          </cell>
          <cell r="C13">
            <v>617</v>
          </cell>
          <cell r="D13">
            <v>155</v>
          </cell>
        </row>
        <row r="14">
          <cell r="B14">
            <v>495</v>
          </cell>
          <cell r="C14">
            <v>329</v>
          </cell>
          <cell r="D14">
            <v>166</v>
          </cell>
        </row>
        <row r="15">
          <cell r="B15">
            <v>252</v>
          </cell>
          <cell r="C15">
            <v>116</v>
          </cell>
          <cell r="D15">
            <v>136</v>
          </cell>
        </row>
        <row r="16">
          <cell r="B16">
            <v>170</v>
          </cell>
          <cell r="C16">
            <v>89</v>
          </cell>
          <cell r="D16">
            <v>81</v>
          </cell>
        </row>
        <row r="17">
          <cell r="B17">
            <v>128</v>
          </cell>
          <cell r="C17">
            <v>66</v>
          </cell>
          <cell r="D17">
            <v>62</v>
          </cell>
        </row>
        <row r="18">
          <cell r="B18">
            <v>66</v>
          </cell>
          <cell r="C18">
            <v>41</v>
          </cell>
          <cell r="D18">
            <v>25</v>
          </cell>
        </row>
        <row r="19">
          <cell r="B19">
            <v>10</v>
          </cell>
          <cell r="C19">
            <v>4</v>
          </cell>
          <cell r="D19">
            <v>6</v>
          </cell>
        </row>
        <row r="20">
          <cell r="B20">
            <v>6</v>
          </cell>
          <cell r="C20">
            <v>3</v>
          </cell>
          <cell r="D20">
            <v>3</v>
          </cell>
        </row>
        <row r="21">
          <cell r="B21">
            <v>2</v>
          </cell>
          <cell r="C21">
            <v>1</v>
          </cell>
          <cell r="D21">
            <v>1</v>
          </cell>
        </row>
        <row r="22">
          <cell r="B22">
            <v>2</v>
          </cell>
          <cell r="C22">
            <v>1</v>
          </cell>
          <cell r="D22">
            <v>1</v>
          </cell>
        </row>
        <row r="23">
          <cell r="B23">
            <v>0</v>
          </cell>
          <cell r="C23">
            <v>0</v>
          </cell>
          <cell r="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31"/>
  <sheetViews>
    <sheetView zoomScaleNormal="100" workbookViewId="0">
      <selection activeCell="A5" sqref="A5"/>
    </sheetView>
  </sheetViews>
  <sheetFormatPr defaultColWidth="8.88671875" defaultRowHeight="14.25" x14ac:dyDescent="0.2"/>
  <cols>
    <col min="1" max="1" width="9" style="1" customWidth="1"/>
    <col min="2" max="2" width="6.6640625" style="1" bestFit="1" customWidth="1"/>
    <col min="3" max="4" width="6.5546875" style="1" bestFit="1" customWidth="1"/>
    <col min="5" max="13" width="4.5546875" style="1" bestFit="1" customWidth="1"/>
    <col min="14" max="18" width="6.5546875" style="1" bestFit="1" customWidth="1"/>
    <col min="19" max="19" width="9.5546875" style="1" bestFit="1" customWidth="1"/>
    <col min="20" max="25" width="7.6640625" style="1" customWidth="1"/>
    <col min="26" max="26" width="6.6640625" style="1" customWidth="1"/>
    <col min="27" max="38" width="7.5546875" style="1" customWidth="1"/>
    <col min="39" max="39" width="6.5546875" style="1" customWidth="1"/>
    <col min="40" max="51" width="7.5546875" style="1" customWidth="1"/>
    <col min="52" max="52" width="6.5546875" style="1" customWidth="1"/>
    <col min="53" max="64" width="7.5546875" style="1" customWidth="1"/>
    <col min="65" max="65" width="6.5546875" style="1" customWidth="1"/>
    <col min="66" max="16384" width="8.88671875" style="1"/>
  </cols>
  <sheetData>
    <row r="1" spans="1:65" ht="21.75" customHeight="1" x14ac:dyDescent="0.3">
      <c r="A1" s="253" t="s">
        <v>38</v>
      </c>
      <c r="B1" s="253"/>
      <c r="C1" s="253"/>
      <c r="D1" s="253"/>
      <c r="E1" s="254"/>
      <c r="F1" s="254"/>
      <c r="Z1" s="2"/>
      <c r="AM1" s="2"/>
      <c r="AZ1" s="2"/>
      <c r="BM1" s="2"/>
    </row>
    <row r="2" spans="1:65" ht="15" customHeight="1" x14ac:dyDescent="0.2">
      <c r="A2" s="3"/>
      <c r="B2" s="4"/>
      <c r="S2" s="5" t="s">
        <v>80</v>
      </c>
    </row>
    <row r="3" spans="1:65" s="9" customFormat="1" x14ac:dyDescent="0.15">
      <c r="A3" s="251" t="s">
        <v>7</v>
      </c>
      <c r="B3" s="6" t="s">
        <v>32</v>
      </c>
      <c r="C3" s="6"/>
      <c r="D3" s="7"/>
      <c r="E3" s="6" t="s">
        <v>35</v>
      </c>
      <c r="F3" s="6"/>
      <c r="G3" s="7"/>
      <c r="H3" s="8" t="s">
        <v>37</v>
      </c>
      <c r="I3" s="6"/>
      <c r="J3" s="7"/>
      <c r="K3" s="6" t="s">
        <v>34</v>
      </c>
      <c r="L3" s="6"/>
      <c r="M3" s="6"/>
      <c r="N3" s="8" t="s">
        <v>36</v>
      </c>
      <c r="O3" s="6"/>
      <c r="P3" s="7"/>
      <c r="Q3" s="6" t="s">
        <v>70</v>
      </c>
      <c r="R3" s="6"/>
      <c r="S3" s="6"/>
    </row>
    <row r="4" spans="1:65" s="9" customFormat="1" x14ac:dyDescent="0.15">
      <c r="A4" s="252"/>
      <c r="B4" s="10" t="s">
        <v>6</v>
      </c>
      <c r="C4" s="10" t="s">
        <v>4</v>
      </c>
      <c r="D4" s="10" t="s">
        <v>5</v>
      </c>
      <c r="E4" s="10" t="s">
        <v>6</v>
      </c>
      <c r="F4" s="10" t="s">
        <v>4</v>
      </c>
      <c r="G4" s="10" t="s">
        <v>5</v>
      </c>
      <c r="H4" s="10" t="s">
        <v>6</v>
      </c>
      <c r="I4" s="10" t="s">
        <v>4</v>
      </c>
      <c r="J4" s="10" t="s">
        <v>5</v>
      </c>
      <c r="K4" s="11" t="s">
        <v>6</v>
      </c>
      <c r="L4" s="10" t="s">
        <v>4</v>
      </c>
      <c r="M4" s="12" t="s">
        <v>5</v>
      </c>
      <c r="N4" s="10" t="s">
        <v>6</v>
      </c>
      <c r="O4" s="10" t="s">
        <v>4</v>
      </c>
      <c r="P4" s="10" t="s">
        <v>5</v>
      </c>
      <c r="Q4" s="10" t="s">
        <v>6</v>
      </c>
      <c r="R4" s="10" t="s">
        <v>4</v>
      </c>
      <c r="S4" s="12" t="s">
        <v>5</v>
      </c>
    </row>
    <row r="5" spans="1:65" s="16" customFormat="1" ht="19.5" customHeight="1" x14ac:dyDescent="0.15">
      <c r="A5" s="13">
        <v>2006</v>
      </c>
      <c r="B5" s="14">
        <v>8155</v>
      </c>
      <c r="C5" s="14">
        <v>4700</v>
      </c>
      <c r="D5" s="14">
        <v>3455</v>
      </c>
      <c r="E5" s="14">
        <v>850</v>
      </c>
      <c r="F5" s="14">
        <v>375</v>
      </c>
      <c r="G5" s="14">
        <v>475</v>
      </c>
      <c r="H5" s="14">
        <v>767</v>
      </c>
      <c r="I5" s="14">
        <v>321</v>
      </c>
      <c r="J5" s="14">
        <v>446</v>
      </c>
      <c r="K5" s="14">
        <v>706</v>
      </c>
      <c r="L5" s="14">
        <v>293</v>
      </c>
      <c r="M5" s="14">
        <v>413</v>
      </c>
      <c r="N5" s="14">
        <v>2103</v>
      </c>
      <c r="O5" s="14">
        <v>1015</v>
      </c>
      <c r="P5" s="14">
        <v>1088</v>
      </c>
      <c r="Q5" s="14">
        <v>3729</v>
      </c>
      <c r="R5" s="14">
        <v>2696</v>
      </c>
      <c r="S5" s="15">
        <v>1033</v>
      </c>
    </row>
    <row r="6" spans="1:65" s="9" customFormat="1" ht="19.5" customHeight="1" x14ac:dyDescent="0.15">
      <c r="A6" s="17" t="s">
        <v>2</v>
      </c>
      <c r="B6" s="18">
        <v>79</v>
      </c>
      <c r="C6" s="18">
        <v>45</v>
      </c>
      <c r="D6" s="18">
        <v>34</v>
      </c>
      <c r="E6" s="18">
        <v>11</v>
      </c>
      <c r="F6" s="18">
        <v>7</v>
      </c>
      <c r="G6" s="18">
        <v>4</v>
      </c>
      <c r="H6" s="18">
        <v>11</v>
      </c>
      <c r="I6" s="18">
        <v>6</v>
      </c>
      <c r="J6" s="18">
        <v>5</v>
      </c>
      <c r="K6" s="18">
        <v>9</v>
      </c>
      <c r="L6" s="18">
        <v>7</v>
      </c>
      <c r="M6" s="18">
        <v>2</v>
      </c>
      <c r="N6" s="18">
        <v>35</v>
      </c>
      <c r="O6" s="18">
        <v>18</v>
      </c>
      <c r="P6" s="18">
        <v>17</v>
      </c>
      <c r="Q6" s="18">
        <v>13</v>
      </c>
      <c r="R6" s="18">
        <v>7</v>
      </c>
      <c r="S6" s="18">
        <v>6</v>
      </c>
    </row>
    <row r="7" spans="1:65" s="9" customFormat="1" ht="19.5" customHeight="1" x14ac:dyDescent="0.15">
      <c r="A7" s="17" t="s">
        <v>1</v>
      </c>
      <c r="B7" s="18">
        <v>79</v>
      </c>
      <c r="C7" s="18">
        <v>45</v>
      </c>
      <c r="D7" s="18">
        <v>34</v>
      </c>
      <c r="E7" s="18">
        <v>11</v>
      </c>
      <c r="F7" s="18">
        <v>6</v>
      </c>
      <c r="G7" s="18">
        <v>5</v>
      </c>
      <c r="H7" s="18">
        <v>11</v>
      </c>
      <c r="I7" s="18">
        <v>6</v>
      </c>
      <c r="J7" s="18">
        <v>5</v>
      </c>
      <c r="K7" s="18">
        <v>8</v>
      </c>
      <c r="L7" s="18">
        <v>6</v>
      </c>
      <c r="M7" s="18">
        <v>2</v>
      </c>
      <c r="N7" s="18">
        <v>30</v>
      </c>
      <c r="O7" s="18">
        <v>17</v>
      </c>
      <c r="P7" s="18">
        <v>13</v>
      </c>
      <c r="Q7" s="18">
        <v>19</v>
      </c>
      <c r="R7" s="18">
        <v>10</v>
      </c>
      <c r="S7" s="18">
        <v>9</v>
      </c>
    </row>
    <row r="8" spans="1:65" s="9" customFormat="1" ht="19.5" customHeight="1" x14ac:dyDescent="0.15">
      <c r="A8" s="17" t="s">
        <v>10</v>
      </c>
      <c r="B8" s="18">
        <v>92</v>
      </c>
      <c r="C8" s="18">
        <v>55</v>
      </c>
      <c r="D8" s="18">
        <v>37</v>
      </c>
      <c r="E8" s="18">
        <v>12</v>
      </c>
      <c r="F8" s="18">
        <v>5</v>
      </c>
      <c r="G8" s="18">
        <v>7</v>
      </c>
      <c r="H8" s="18">
        <v>22</v>
      </c>
      <c r="I8" s="18">
        <v>15</v>
      </c>
      <c r="J8" s="18">
        <v>7</v>
      </c>
      <c r="K8" s="18">
        <v>14</v>
      </c>
      <c r="L8" s="18">
        <v>10</v>
      </c>
      <c r="M8" s="18">
        <v>4</v>
      </c>
      <c r="N8" s="18">
        <v>25</v>
      </c>
      <c r="O8" s="18">
        <v>12</v>
      </c>
      <c r="P8" s="18">
        <v>13</v>
      </c>
      <c r="Q8" s="18">
        <v>19</v>
      </c>
      <c r="R8" s="18">
        <v>13</v>
      </c>
      <c r="S8" s="18">
        <v>6</v>
      </c>
    </row>
    <row r="9" spans="1:65" s="9" customFormat="1" ht="19.5" customHeight="1" x14ac:dyDescent="0.15">
      <c r="A9" s="17" t="s">
        <v>9</v>
      </c>
      <c r="B9" s="18">
        <v>154</v>
      </c>
      <c r="C9" s="18">
        <v>62</v>
      </c>
      <c r="D9" s="18">
        <v>92</v>
      </c>
      <c r="E9" s="18">
        <v>17</v>
      </c>
      <c r="F9" s="18">
        <v>4</v>
      </c>
      <c r="G9" s="18">
        <v>13</v>
      </c>
      <c r="H9" s="18">
        <v>23</v>
      </c>
      <c r="I9" s="18">
        <v>9</v>
      </c>
      <c r="J9" s="18">
        <v>14</v>
      </c>
      <c r="K9" s="18">
        <v>21</v>
      </c>
      <c r="L9" s="18">
        <v>11</v>
      </c>
      <c r="M9" s="18">
        <v>10</v>
      </c>
      <c r="N9" s="18">
        <v>50</v>
      </c>
      <c r="O9" s="18">
        <v>29</v>
      </c>
      <c r="P9" s="18">
        <v>21</v>
      </c>
      <c r="Q9" s="18">
        <v>43</v>
      </c>
      <c r="R9" s="18">
        <v>9</v>
      </c>
      <c r="S9" s="18">
        <v>34</v>
      </c>
    </row>
    <row r="10" spans="1:65" s="9" customFormat="1" ht="19.5" customHeight="1" x14ac:dyDescent="0.15">
      <c r="A10" s="17" t="s">
        <v>11</v>
      </c>
      <c r="B10" s="18">
        <v>1585</v>
      </c>
      <c r="C10" s="18">
        <v>779</v>
      </c>
      <c r="D10" s="18">
        <v>806</v>
      </c>
      <c r="E10" s="18">
        <v>249</v>
      </c>
      <c r="F10" s="18">
        <v>110</v>
      </c>
      <c r="G10" s="18">
        <v>139</v>
      </c>
      <c r="H10" s="18">
        <v>105</v>
      </c>
      <c r="I10" s="18">
        <v>44</v>
      </c>
      <c r="J10" s="18">
        <v>61</v>
      </c>
      <c r="K10" s="18">
        <v>182</v>
      </c>
      <c r="L10" s="18">
        <v>68</v>
      </c>
      <c r="M10" s="18">
        <v>114</v>
      </c>
      <c r="N10" s="18">
        <v>332</v>
      </c>
      <c r="O10" s="18">
        <v>133</v>
      </c>
      <c r="P10" s="18">
        <v>199</v>
      </c>
      <c r="Q10" s="18">
        <v>717</v>
      </c>
      <c r="R10" s="18">
        <v>424</v>
      </c>
      <c r="S10" s="18">
        <v>293</v>
      </c>
    </row>
    <row r="11" spans="1:65" s="9" customFormat="1" ht="19.5" customHeight="1" x14ac:dyDescent="0.15">
      <c r="A11" s="17" t="s">
        <v>15</v>
      </c>
      <c r="B11" s="18">
        <v>1917</v>
      </c>
      <c r="C11" s="18">
        <v>1187</v>
      </c>
      <c r="D11" s="18">
        <v>730</v>
      </c>
      <c r="E11" s="18">
        <v>198</v>
      </c>
      <c r="F11" s="18">
        <v>83</v>
      </c>
      <c r="G11" s="18">
        <v>115</v>
      </c>
      <c r="H11" s="18">
        <v>136</v>
      </c>
      <c r="I11" s="18">
        <v>54</v>
      </c>
      <c r="J11" s="18">
        <v>82</v>
      </c>
      <c r="K11" s="18">
        <v>130</v>
      </c>
      <c r="L11" s="18">
        <v>48</v>
      </c>
      <c r="M11" s="18">
        <v>82</v>
      </c>
      <c r="N11" s="18">
        <v>453</v>
      </c>
      <c r="O11" s="18">
        <v>220</v>
      </c>
      <c r="P11" s="18">
        <v>233</v>
      </c>
      <c r="Q11" s="18">
        <v>1000</v>
      </c>
      <c r="R11" s="18">
        <v>782</v>
      </c>
      <c r="S11" s="18">
        <v>218</v>
      </c>
    </row>
    <row r="12" spans="1:65" s="9" customFormat="1" ht="19.5" customHeight="1" x14ac:dyDescent="0.15">
      <c r="A12" s="17" t="s">
        <v>19</v>
      </c>
      <c r="B12" s="18">
        <v>1429</v>
      </c>
      <c r="C12" s="18">
        <v>983</v>
      </c>
      <c r="D12" s="18">
        <v>446</v>
      </c>
      <c r="E12" s="18">
        <v>87</v>
      </c>
      <c r="F12" s="18">
        <v>49</v>
      </c>
      <c r="G12" s="18">
        <v>38</v>
      </c>
      <c r="H12" s="18">
        <v>109</v>
      </c>
      <c r="I12" s="18">
        <v>43</v>
      </c>
      <c r="J12" s="18">
        <v>66</v>
      </c>
      <c r="K12" s="18">
        <v>69</v>
      </c>
      <c r="L12" s="18">
        <v>28</v>
      </c>
      <c r="M12" s="18">
        <v>41</v>
      </c>
      <c r="N12" s="18">
        <v>350</v>
      </c>
      <c r="O12" s="18">
        <v>191</v>
      </c>
      <c r="P12" s="18">
        <v>159</v>
      </c>
      <c r="Q12" s="18">
        <v>814</v>
      </c>
      <c r="R12" s="18">
        <v>672</v>
      </c>
      <c r="S12" s="18">
        <v>142</v>
      </c>
    </row>
    <row r="13" spans="1:65" s="9" customFormat="1" ht="19.5" customHeight="1" x14ac:dyDescent="0.15">
      <c r="A13" s="17" t="s">
        <v>13</v>
      </c>
      <c r="B13" s="18">
        <v>1139</v>
      </c>
      <c r="C13" s="18">
        <v>763</v>
      </c>
      <c r="D13" s="18">
        <v>376</v>
      </c>
      <c r="E13" s="18">
        <v>73</v>
      </c>
      <c r="F13" s="18">
        <v>30</v>
      </c>
      <c r="G13" s="18">
        <v>43</v>
      </c>
      <c r="H13" s="18">
        <v>97</v>
      </c>
      <c r="I13" s="18">
        <v>45</v>
      </c>
      <c r="J13" s="18">
        <v>52</v>
      </c>
      <c r="K13" s="18">
        <v>72</v>
      </c>
      <c r="L13" s="18">
        <v>38</v>
      </c>
      <c r="M13" s="18">
        <v>34</v>
      </c>
      <c r="N13" s="18">
        <v>260</v>
      </c>
      <c r="O13" s="18">
        <v>145</v>
      </c>
      <c r="P13" s="18">
        <v>115</v>
      </c>
      <c r="Q13" s="18">
        <v>637</v>
      </c>
      <c r="R13" s="18">
        <v>505</v>
      </c>
      <c r="S13" s="18">
        <v>132</v>
      </c>
    </row>
    <row r="14" spans="1:65" s="9" customFormat="1" ht="19.5" customHeight="1" x14ac:dyDescent="0.15">
      <c r="A14" s="17" t="s">
        <v>16</v>
      </c>
      <c r="B14" s="18">
        <v>618</v>
      </c>
      <c r="C14" s="18">
        <v>277</v>
      </c>
      <c r="D14" s="18">
        <v>341</v>
      </c>
      <c r="E14" s="18">
        <v>53</v>
      </c>
      <c r="F14" s="18">
        <v>19</v>
      </c>
      <c r="G14" s="18">
        <v>34</v>
      </c>
      <c r="H14" s="18">
        <v>86</v>
      </c>
      <c r="I14" s="18">
        <v>28</v>
      </c>
      <c r="J14" s="18">
        <v>58</v>
      </c>
      <c r="K14" s="18">
        <v>83</v>
      </c>
      <c r="L14" s="18">
        <v>25</v>
      </c>
      <c r="M14" s="18">
        <v>58</v>
      </c>
      <c r="N14" s="18">
        <v>173</v>
      </c>
      <c r="O14" s="18">
        <v>59</v>
      </c>
      <c r="P14" s="18">
        <v>114</v>
      </c>
      <c r="Q14" s="18">
        <v>223</v>
      </c>
      <c r="R14" s="18">
        <v>146</v>
      </c>
      <c r="S14" s="18">
        <v>77</v>
      </c>
    </row>
    <row r="15" spans="1:65" s="9" customFormat="1" ht="19.5" customHeight="1" x14ac:dyDescent="0.15">
      <c r="A15" s="17" t="s">
        <v>14</v>
      </c>
      <c r="B15" s="18">
        <v>374</v>
      </c>
      <c r="C15" s="18">
        <v>154</v>
      </c>
      <c r="D15" s="18">
        <v>220</v>
      </c>
      <c r="E15" s="18">
        <v>45</v>
      </c>
      <c r="F15" s="18">
        <v>17</v>
      </c>
      <c r="G15" s="18">
        <v>28</v>
      </c>
      <c r="H15" s="18">
        <v>65</v>
      </c>
      <c r="I15" s="18">
        <v>26</v>
      </c>
      <c r="J15" s="18">
        <v>39</v>
      </c>
      <c r="K15" s="18">
        <v>39</v>
      </c>
      <c r="L15" s="18">
        <v>12</v>
      </c>
      <c r="M15" s="18">
        <v>27</v>
      </c>
      <c r="N15" s="18">
        <v>141</v>
      </c>
      <c r="O15" s="18">
        <v>58</v>
      </c>
      <c r="P15" s="18">
        <v>83</v>
      </c>
      <c r="Q15" s="18">
        <v>84</v>
      </c>
      <c r="R15" s="18">
        <v>41</v>
      </c>
      <c r="S15" s="18">
        <v>43</v>
      </c>
    </row>
    <row r="16" spans="1:65" s="9" customFormat="1" ht="19.5" customHeight="1" x14ac:dyDescent="0.15">
      <c r="A16" s="17" t="s">
        <v>17</v>
      </c>
      <c r="B16" s="18">
        <v>287</v>
      </c>
      <c r="C16" s="18">
        <v>124</v>
      </c>
      <c r="D16" s="18">
        <v>163</v>
      </c>
      <c r="E16" s="18">
        <v>34</v>
      </c>
      <c r="F16" s="18">
        <v>10</v>
      </c>
      <c r="G16" s="18">
        <v>24</v>
      </c>
      <c r="H16" s="18">
        <v>45</v>
      </c>
      <c r="I16" s="18">
        <v>19</v>
      </c>
      <c r="J16" s="18">
        <v>26</v>
      </c>
      <c r="K16" s="18">
        <v>32</v>
      </c>
      <c r="L16" s="18">
        <v>14</v>
      </c>
      <c r="M16" s="18">
        <v>18</v>
      </c>
      <c r="N16" s="18">
        <v>119</v>
      </c>
      <c r="O16" s="18">
        <v>55</v>
      </c>
      <c r="P16" s="18">
        <v>64</v>
      </c>
      <c r="Q16" s="18">
        <v>57</v>
      </c>
      <c r="R16" s="18">
        <v>26</v>
      </c>
      <c r="S16" s="18">
        <v>31</v>
      </c>
    </row>
    <row r="17" spans="1:44" s="9" customFormat="1" ht="19.5" customHeight="1" x14ac:dyDescent="0.15">
      <c r="A17" s="17" t="s">
        <v>18</v>
      </c>
      <c r="B17" s="18">
        <v>189</v>
      </c>
      <c r="C17" s="18">
        <v>102</v>
      </c>
      <c r="D17" s="18">
        <v>87</v>
      </c>
      <c r="E17" s="18">
        <v>17</v>
      </c>
      <c r="F17" s="18">
        <v>7</v>
      </c>
      <c r="G17" s="18">
        <v>10</v>
      </c>
      <c r="H17" s="18">
        <v>28</v>
      </c>
      <c r="I17" s="18">
        <v>12</v>
      </c>
      <c r="J17" s="18">
        <v>16</v>
      </c>
      <c r="K17" s="18">
        <v>23</v>
      </c>
      <c r="L17" s="18">
        <v>14</v>
      </c>
      <c r="M17" s="18">
        <v>9</v>
      </c>
      <c r="N17" s="18">
        <v>68</v>
      </c>
      <c r="O17" s="18">
        <v>40</v>
      </c>
      <c r="P17" s="18">
        <v>28</v>
      </c>
      <c r="Q17" s="18">
        <v>53</v>
      </c>
      <c r="R17" s="18">
        <v>29</v>
      </c>
      <c r="S17" s="18">
        <v>24</v>
      </c>
    </row>
    <row r="18" spans="1:44" s="9" customFormat="1" ht="19.5" customHeight="1" x14ac:dyDescent="0.15">
      <c r="A18" s="17" t="s">
        <v>12</v>
      </c>
      <c r="B18" s="18">
        <v>93</v>
      </c>
      <c r="C18" s="18">
        <v>54</v>
      </c>
      <c r="D18" s="18">
        <v>39</v>
      </c>
      <c r="E18" s="18">
        <v>16</v>
      </c>
      <c r="F18" s="18">
        <v>10</v>
      </c>
      <c r="G18" s="18">
        <v>6</v>
      </c>
      <c r="H18" s="18">
        <v>11</v>
      </c>
      <c r="I18" s="18">
        <v>8</v>
      </c>
      <c r="J18" s="18">
        <v>3</v>
      </c>
      <c r="K18" s="18">
        <v>8</v>
      </c>
      <c r="L18" s="18">
        <v>4</v>
      </c>
      <c r="M18" s="18">
        <v>4</v>
      </c>
      <c r="N18" s="18">
        <v>38</v>
      </c>
      <c r="O18" s="18">
        <v>21</v>
      </c>
      <c r="P18" s="18">
        <v>17</v>
      </c>
      <c r="Q18" s="18">
        <v>20</v>
      </c>
      <c r="R18" s="18">
        <v>11</v>
      </c>
      <c r="S18" s="18">
        <v>9</v>
      </c>
    </row>
    <row r="19" spans="1:44" s="9" customFormat="1" ht="19.5" customHeight="1" x14ac:dyDescent="0.15">
      <c r="A19" s="17" t="s">
        <v>3</v>
      </c>
      <c r="B19" s="18">
        <v>57</v>
      </c>
      <c r="C19" s="18">
        <v>34</v>
      </c>
      <c r="D19" s="18">
        <v>23</v>
      </c>
      <c r="E19" s="18">
        <v>8</v>
      </c>
      <c r="F19" s="18">
        <v>6</v>
      </c>
      <c r="G19" s="18">
        <v>2</v>
      </c>
      <c r="H19" s="18">
        <v>10</v>
      </c>
      <c r="I19" s="18">
        <v>4</v>
      </c>
      <c r="J19" s="18">
        <v>6</v>
      </c>
      <c r="K19" s="18">
        <v>7</v>
      </c>
      <c r="L19" s="18">
        <v>3</v>
      </c>
      <c r="M19" s="18">
        <v>4</v>
      </c>
      <c r="N19" s="18">
        <v>10</v>
      </c>
      <c r="O19" s="18">
        <v>7</v>
      </c>
      <c r="P19" s="18">
        <v>3</v>
      </c>
      <c r="Q19" s="18">
        <v>22</v>
      </c>
      <c r="R19" s="18">
        <v>14</v>
      </c>
      <c r="S19" s="18">
        <v>8</v>
      </c>
    </row>
    <row r="20" spans="1:44" s="9" customFormat="1" ht="19.5" customHeight="1" x14ac:dyDescent="0.15">
      <c r="A20" s="17" t="s">
        <v>25</v>
      </c>
      <c r="B20" s="18">
        <v>34</v>
      </c>
      <c r="C20" s="18">
        <v>15</v>
      </c>
      <c r="D20" s="18">
        <v>19</v>
      </c>
      <c r="E20" s="18">
        <v>8</v>
      </c>
      <c r="F20" s="18">
        <v>2</v>
      </c>
      <c r="G20" s="18">
        <v>6</v>
      </c>
      <c r="H20" s="18">
        <v>7</v>
      </c>
      <c r="I20" s="18">
        <v>1</v>
      </c>
      <c r="J20" s="18">
        <v>6</v>
      </c>
      <c r="K20" s="18">
        <v>3</v>
      </c>
      <c r="L20" s="18">
        <v>1</v>
      </c>
      <c r="M20" s="18">
        <v>2</v>
      </c>
      <c r="N20" s="18">
        <v>9</v>
      </c>
      <c r="O20" s="18">
        <v>5</v>
      </c>
      <c r="P20" s="18">
        <v>4</v>
      </c>
      <c r="Q20" s="18">
        <v>7</v>
      </c>
      <c r="R20" s="18">
        <v>6</v>
      </c>
      <c r="S20" s="18">
        <v>1</v>
      </c>
    </row>
    <row r="21" spans="1:44" s="9" customFormat="1" ht="19.5" customHeight="1" x14ac:dyDescent="0.15">
      <c r="A21" s="17" t="s">
        <v>26</v>
      </c>
      <c r="B21" s="18">
        <v>17</v>
      </c>
      <c r="C21" s="18">
        <v>15</v>
      </c>
      <c r="D21" s="18">
        <v>2</v>
      </c>
      <c r="E21" s="18">
        <v>7</v>
      </c>
      <c r="F21" s="18">
        <v>6</v>
      </c>
      <c r="G21" s="18">
        <v>1</v>
      </c>
      <c r="H21" s="18">
        <v>1</v>
      </c>
      <c r="I21" s="18">
        <v>1</v>
      </c>
      <c r="J21" s="18">
        <v>0</v>
      </c>
      <c r="K21" s="18">
        <v>3</v>
      </c>
      <c r="L21" s="18">
        <v>3</v>
      </c>
      <c r="M21" s="18">
        <v>0</v>
      </c>
      <c r="N21" s="18">
        <v>5</v>
      </c>
      <c r="O21" s="18">
        <v>4</v>
      </c>
      <c r="P21" s="18">
        <v>1</v>
      </c>
      <c r="Q21" s="18">
        <v>1</v>
      </c>
      <c r="R21" s="18">
        <v>1</v>
      </c>
      <c r="S21" s="18">
        <v>0</v>
      </c>
    </row>
    <row r="22" spans="1:44" s="9" customFormat="1" ht="19.5" customHeight="1" x14ac:dyDescent="0.15">
      <c r="A22" s="17" t="s">
        <v>27</v>
      </c>
      <c r="B22" s="18">
        <v>7</v>
      </c>
      <c r="C22" s="18">
        <v>4</v>
      </c>
      <c r="D22" s="18">
        <v>3</v>
      </c>
      <c r="E22" s="18">
        <v>2</v>
      </c>
      <c r="F22" s="18">
        <v>2</v>
      </c>
      <c r="G22" s="18">
        <v>0</v>
      </c>
      <c r="H22" s="18">
        <v>0</v>
      </c>
      <c r="I22" s="18">
        <v>0</v>
      </c>
      <c r="J22" s="18">
        <v>0</v>
      </c>
      <c r="K22" s="18">
        <v>1</v>
      </c>
      <c r="L22" s="18">
        <v>1</v>
      </c>
      <c r="M22" s="18">
        <v>0</v>
      </c>
      <c r="N22" s="18">
        <v>4</v>
      </c>
      <c r="O22" s="18">
        <v>1</v>
      </c>
      <c r="P22" s="18">
        <v>3</v>
      </c>
      <c r="Q22" s="18">
        <v>0</v>
      </c>
      <c r="R22" s="18">
        <v>0</v>
      </c>
      <c r="S22" s="18">
        <v>0</v>
      </c>
    </row>
    <row r="23" spans="1:44" s="9" customFormat="1" ht="19.5" customHeight="1" x14ac:dyDescent="0.15">
      <c r="A23" s="17" t="s">
        <v>28</v>
      </c>
      <c r="B23" s="18">
        <v>3</v>
      </c>
      <c r="C23" s="18">
        <v>1</v>
      </c>
      <c r="D23" s="18">
        <v>2</v>
      </c>
      <c r="E23" s="18">
        <v>1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1</v>
      </c>
      <c r="L23" s="18">
        <v>0</v>
      </c>
      <c r="M23" s="18">
        <v>1</v>
      </c>
      <c r="N23" s="18">
        <v>1</v>
      </c>
      <c r="O23" s="18">
        <v>0</v>
      </c>
      <c r="P23" s="18">
        <v>1</v>
      </c>
      <c r="Q23" s="18">
        <v>0</v>
      </c>
      <c r="R23" s="18">
        <v>0</v>
      </c>
      <c r="S23" s="18">
        <v>0</v>
      </c>
    </row>
    <row r="24" spans="1:44" s="9" customFormat="1" ht="19.5" customHeight="1" x14ac:dyDescent="0.15">
      <c r="A24" s="17" t="s">
        <v>29</v>
      </c>
      <c r="B24" s="18">
        <v>2</v>
      </c>
      <c r="C24" s="18">
        <v>1</v>
      </c>
      <c r="D24" s="18">
        <v>1</v>
      </c>
      <c r="E24" s="18">
        <v>1</v>
      </c>
      <c r="F24" s="18">
        <v>1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0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</row>
    <row r="25" spans="1:44" s="9" customFormat="1" ht="19.5" customHeight="1" x14ac:dyDescent="0.15">
      <c r="A25" s="17" t="s">
        <v>30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</row>
    <row r="26" spans="1:44" s="9" customFormat="1" ht="19.5" customHeight="1" x14ac:dyDescent="0.15">
      <c r="A26" s="19" t="s">
        <v>8</v>
      </c>
      <c r="B26" s="20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</row>
    <row r="27" spans="1:44" x14ac:dyDescent="0.2">
      <c r="A27" s="23" t="s">
        <v>64</v>
      </c>
      <c r="B27" s="24">
        <f t="shared" ref="B27:S27" si="0">SUM(B19:B26)</f>
        <v>120</v>
      </c>
      <c r="C27" s="24">
        <f t="shared" si="0"/>
        <v>70</v>
      </c>
      <c r="D27" s="24">
        <f t="shared" si="0"/>
        <v>50</v>
      </c>
      <c r="E27" s="24">
        <f t="shared" si="0"/>
        <v>27</v>
      </c>
      <c r="F27" s="24">
        <f t="shared" si="0"/>
        <v>18</v>
      </c>
      <c r="G27" s="24">
        <f t="shared" si="0"/>
        <v>9</v>
      </c>
      <c r="H27" s="24">
        <f t="shared" si="0"/>
        <v>18</v>
      </c>
      <c r="I27" s="24">
        <f t="shared" si="0"/>
        <v>6</v>
      </c>
      <c r="J27" s="24">
        <f t="shared" si="0"/>
        <v>12</v>
      </c>
      <c r="K27" s="24">
        <f t="shared" si="0"/>
        <v>16</v>
      </c>
      <c r="L27" s="24">
        <f t="shared" si="0"/>
        <v>8</v>
      </c>
      <c r="M27" s="24">
        <f t="shared" si="0"/>
        <v>8</v>
      </c>
      <c r="N27" s="24">
        <f t="shared" si="0"/>
        <v>29</v>
      </c>
      <c r="O27" s="24">
        <f t="shared" si="0"/>
        <v>17</v>
      </c>
      <c r="P27" s="24">
        <f t="shared" si="0"/>
        <v>12</v>
      </c>
      <c r="Q27" s="24">
        <f t="shared" si="0"/>
        <v>30</v>
      </c>
      <c r="R27" s="24">
        <f t="shared" si="0"/>
        <v>21</v>
      </c>
      <c r="S27" s="24">
        <f t="shared" si="0"/>
        <v>9</v>
      </c>
    </row>
    <row r="28" spans="1:44" x14ac:dyDescent="0.2">
      <c r="A28" s="23" t="s">
        <v>68</v>
      </c>
      <c r="B28" s="25">
        <f t="shared" ref="B28:S28" si="1">SUM(B9:B18)</f>
        <v>7785</v>
      </c>
      <c r="C28" s="25">
        <f t="shared" si="1"/>
        <v>4485</v>
      </c>
      <c r="D28" s="25">
        <f t="shared" si="1"/>
        <v>3300</v>
      </c>
      <c r="E28" s="25">
        <f t="shared" si="1"/>
        <v>789</v>
      </c>
      <c r="F28" s="25">
        <f t="shared" si="1"/>
        <v>339</v>
      </c>
      <c r="G28" s="25">
        <f t="shared" si="1"/>
        <v>450</v>
      </c>
      <c r="H28" s="25">
        <f t="shared" si="1"/>
        <v>705</v>
      </c>
      <c r="I28" s="25">
        <f t="shared" si="1"/>
        <v>288</v>
      </c>
      <c r="J28" s="25">
        <f t="shared" si="1"/>
        <v>417</v>
      </c>
      <c r="K28" s="25">
        <f t="shared" si="1"/>
        <v>659</v>
      </c>
      <c r="L28" s="25">
        <f t="shared" si="1"/>
        <v>262</v>
      </c>
      <c r="M28" s="25">
        <f t="shared" si="1"/>
        <v>397</v>
      </c>
      <c r="N28" s="25">
        <f t="shared" si="1"/>
        <v>1984</v>
      </c>
      <c r="O28" s="25">
        <f t="shared" si="1"/>
        <v>951</v>
      </c>
      <c r="P28" s="25">
        <f t="shared" si="1"/>
        <v>1033</v>
      </c>
      <c r="Q28" s="25">
        <f t="shared" si="1"/>
        <v>3648</v>
      </c>
      <c r="R28" s="25">
        <f t="shared" si="1"/>
        <v>2645</v>
      </c>
      <c r="S28" s="25">
        <f t="shared" si="1"/>
        <v>1003</v>
      </c>
    </row>
    <row r="29" spans="1:44" x14ac:dyDescent="0.2">
      <c r="A29" s="23" t="s">
        <v>65</v>
      </c>
      <c r="B29" s="24">
        <f t="shared" ref="B29:S29" si="2">SUM(B6:B8)</f>
        <v>250</v>
      </c>
      <c r="C29" s="24">
        <f t="shared" si="2"/>
        <v>145</v>
      </c>
      <c r="D29" s="24">
        <f t="shared" si="2"/>
        <v>105</v>
      </c>
      <c r="E29" s="24">
        <f t="shared" si="2"/>
        <v>34</v>
      </c>
      <c r="F29" s="24">
        <f t="shared" si="2"/>
        <v>18</v>
      </c>
      <c r="G29" s="24">
        <f t="shared" si="2"/>
        <v>16</v>
      </c>
      <c r="H29" s="24">
        <f t="shared" si="2"/>
        <v>44</v>
      </c>
      <c r="I29" s="24">
        <f t="shared" si="2"/>
        <v>27</v>
      </c>
      <c r="J29" s="24">
        <f t="shared" si="2"/>
        <v>17</v>
      </c>
      <c r="K29" s="24">
        <f t="shared" si="2"/>
        <v>31</v>
      </c>
      <c r="L29" s="24">
        <f t="shared" si="2"/>
        <v>23</v>
      </c>
      <c r="M29" s="24">
        <f t="shared" si="2"/>
        <v>8</v>
      </c>
      <c r="N29" s="24">
        <f t="shared" si="2"/>
        <v>90</v>
      </c>
      <c r="O29" s="24">
        <f t="shared" si="2"/>
        <v>47</v>
      </c>
      <c r="P29" s="24">
        <f t="shared" si="2"/>
        <v>43</v>
      </c>
      <c r="Q29" s="24">
        <f t="shared" si="2"/>
        <v>51</v>
      </c>
      <c r="R29" s="24">
        <f t="shared" si="2"/>
        <v>30</v>
      </c>
      <c r="S29" s="24">
        <f t="shared" si="2"/>
        <v>21</v>
      </c>
    </row>
    <row r="30" spans="1:44" x14ac:dyDescent="0.2">
      <c r="B30" s="26"/>
    </row>
    <row r="31" spans="1:44" x14ac:dyDescent="0.2">
      <c r="B31" s="26"/>
    </row>
  </sheetData>
  <mergeCells count="2">
    <mergeCell ref="A3:A4"/>
    <mergeCell ref="A1:F1"/>
  </mergeCells>
  <phoneticPr fontId="22" type="noConversion"/>
  <pageMargins left="0.74763888120651245" right="0.55097222328186035" top="0.78708332777023315" bottom="0.59041666984558105" header="0.51152777671813965" footer="0.5115277767181396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0"/>
  <sheetViews>
    <sheetView zoomScaleNormal="100" workbookViewId="0">
      <selection activeCell="B11" sqref="B11"/>
    </sheetView>
  </sheetViews>
  <sheetFormatPr defaultColWidth="8.88671875" defaultRowHeight="14.25" x14ac:dyDescent="0.2"/>
  <cols>
    <col min="1" max="1" width="8.88671875" style="1"/>
    <col min="2" max="2" width="6.6640625" style="1" customWidth="1"/>
    <col min="3" max="19" width="5.88671875" style="1" customWidth="1"/>
    <col min="20" max="16384" width="8.88671875" style="1"/>
  </cols>
  <sheetData>
    <row r="1" spans="1:19" ht="22.5" x14ac:dyDescent="0.3">
      <c r="A1" s="253" t="s">
        <v>38</v>
      </c>
      <c r="B1" s="253"/>
      <c r="C1" s="253"/>
      <c r="D1" s="253"/>
      <c r="E1" s="254"/>
      <c r="F1" s="254"/>
    </row>
    <row r="2" spans="1:19" ht="22.5" x14ac:dyDescent="0.2">
      <c r="A2" s="255"/>
      <c r="B2" s="255"/>
      <c r="C2" s="255"/>
      <c r="D2" s="255"/>
      <c r="E2" s="255"/>
      <c r="G2" s="27"/>
      <c r="H2" s="27"/>
      <c r="I2" s="27"/>
      <c r="R2" s="256" t="s">
        <v>80</v>
      </c>
      <c r="S2" s="256"/>
    </row>
    <row r="3" spans="1:19" ht="18.75" customHeight="1" x14ac:dyDescent="0.2">
      <c r="A3" s="257" t="s">
        <v>7</v>
      </c>
      <c r="B3" s="258" t="s">
        <v>0</v>
      </c>
      <c r="C3" s="258"/>
      <c r="D3" s="258"/>
      <c r="E3" s="259" t="s">
        <v>74</v>
      </c>
      <c r="F3" s="259"/>
      <c r="G3" s="259"/>
      <c r="H3" s="259" t="s">
        <v>77</v>
      </c>
      <c r="I3" s="259"/>
      <c r="J3" s="260"/>
      <c r="K3" s="261" t="s">
        <v>84</v>
      </c>
      <c r="L3" s="259"/>
      <c r="M3" s="259"/>
      <c r="N3" s="259" t="s">
        <v>72</v>
      </c>
      <c r="O3" s="259"/>
      <c r="P3" s="259"/>
      <c r="Q3" s="259" t="s">
        <v>76</v>
      </c>
      <c r="R3" s="259"/>
      <c r="S3" s="260"/>
    </row>
    <row r="4" spans="1:19" ht="18.75" customHeight="1" x14ac:dyDescent="0.2">
      <c r="A4" s="257"/>
      <c r="B4" s="28" t="s">
        <v>6</v>
      </c>
      <c r="C4" s="28" t="s">
        <v>4</v>
      </c>
      <c r="D4" s="28" t="s">
        <v>5</v>
      </c>
      <c r="E4" s="10" t="s">
        <v>6</v>
      </c>
      <c r="F4" s="10" t="s">
        <v>4</v>
      </c>
      <c r="G4" s="10" t="s">
        <v>5</v>
      </c>
      <c r="H4" s="10" t="s">
        <v>6</v>
      </c>
      <c r="I4" s="10" t="s">
        <v>4</v>
      </c>
      <c r="J4" s="12" t="s">
        <v>5</v>
      </c>
      <c r="K4" s="11" t="s">
        <v>6</v>
      </c>
      <c r="L4" s="10" t="s">
        <v>4</v>
      </c>
      <c r="M4" s="10" t="s">
        <v>5</v>
      </c>
      <c r="N4" s="10" t="s">
        <v>6</v>
      </c>
      <c r="O4" s="10" t="s">
        <v>4</v>
      </c>
      <c r="P4" s="10" t="s">
        <v>5</v>
      </c>
      <c r="Q4" s="10" t="s">
        <v>6</v>
      </c>
      <c r="R4" s="10" t="s">
        <v>4</v>
      </c>
      <c r="S4" s="12" t="s">
        <v>5</v>
      </c>
    </row>
    <row r="5" spans="1:19" s="31" customFormat="1" ht="18.75" customHeight="1" x14ac:dyDescent="0.2">
      <c r="A5" s="29">
        <v>2007</v>
      </c>
      <c r="B5" s="30">
        <f>SUM(B6:B26)</f>
        <v>10016</v>
      </c>
      <c r="C5" s="30">
        <f>F5+I5+L5+O5+R5</f>
        <v>5398</v>
      </c>
      <c r="D5" s="30">
        <f>G5+J5+M5+P5+S5</f>
        <v>4618</v>
      </c>
      <c r="E5" s="30">
        <f t="shared" ref="E5:E22" si="0">SUM(F5:G5)</f>
        <v>1046</v>
      </c>
      <c r="F5" s="30">
        <f>SUM(F6:F26)</f>
        <v>478</v>
      </c>
      <c r="G5" s="30">
        <f>SUM(G6:G26)</f>
        <v>568</v>
      </c>
      <c r="H5" s="30">
        <f>SUM(H6:H26)</f>
        <v>978</v>
      </c>
      <c r="I5" s="30">
        <f>SUM(I6:I26)</f>
        <v>354</v>
      </c>
      <c r="J5" s="30">
        <f>SUM(J6:J26)</f>
        <v>624</v>
      </c>
      <c r="K5" s="30">
        <v>866</v>
      </c>
      <c r="L5" s="30">
        <v>344</v>
      </c>
      <c r="M5" s="30">
        <v>522</v>
      </c>
      <c r="N5" s="30">
        <v>2832</v>
      </c>
      <c r="O5" s="30">
        <v>1319</v>
      </c>
      <c r="P5" s="30">
        <v>1513</v>
      </c>
      <c r="Q5" s="30">
        <v>4294</v>
      </c>
      <c r="R5" s="30">
        <v>2903</v>
      </c>
      <c r="S5" s="30">
        <v>1391</v>
      </c>
    </row>
    <row r="6" spans="1:19" ht="18.75" customHeight="1" x14ac:dyDescent="0.2">
      <c r="A6" s="17" t="s">
        <v>2</v>
      </c>
      <c r="B6" s="32">
        <f t="shared" ref="B6:B24" si="1">SUM(C6:D6)</f>
        <v>72</v>
      </c>
      <c r="C6" s="32">
        <f t="shared" ref="C6:C24" si="2">SUM(F6,I6,L6,O6,R6)</f>
        <v>40</v>
      </c>
      <c r="D6" s="32">
        <f t="shared" ref="D6:D24" si="3">SUM(G6,J6,M6,P6,S6)</f>
        <v>32</v>
      </c>
      <c r="E6" s="32">
        <f t="shared" si="0"/>
        <v>7</v>
      </c>
      <c r="F6" s="32">
        <v>4</v>
      </c>
      <c r="G6" s="32">
        <v>3</v>
      </c>
      <c r="H6" s="32">
        <f t="shared" ref="H6:H25" si="4">SUM(I6:J6)</f>
        <v>10</v>
      </c>
      <c r="I6" s="32">
        <v>6</v>
      </c>
      <c r="J6" s="32">
        <v>4</v>
      </c>
      <c r="K6" s="32">
        <v>10</v>
      </c>
      <c r="L6" s="32">
        <v>7</v>
      </c>
      <c r="M6" s="32">
        <v>3</v>
      </c>
      <c r="N6" s="32">
        <v>34</v>
      </c>
      <c r="O6" s="32">
        <v>18</v>
      </c>
      <c r="P6" s="32">
        <v>16</v>
      </c>
      <c r="Q6" s="32">
        <v>11</v>
      </c>
      <c r="R6" s="32">
        <v>5</v>
      </c>
      <c r="S6" s="32">
        <v>6</v>
      </c>
    </row>
    <row r="7" spans="1:19" ht="18.75" customHeight="1" x14ac:dyDescent="0.2">
      <c r="A7" s="17" t="s">
        <v>1</v>
      </c>
      <c r="B7" s="32">
        <f t="shared" si="1"/>
        <v>98</v>
      </c>
      <c r="C7" s="32">
        <f t="shared" si="2"/>
        <v>60</v>
      </c>
      <c r="D7" s="32">
        <f t="shared" si="3"/>
        <v>38</v>
      </c>
      <c r="E7" s="32">
        <f t="shared" si="0"/>
        <v>12</v>
      </c>
      <c r="F7" s="32">
        <v>7</v>
      </c>
      <c r="G7" s="32">
        <v>5</v>
      </c>
      <c r="H7" s="32">
        <f t="shared" si="4"/>
        <v>16</v>
      </c>
      <c r="I7" s="32">
        <v>10</v>
      </c>
      <c r="J7" s="32">
        <v>6</v>
      </c>
      <c r="K7" s="32">
        <v>7</v>
      </c>
      <c r="L7" s="32">
        <v>5</v>
      </c>
      <c r="M7" s="32">
        <v>2</v>
      </c>
      <c r="N7" s="32">
        <v>36</v>
      </c>
      <c r="O7" s="32">
        <v>25</v>
      </c>
      <c r="P7" s="32">
        <v>11</v>
      </c>
      <c r="Q7" s="32">
        <v>27</v>
      </c>
      <c r="R7" s="32">
        <v>13</v>
      </c>
      <c r="S7" s="32">
        <v>14</v>
      </c>
    </row>
    <row r="8" spans="1:19" ht="18.75" customHeight="1" x14ac:dyDescent="0.2">
      <c r="A8" s="17" t="s">
        <v>10</v>
      </c>
      <c r="B8" s="32">
        <f t="shared" si="1"/>
        <v>85</v>
      </c>
      <c r="C8" s="32">
        <f t="shared" si="2"/>
        <v>49</v>
      </c>
      <c r="D8" s="32">
        <f t="shared" si="3"/>
        <v>36</v>
      </c>
      <c r="E8" s="32">
        <f t="shared" si="0"/>
        <v>12</v>
      </c>
      <c r="F8" s="32">
        <v>4</v>
      </c>
      <c r="G8" s="32">
        <v>8</v>
      </c>
      <c r="H8" s="32">
        <f t="shared" si="4"/>
        <v>18</v>
      </c>
      <c r="I8" s="32">
        <v>13</v>
      </c>
      <c r="J8" s="32">
        <v>5</v>
      </c>
      <c r="K8" s="32">
        <v>13</v>
      </c>
      <c r="L8" s="32">
        <v>10</v>
      </c>
      <c r="M8" s="32">
        <v>3</v>
      </c>
      <c r="N8" s="32">
        <v>27</v>
      </c>
      <c r="O8" s="32">
        <v>12</v>
      </c>
      <c r="P8" s="32">
        <v>15</v>
      </c>
      <c r="Q8" s="32">
        <v>15</v>
      </c>
      <c r="R8" s="32">
        <v>10</v>
      </c>
      <c r="S8" s="32">
        <v>5</v>
      </c>
    </row>
    <row r="9" spans="1:19" ht="18.75" customHeight="1" x14ac:dyDescent="0.2">
      <c r="A9" s="17" t="s">
        <v>9</v>
      </c>
      <c r="B9" s="32">
        <f t="shared" si="1"/>
        <v>161</v>
      </c>
      <c r="C9" s="32">
        <f t="shared" si="2"/>
        <v>78</v>
      </c>
      <c r="D9" s="32">
        <f t="shared" si="3"/>
        <v>83</v>
      </c>
      <c r="E9" s="32">
        <f t="shared" si="0"/>
        <v>17</v>
      </c>
      <c r="F9" s="32">
        <v>8</v>
      </c>
      <c r="G9" s="32">
        <v>9</v>
      </c>
      <c r="H9" s="32">
        <f t="shared" si="4"/>
        <v>22</v>
      </c>
      <c r="I9" s="32">
        <v>8</v>
      </c>
      <c r="J9" s="32">
        <v>14</v>
      </c>
      <c r="K9" s="32">
        <v>20</v>
      </c>
      <c r="L9" s="32">
        <v>10</v>
      </c>
      <c r="M9" s="32">
        <v>10</v>
      </c>
      <c r="N9" s="32">
        <v>78</v>
      </c>
      <c r="O9" s="32">
        <v>46</v>
      </c>
      <c r="P9" s="32">
        <v>32</v>
      </c>
      <c r="Q9" s="32">
        <v>24</v>
      </c>
      <c r="R9" s="32">
        <v>6</v>
      </c>
      <c r="S9" s="32">
        <v>18</v>
      </c>
    </row>
    <row r="10" spans="1:19" ht="18.75" customHeight="1" x14ac:dyDescent="0.2">
      <c r="A10" s="17" t="s">
        <v>11</v>
      </c>
      <c r="B10" s="32">
        <f t="shared" si="1"/>
        <v>2373</v>
      </c>
      <c r="C10" s="32">
        <f t="shared" si="2"/>
        <v>1008</v>
      </c>
      <c r="D10" s="32">
        <f t="shared" si="3"/>
        <v>1365</v>
      </c>
      <c r="E10" s="32">
        <f t="shared" si="0"/>
        <v>329</v>
      </c>
      <c r="F10" s="32">
        <v>143</v>
      </c>
      <c r="G10" s="32">
        <v>186</v>
      </c>
      <c r="H10" s="32">
        <f t="shared" si="4"/>
        <v>173</v>
      </c>
      <c r="I10" s="32">
        <v>46</v>
      </c>
      <c r="J10" s="32">
        <v>127</v>
      </c>
      <c r="K10" s="32">
        <v>235</v>
      </c>
      <c r="L10" s="32">
        <v>93</v>
      </c>
      <c r="M10" s="32">
        <v>142</v>
      </c>
      <c r="N10" s="32">
        <v>654</v>
      </c>
      <c r="O10" s="32">
        <v>253</v>
      </c>
      <c r="P10" s="32">
        <v>401</v>
      </c>
      <c r="Q10" s="32">
        <v>982</v>
      </c>
      <c r="R10" s="32">
        <v>473</v>
      </c>
      <c r="S10" s="32">
        <v>509</v>
      </c>
    </row>
    <row r="11" spans="1:19" ht="18.75" customHeight="1" x14ac:dyDescent="0.2">
      <c r="A11" s="17" t="s">
        <v>15</v>
      </c>
      <c r="B11" s="32">
        <f t="shared" si="1"/>
        <v>2248</v>
      </c>
      <c r="C11" s="32">
        <f t="shared" si="2"/>
        <v>1309</v>
      </c>
      <c r="D11" s="32">
        <f t="shared" si="3"/>
        <v>939</v>
      </c>
      <c r="E11" s="32">
        <f t="shared" si="0"/>
        <v>271</v>
      </c>
      <c r="F11" s="32">
        <v>120</v>
      </c>
      <c r="G11" s="32">
        <v>151</v>
      </c>
      <c r="H11" s="32">
        <f t="shared" si="4"/>
        <v>188</v>
      </c>
      <c r="I11" s="32">
        <v>57</v>
      </c>
      <c r="J11" s="32">
        <v>131</v>
      </c>
      <c r="K11" s="32">
        <v>160</v>
      </c>
      <c r="L11" s="32">
        <v>59</v>
      </c>
      <c r="M11" s="32">
        <v>101</v>
      </c>
      <c r="N11" s="32">
        <v>586</v>
      </c>
      <c r="O11" s="32">
        <v>294</v>
      </c>
      <c r="P11" s="32">
        <v>292</v>
      </c>
      <c r="Q11" s="32">
        <v>1043</v>
      </c>
      <c r="R11" s="32">
        <v>779</v>
      </c>
      <c r="S11" s="32">
        <v>264</v>
      </c>
    </row>
    <row r="12" spans="1:19" ht="18.75" customHeight="1" x14ac:dyDescent="0.2">
      <c r="A12" s="17" t="s">
        <v>19</v>
      </c>
      <c r="B12" s="32">
        <f t="shared" si="1"/>
        <v>1556</v>
      </c>
      <c r="C12" s="32">
        <f t="shared" si="2"/>
        <v>1000</v>
      </c>
      <c r="D12" s="32">
        <f t="shared" si="3"/>
        <v>556</v>
      </c>
      <c r="E12" s="32">
        <f t="shared" si="0"/>
        <v>104</v>
      </c>
      <c r="F12" s="32">
        <v>56</v>
      </c>
      <c r="G12" s="32">
        <v>48</v>
      </c>
      <c r="H12" s="32">
        <f t="shared" si="4"/>
        <v>118</v>
      </c>
      <c r="I12" s="32">
        <v>40</v>
      </c>
      <c r="J12" s="32">
        <v>78</v>
      </c>
      <c r="K12" s="32">
        <v>86</v>
      </c>
      <c r="L12" s="32">
        <v>26</v>
      </c>
      <c r="M12" s="32">
        <v>60</v>
      </c>
      <c r="N12" s="32">
        <v>381</v>
      </c>
      <c r="O12" s="32">
        <v>184</v>
      </c>
      <c r="P12" s="32">
        <v>197</v>
      </c>
      <c r="Q12" s="32">
        <v>867</v>
      </c>
      <c r="R12" s="32">
        <v>694</v>
      </c>
      <c r="S12" s="32">
        <v>173</v>
      </c>
    </row>
    <row r="13" spans="1:19" ht="18.75" customHeight="1" x14ac:dyDescent="0.2">
      <c r="A13" s="17" t="s">
        <v>13</v>
      </c>
      <c r="B13" s="32">
        <f t="shared" si="1"/>
        <v>1216</v>
      </c>
      <c r="C13" s="32">
        <f t="shared" si="2"/>
        <v>795</v>
      </c>
      <c r="D13" s="32">
        <f t="shared" si="3"/>
        <v>421</v>
      </c>
      <c r="E13" s="32">
        <f t="shared" si="0"/>
        <v>62</v>
      </c>
      <c r="F13" s="32">
        <v>31</v>
      </c>
      <c r="G13" s="32">
        <v>31</v>
      </c>
      <c r="H13" s="32">
        <f t="shared" si="4"/>
        <v>106</v>
      </c>
      <c r="I13" s="32">
        <v>50</v>
      </c>
      <c r="J13" s="32">
        <v>56</v>
      </c>
      <c r="K13" s="32">
        <v>82</v>
      </c>
      <c r="L13" s="32">
        <v>30</v>
      </c>
      <c r="M13" s="32">
        <v>52</v>
      </c>
      <c r="N13" s="32">
        <v>291</v>
      </c>
      <c r="O13" s="32">
        <v>160</v>
      </c>
      <c r="P13" s="32">
        <v>131</v>
      </c>
      <c r="Q13" s="32">
        <v>675</v>
      </c>
      <c r="R13" s="32">
        <v>524</v>
      </c>
      <c r="S13" s="32">
        <v>151</v>
      </c>
    </row>
    <row r="14" spans="1:19" ht="18.75" customHeight="1" x14ac:dyDescent="0.2">
      <c r="A14" s="17" t="s">
        <v>16</v>
      </c>
      <c r="B14" s="32">
        <f t="shared" si="1"/>
        <v>767</v>
      </c>
      <c r="C14" s="32">
        <f t="shared" si="2"/>
        <v>369</v>
      </c>
      <c r="D14" s="32">
        <f t="shared" si="3"/>
        <v>398</v>
      </c>
      <c r="E14" s="32">
        <f t="shared" si="0"/>
        <v>63</v>
      </c>
      <c r="F14" s="32">
        <v>22</v>
      </c>
      <c r="G14" s="32">
        <v>41</v>
      </c>
      <c r="H14" s="32">
        <f t="shared" si="4"/>
        <v>94</v>
      </c>
      <c r="I14" s="32">
        <v>34</v>
      </c>
      <c r="J14" s="32">
        <v>60</v>
      </c>
      <c r="K14" s="32">
        <v>84</v>
      </c>
      <c r="L14" s="32">
        <v>29</v>
      </c>
      <c r="M14" s="32">
        <v>55</v>
      </c>
      <c r="N14" s="32">
        <v>239</v>
      </c>
      <c r="O14" s="32">
        <v>88</v>
      </c>
      <c r="P14" s="32">
        <v>151</v>
      </c>
      <c r="Q14" s="32">
        <v>287</v>
      </c>
      <c r="R14" s="32">
        <v>196</v>
      </c>
      <c r="S14" s="32">
        <v>91</v>
      </c>
    </row>
    <row r="15" spans="1:19" ht="18.75" customHeight="1" x14ac:dyDescent="0.2">
      <c r="A15" s="17" t="s">
        <v>14</v>
      </c>
      <c r="B15" s="32">
        <f t="shared" si="1"/>
        <v>464</v>
      </c>
      <c r="C15" s="32">
        <f t="shared" si="2"/>
        <v>201</v>
      </c>
      <c r="D15" s="32">
        <f t="shared" si="3"/>
        <v>263</v>
      </c>
      <c r="E15" s="32">
        <f t="shared" si="0"/>
        <v>49</v>
      </c>
      <c r="F15" s="32">
        <v>24</v>
      </c>
      <c r="G15" s="32">
        <v>25</v>
      </c>
      <c r="H15" s="32">
        <f t="shared" si="4"/>
        <v>81</v>
      </c>
      <c r="I15" s="32">
        <v>26</v>
      </c>
      <c r="J15" s="32">
        <v>55</v>
      </c>
      <c r="K15" s="32">
        <v>57</v>
      </c>
      <c r="L15" s="32">
        <v>19</v>
      </c>
      <c r="M15" s="32">
        <v>38</v>
      </c>
      <c r="N15" s="32">
        <v>169</v>
      </c>
      <c r="O15" s="32">
        <v>73</v>
      </c>
      <c r="P15" s="32">
        <v>96</v>
      </c>
      <c r="Q15" s="32">
        <v>108</v>
      </c>
      <c r="R15" s="32">
        <v>59</v>
      </c>
      <c r="S15" s="32">
        <v>49</v>
      </c>
    </row>
    <row r="16" spans="1:19" ht="18.75" customHeight="1" x14ac:dyDescent="0.2">
      <c r="A16" s="17" t="s">
        <v>17</v>
      </c>
      <c r="B16" s="32">
        <f t="shared" si="1"/>
        <v>384</v>
      </c>
      <c r="C16" s="32">
        <f t="shared" si="2"/>
        <v>180</v>
      </c>
      <c r="D16" s="32">
        <f t="shared" si="3"/>
        <v>204</v>
      </c>
      <c r="E16" s="32">
        <f t="shared" si="0"/>
        <v>40</v>
      </c>
      <c r="F16" s="32">
        <v>14</v>
      </c>
      <c r="G16" s="32">
        <v>26</v>
      </c>
      <c r="H16" s="32">
        <f t="shared" si="4"/>
        <v>59</v>
      </c>
      <c r="I16" s="32">
        <v>22</v>
      </c>
      <c r="J16" s="32">
        <v>37</v>
      </c>
      <c r="K16" s="32">
        <v>44</v>
      </c>
      <c r="L16" s="32">
        <v>21</v>
      </c>
      <c r="M16" s="32">
        <v>23</v>
      </c>
      <c r="N16" s="32">
        <v>144</v>
      </c>
      <c r="O16" s="32">
        <v>66</v>
      </c>
      <c r="P16" s="32">
        <v>78</v>
      </c>
      <c r="Q16" s="32">
        <v>97</v>
      </c>
      <c r="R16" s="32">
        <v>57</v>
      </c>
      <c r="S16" s="32">
        <v>40</v>
      </c>
    </row>
    <row r="17" spans="1:19" ht="18.75" customHeight="1" x14ac:dyDescent="0.2">
      <c r="A17" s="17" t="s">
        <v>18</v>
      </c>
      <c r="B17" s="32">
        <f t="shared" si="1"/>
        <v>303</v>
      </c>
      <c r="C17" s="32">
        <f t="shared" si="2"/>
        <v>154</v>
      </c>
      <c r="D17" s="32">
        <f t="shared" si="3"/>
        <v>149</v>
      </c>
      <c r="E17" s="32">
        <f t="shared" si="0"/>
        <v>33</v>
      </c>
      <c r="F17" s="32">
        <v>15</v>
      </c>
      <c r="G17" s="32">
        <v>18</v>
      </c>
      <c r="H17" s="32">
        <f t="shared" si="4"/>
        <v>48</v>
      </c>
      <c r="I17" s="32">
        <v>23</v>
      </c>
      <c r="J17" s="32">
        <v>25</v>
      </c>
      <c r="K17" s="32">
        <v>34</v>
      </c>
      <c r="L17" s="32">
        <v>18</v>
      </c>
      <c r="M17" s="32">
        <v>16</v>
      </c>
      <c r="N17" s="32">
        <v>99</v>
      </c>
      <c r="O17" s="32">
        <v>48</v>
      </c>
      <c r="P17" s="32">
        <v>51</v>
      </c>
      <c r="Q17" s="32">
        <v>89</v>
      </c>
      <c r="R17" s="32">
        <v>50</v>
      </c>
      <c r="S17" s="32">
        <v>39</v>
      </c>
    </row>
    <row r="18" spans="1:19" ht="18.75" customHeight="1" x14ac:dyDescent="0.2">
      <c r="A18" s="17" t="s">
        <v>12</v>
      </c>
      <c r="B18" s="32">
        <f t="shared" si="1"/>
        <v>166</v>
      </c>
      <c r="C18" s="32">
        <f t="shared" si="2"/>
        <v>91</v>
      </c>
      <c r="D18" s="32">
        <f t="shared" si="3"/>
        <v>75</v>
      </c>
      <c r="E18" s="32">
        <f t="shared" si="0"/>
        <v>17</v>
      </c>
      <c r="F18" s="32">
        <v>11</v>
      </c>
      <c r="G18" s="32">
        <v>6</v>
      </c>
      <c r="H18" s="32">
        <f t="shared" si="4"/>
        <v>24</v>
      </c>
      <c r="I18" s="32">
        <v>12</v>
      </c>
      <c r="J18" s="32">
        <v>12</v>
      </c>
      <c r="K18" s="32">
        <v>17</v>
      </c>
      <c r="L18" s="32">
        <v>9</v>
      </c>
      <c r="M18" s="32">
        <v>8</v>
      </c>
      <c r="N18" s="32">
        <v>67</v>
      </c>
      <c r="O18" s="32">
        <v>37</v>
      </c>
      <c r="P18" s="32">
        <v>30</v>
      </c>
      <c r="Q18" s="32">
        <v>41</v>
      </c>
      <c r="R18" s="32">
        <v>22</v>
      </c>
      <c r="S18" s="32">
        <v>19</v>
      </c>
    </row>
    <row r="19" spans="1:19" ht="18.75" customHeight="1" x14ac:dyDescent="0.2">
      <c r="A19" s="17" t="s">
        <v>3</v>
      </c>
      <c r="B19" s="32">
        <f t="shared" si="1"/>
        <v>52</v>
      </c>
      <c r="C19" s="32">
        <f t="shared" si="2"/>
        <v>29</v>
      </c>
      <c r="D19" s="32">
        <f t="shared" si="3"/>
        <v>23</v>
      </c>
      <c r="E19" s="32">
        <f t="shared" si="0"/>
        <v>10</v>
      </c>
      <c r="F19" s="32">
        <v>8</v>
      </c>
      <c r="G19" s="32">
        <v>2</v>
      </c>
      <c r="H19" s="32">
        <f t="shared" si="4"/>
        <v>10</v>
      </c>
      <c r="I19" s="32">
        <v>4</v>
      </c>
      <c r="J19" s="32">
        <v>6</v>
      </c>
      <c r="K19" s="32">
        <v>7</v>
      </c>
      <c r="L19" s="32">
        <v>2</v>
      </c>
      <c r="M19" s="32">
        <v>5</v>
      </c>
      <c r="N19" s="32">
        <v>10</v>
      </c>
      <c r="O19" s="32">
        <v>6</v>
      </c>
      <c r="P19" s="32">
        <v>4</v>
      </c>
      <c r="Q19" s="32">
        <v>15</v>
      </c>
      <c r="R19" s="32">
        <v>9</v>
      </c>
      <c r="S19" s="32">
        <v>6</v>
      </c>
    </row>
    <row r="20" spans="1:19" ht="18.75" customHeight="1" x14ac:dyDescent="0.2">
      <c r="A20" s="17" t="s">
        <v>25</v>
      </c>
      <c r="B20" s="32">
        <f t="shared" si="1"/>
        <v>42</v>
      </c>
      <c r="C20" s="32">
        <f t="shared" si="2"/>
        <v>17</v>
      </c>
      <c r="D20" s="32">
        <f t="shared" si="3"/>
        <v>25</v>
      </c>
      <c r="E20" s="32">
        <f t="shared" si="0"/>
        <v>12</v>
      </c>
      <c r="F20" s="32">
        <v>4</v>
      </c>
      <c r="G20" s="32">
        <v>8</v>
      </c>
      <c r="H20" s="32">
        <f t="shared" si="4"/>
        <v>10</v>
      </c>
      <c r="I20" s="32">
        <v>3</v>
      </c>
      <c r="J20" s="32">
        <v>7</v>
      </c>
      <c r="K20" s="32">
        <v>4</v>
      </c>
      <c r="L20" s="32">
        <v>2</v>
      </c>
      <c r="M20" s="32">
        <v>2</v>
      </c>
      <c r="N20" s="32">
        <v>5</v>
      </c>
      <c r="O20" s="32">
        <v>3</v>
      </c>
      <c r="P20" s="32">
        <v>2</v>
      </c>
      <c r="Q20" s="32">
        <v>11</v>
      </c>
      <c r="R20" s="32">
        <v>5</v>
      </c>
      <c r="S20" s="32">
        <v>6</v>
      </c>
    </row>
    <row r="21" spans="1:19" ht="18.75" customHeight="1" x14ac:dyDescent="0.2">
      <c r="A21" s="17" t="s">
        <v>26</v>
      </c>
      <c r="B21" s="32">
        <f t="shared" si="1"/>
        <v>16</v>
      </c>
      <c r="C21" s="32">
        <f t="shared" si="2"/>
        <v>14</v>
      </c>
      <c r="D21" s="32">
        <f t="shared" si="3"/>
        <v>2</v>
      </c>
      <c r="E21" s="32">
        <f t="shared" si="0"/>
        <v>7</v>
      </c>
      <c r="F21" s="32">
        <v>6</v>
      </c>
      <c r="G21" s="32">
        <v>1</v>
      </c>
      <c r="H21" s="32">
        <f t="shared" si="4"/>
        <v>0</v>
      </c>
      <c r="I21" s="32">
        <v>0</v>
      </c>
      <c r="J21" s="32">
        <v>0</v>
      </c>
      <c r="K21" s="32">
        <v>3</v>
      </c>
      <c r="L21" s="32">
        <v>3</v>
      </c>
      <c r="M21" s="32">
        <v>0</v>
      </c>
      <c r="N21" s="32">
        <v>6</v>
      </c>
      <c r="O21" s="32">
        <v>5</v>
      </c>
      <c r="P21" s="32">
        <v>1</v>
      </c>
      <c r="Q21" s="32">
        <v>0</v>
      </c>
      <c r="R21" s="32">
        <v>0</v>
      </c>
      <c r="S21" s="32">
        <v>0</v>
      </c>
    </row>
    <row r="22" spans="1:19" ht="18.75" customHeight="1" x14ac:dyDescent="0.2">
      <c r="A22" s="17" t="s">
        <v>27</v>
      </c>
      <c r="B22" s="32">
        <f t="shared" si="1"/>
        <v>8</v>
      </c>
      <c r="C22" s="32">
        <f t="shared" si="2"/>
        <v>4</v>
      </c>
      <c r="D22" s="32">
        <f t="shared" si="3"/>
        <v>4</v>
      </c>
      <c r="E22" s="32">
        <f t="shared" si="0"/>
        <v>1</v>
      </c>
      <c r="F22" s="32">
        <v>1</v>
      </c>
      <c r="G22" s="32">
        <v>0</v>
      </c>
      <c r="H22" s="32">
        <f t="shared" si="4"/>
        <v>1</v>
      </c>
      <c r="I22" s="32">
        <v>0</v>
      </c>
      <c r="J22" s="32">
        <v>1</v>
      </c>
      <c r="K22" s="32">
        <v>1</v>
      </c>
      <c r="L22" s="32">
        <v>1</v>
      </c>
      <c r="M22" s="32">
        <v>0</v>
      </c>
      <c r="N22" s="32">
        <v>4</v>
      </c>
      <c r="O22" s="32">
        <v>1</v>
      </c>
      <c r="P22" s="32">
        <v>3</v>
      </c>
      <c r="Q22" s="32">
        <v>1</v>
      </c>
      <c r="R22" s="32">
        <v>1</v>
      </c>
      <c r="S22" s="32">
        <v>0</v>
      </c>
    </row>
    <row r="23" spans="1:19" ht="18.75" customHeight="1" x14ac:dyDescent="0.2">
      <c r="A23" s="17" t="s">
        <v>28</v>
      </c>
      <c r="B23" s="32">
        <f t="shared" si="1"/>
        <v>2</v>
      </c>
      <c r="C23" s="32">
        <f t="shared" si="2"/>
        <v>0</v>
      </c>
      <c r="D23" s="32">
        <f t="shared" si="3"/>
        <v>2</v>
      </c>
      <c r="E23" s="32">
        <v>0</v>
      </c>
      <c r="F23" s="32">
        <v>0</v>
      </c>
      <c r="G23" s="32">
        <v>0</v>
      </c>
      <c r="H23" s="32">
        <f t="shared" si="4"/>
        <v>0</v>
      </c>
      <c r="I23" s="32">
        <v>0</v>
      </c>
      <c r="J23" s="32">
        <v>0</v>
      </c>
      <c r="K23" s="32">
        <v>1</v>
      </c>
      <c r="L23" s="32">
        <v>0</v>
      </c>
      <c r="M23" s="32">
        <v>1</v>
      </c>
      <c r="N23" s="32">
        <v>1</v>
      </c>
      <c r="O23" s="32">
        <v>0</v>
      </c>
      <c r="P23" s="32">
        <v>1</v>
      </c>
      <c r="Q23" s="32">
        <v>0</v>
      </c>
      <c r="R23" s="32">
        <v>0</v>
      </c>
      <c r="S23" s="32">
        <v>0</v>
      </c>
    </row>
    <row r="24" spans="1:19" ht="18.75" customHeight="1" x14ac:dyDescent="0.2">
      <c r="A24" s="17" t="s">
        <v>29</v>
      </c>
      <c r="B24" s="32">
        <f t="shared" si="1"/>
        <v>3</v>
      </c>
      <c r="C24" s="32">
        <f t="shared" si="2"/>
        <v>0</v>
      </c>
      <c r="D24" s="32">
        <f t="shared" si="3"/>
        <v>3</v>
      </c>
      <c r="E24" s="32">
        <v>0</v>
      </c>
      <c r="F24" s="32">
        <v>0</v>
      </c>
      <c r="G24" s="32">
        <v>0</v>
      </c>
      <c r="H24" s="32">
        <f t="shared" si="4"/>
        <v>0</v>
      </c>
      <c r="I24" s="32">
        <v>0</v>
      </c>
      <c r="J24" s="32">
        <v>0</v>
      </c>
      <c r="K24" s="32">
        <v>1</v>
      </c>
      <c r="L24" s="32">
        <v>0</v>
      </c>
      <c r="M24" s="32">
        <v>1</v>
      </c>
      <c r="N24" s="32">
        <v>1</v>
      </c>
      <c r="O24" s="32">
        <v>0</v>
      </c>
      <c r="P24" s="32">
        <v>1</v>
      </c>
      <c r="Q24" s="32">
        <v>1</v>
      </c>
      <c r="R24" s="32">
        <v>0</v>
      </c>
      <c r="S24" s="32">
        <v>1</v>
      </c>
    </row>
    <row r="25" spans="1:19" ht="18.75" customHeight="1" x14ac:dyDescent="0.2">
      <c r="A25" s="17" t="s">
        <v>30</v>
      </c>
      <c r="B25" s="32">
        <f t="shared" ref="B25:D26" si="5">E25+H25+K25+N25+Q25</f>
        <v>0</v>
      </c>
      <c r="C25" s="32">
        <f t="shared" si="5"/>
        <v>0</v>
      </c>
      <c r="D25" s="32">
        <f t="shared" si="5"/>
        <v>0</v>
      </c>
      <c r="E25" s="32">
        <v>0</v>
      </c>
      <c r="F25" s="32">
        <v>0</v>
      </c>
      <c r="G25" s="32">
        <v>0</v>
      </c>
      <c r="H25" s="32">
        <f t="shared" si="4"/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</row>
    <row r="26" spans="1:19" ht="18.75" customHeight="1" x14ac:dyDescent="0.2">
      <c r="A26" s="19" t="s">
        <v>31</v>
      </c>
      <c r="B26" s="33">
        <f t="shared" si="5"/>
        <v>0</v>
      </c>
      <c r="C26" s="33">
        <f t="shared" si="5"/>
        <v>0</v>
      </c>
      <c r="D26" s="33">
        <f t="shared" si="5"/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</row>
    <row r="27" spans="1:19" x14ac:dyDescent="0.2">
      <c r="A27" s="23" t="s">
        <v>64</v>
      </c>
      <c r="B27" s="27">
        <f t="shared" ref="B27:S27" si="6">SUM(B19:B26)</f>
        <v>123</v>
      </c>
      <c r="C27" s="27">
        <f t="shared" si="6"/>
        <v>64</v>
      </c>
      <c r="D27" s="27">
        <f t="shared" si="6"/>
        <v>59</v>
      </c>
      <c r="E27" s="27">
        <f t="shared" si="6"/>
        <v>30</v>
      </c>
      <c r="F27" s="27">
        <f t="shared" si="6"/>
        <v>19</v>
      </c>
      <c r="G27" s="27">
        <f t="shared" si="6"/>
        <v>11</v>
      </c>
      <c r="H27" s="27">
        <f t="shared" si="6"/>
        <v>21</v>
      </c>
      <c r="I27" s="27">
        <f t="shared" si="6"/>
        <v>7</v>
      </c>
      <c r="J27" s="27">
        <f t="shared" si="6"/>
        <v>14</v>
      </c>
      <c r="K27" s="27">
        <f t="shared" si="6"/>
        <v>17</v>
      </c>
      <c r="L27" s="27">
        <f t="shared" si="6"/>
        <v>8</v>
      </c>
      <c r="M27" s="27">
        <f t="shared" si="6"/>
        <v>9</v>
      </c>
      <c r="N27" s="27">
        <f t="shared" si="6"/>
        <v>27</v>
      </c>
      <c r="O27" s="27">
        <f t="shared" si="6"/>
        <v>15</v>
      </c>
      <c r="P27" s="27">
        <f t="shared" si="6"/>
        <v>12</v>
      </c>
      <c r="Q27" s="27">
        <f t="shared" si="6"/>
        <v>28</v>
      </c>
      <c r="R27" s="27">
        <f t="shared" si="6"/>
        <v>15</v>
      </c>
      <c r="S27" s="27">
        <f t="shared" si="6"/>
        <v>13</v>
      </c>
    </row>
    <row r="28" spans="1:19" x14ac:dyDescent="0.2">
      <c r="A28" s="23" t="s">
        <v>68</v>
      </c>
      <c r="B28" s="27">
        <f t="shared" ref="B28:S28" si="7">SUM(B9:B18)</f>
        <v>9638</v>
      </c>
      <c r="C28" s="27">
        <f t="shared" si="7"/>
        <v>5185</v>
      </c>
      <c r="D28" s="27">
        <f t="shared" si="7"/>
        <v>4453</v>
      </c>
      <c r="E28" s="27">
        <f t="shared" si="7"/>
        <v>985</v>
      </c>
      <c r="F28" s="27">
        <f t="shared" si="7"/>
        <v>444</v>
      </c>
      <c r="G28" s="27">
        <f t="shared" si="7"/>
        <v>541</v>
      </c>
      <c r="H28" s="27">
        <f t="shared" si="7"/>
        <v>913</v>
      </c>
      <c r="I28" s="27">
        <f t="shared" si="7"/>
        <v>318</v>
      </c>
      <c r="J28" s="27">
        <f t="shared" si="7"/>
        <v>595</v>
      </c>
      <c r="K28" s="27">
        <f t="shared" si="7"/>
        <v>819</v>
      </c>
      <c r="L28" s="27">
        <f t="shared" si="7"/>
        <v>314</v>
      </c>
      <c r="M28" s="27">
        <f t="shared" si="7"/>
        <v>505</v>
      </c>
      <c r="N28" s="27">
        <f t="shared" si="7"/>
        <v>2708</v>
      </c>
      <c r="O28" s="27">
        <f t="shared" si="7"/>
        <v>1249</v>
      </c>
      <c r="P28" s="27">
        <f t="shared" si="7"/>
        <v>1459</v>
      </c>
      <c r="Q28" s="27">
        <f t="shared" si="7"/>
        <v>4213</v>
      </c>
      <c r="R28" s="27">
        <f t="shared" si="7"/>
        <v>2860</v>
      </c>
      <c r="S28" s="27">
        <f t="shared" si="7"/>
        <v>1353</v>
      </c>
    </row>
    <row r="29" spans="1:19" x14ac:dyDescent="0.2">
      <c r="A29" s="23" t="s">
        <v>65</v>
      </c>
      <c r="B29" s="27">
        <f t="shared" ref="B29:S29" si="8">SUM(B6:B8)</f>
        <v>255</v>
      </c>
      <c r="C29" s="27">
        <f t="shared" si="8"/>
        <v>149</v>
      </c>
      <c r="D29" s="27">
        <f t="shared" si="8"/>
        <v>106</v>
      </c>
      <c r="E29" s="27">
        <f t="shared" si="8"/>
        <v>31</v>
      </c>
      <c r="F29" s="27">
        <f t="shared" si="8"/>
        <v>15</v>
      </c>
      <c r="G29" s="27">
        <f t="shared" si="8"/>
        <v>16</v>
      </c>
      <c r="H29" s="27">
        <f t="shared" si="8"/>
        <v>44</v>
      </c>
      <c r="I29" s="27">
        <f t="shared" si="8"/>
        <v>29</v>
      </c>
      <c r="J29" s="27">
        <f t="shared" si="8"/>
        <v>15</v>
      </c>
      <c r="K29" s="27">
        <f t="shared" si="8"/>
        <v>30</v>
      </c>
      <c r="L29" s="27">
        <f t="shared" si="8"/>
        <v>22</v>
      </c>
      <c r="M29" s="27">
        <f t="shared" si="8"/>
        <v>8</v>
      </c>
      <c r="N29" s="27">
        <f t="shared" si="8"/>
        <v>97</v>
      </c>
      <c r="O29" s="27">
        <f t="shared" si="8"/>
        <v>55</v>
      </c>
      <c r="P29" s="27">
        <f t="shared" si="8"/>
        <v>42</v>
      </c>
      <c r="Q29" s="27">
        <f t="shared" si="8"/>
        <v>53</v>
      </c>
      <c r="R29" s="27">
        <f t="shared" si="8"/>
        <v>28</v>
      </c>
      <c r="S29" s="27">
        <f t="shared" si="8"/>
        <v>25</v>
      </c>
    </row>
    <row r="30" spans="1:19" x14ac:dyDescent="0.2">
      <c r="B30" s="34">
        <f>SUM(B27:B29)</f>
        <v>10016</v>
      </c>
    </row>
  </sheetData>
  <sheetProtection selectLockedCells="1" selectUnlockedCells="1"/>
  <mergeCells count="10">
    <mergeCell ref="A1:F1"/>
    <mergeCell ref="A2:E2"/>
    <mergeCell ref="R2:S2"/>
    <mergeCell ref="A3:A4"/>
    <mergeCell ref="B3:D3"/>
    <mergeCell ref="E3:G3"/>
    <mergeCell ref="H3:J3"/>
    <mergeCell ref="K3:M3"/>
    <mergeCell ref="N3:P3"/>
    <mergeCell ref="Q3:S3"/>
  </mergeCells>
  <phoneticPr fontId="22" type="noConversion"/>
  <pageMargins left="0.55097222328186035" right="0.35430556535720825" top="0.59041666984558105" bottom="0.39347222447395325" header="0.51152777671813965" footer="0.5115277767181396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28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1"/>
    <col min="2" max="5" width="6.44140625" style="1" customWidth="1"/>
    <col min="6" max="6" width="5.109375" style="1" customWidth="1"/>
    <col min="7" max="7" width="4.88671875" style="1" customWidth="1"/>
    <col min="8" max="8" width="6.44140625" style="1" customWidth="1"/>
    <col min="9" max="10" width="4.6640625" style="1" customWidth="1"/>
    <col min="11" max="11" width="7.44140625" style="1" customWidth="1"/>
    <col min="12" max="13" width="5.109375" style="1" customWidth="1"/>
    <col min="14" max="19" width="6.44140625" style="1" customWidth="1"/>
    <col min="20" max="16384" width="8.88671875" style="1"/>
  </cols>
  <sheetData>
    <row r="1" spans="1:19" ht="22.5" x14ac:dyDescent="0.2">
      <c r="A1" s="263" t="s">
        <v>33</v>
      </c>
      <c r="B1" s="263"/>
      <c r="C1" s="263"/>
      <c r="D1" s="263"/>
      <c r="E1" s="263"/>
      <c r="R1" s="264" t="s">
        <v>80</v>
      </c>
      <c r="S1" s="264"/>
    </row>
    <row r="2" spans="1:19" s="35" customFormat="1" ht="12.75" x14ac:dyDescent="0.2">
      <c r="A2" s="262" t="s">
        <v>7</v>
      </c>
      <c r="B2" s="262" t="s">
        <v>0</v>
      </c>
      <c r="C2" s="262"/>
      <c r="D2" s="262"/>
      <c r="E2" s="265" t="s">
        <v>78</v>
      </c>
      <c r="F2" s="265"/>
      <c r="G2" s="265"/>
      <c r="H2" s="265" t="s">
        <v>77</v>
      </c>
      <c r="I2" s="265"/>
      <c r="J2" s="265"/>
      <c r="K2" s="265" t="s">
        <v>75</v>
      </c>
      <c r="L2" s="265"/>
      <c r="M2" s="265"/>
      <c r="N2" s="265" t="s">
        <v>72</v>
      </c>
      <c r="O2" s="265"/>
      <c r="P2" s="265"/>
      <c r="Q2" s="265" t="s">
        <v>81</v>
      </c>
      <c r="R2" s="265"/>
      <c r="S2" s="265"/>
    </row>
    <row r="3" spans="1:19" s="35" customFormat="1" ht="12.75" x14ac:dyDescent="0.2">
      <c r="A3" s="262"/>
      <c r="B3" s="36" t="s">
        <v>6</v>
      </c>
      <c r="C3" s="36" t="s">
        <v>4</v>
      </c>
      <c r="D3" s="36" t="s">
        <v>5</v>
      </c>
      <c r="E3" s="37" t="str">
        <f>[1]외국인!B4</f>
        <v>계</v>
      </c>
      <c r="F3" s="37" t="str">
        <f>[1]외국인!C4</f>
        <v>남</v>
      </c>
      <c r="G3" s="37" t="str">
        <f>[1]외국인!D4</f>
        <v>여</v>
      </c>
      <c r="H3" s="37" t="str">
        <f>[2]외국인!B4</f>
        <v>계</v>
      </c>
      <c r="I3" s="37" t="str">
        <f>[2]외국인!C4</f>
        <v>남</v>
      </c>
      <c r="J3" s="37" t="str">
        <f>[2]외국인!D4</f>
        <v>여</v>
      </c>
      <c r="K3" s="37" t="str">
        <f>[3]외국인!B4</f>
        <v>계</v>
      </c>
      <c r="L3" s="37" t="str">
        <f>[3]외국인!C4</f>
        <v>남</v>
      </c>
      <c r="M3" s="37" t="str">
        <f>[3]외국인!D4</f>
        <v>여</v>
      </c>
      <c r="N3" s="37" t="str">
        <f>'[4]외국인 '!B4</f>
        <v>계</v>
      </c>
      <c r="O3" s="37" t="str">
        <f>'[4]외국인 '!C4</f>
        <v>남</v>
      </c>
      <c r="P3" s="37" t="str">
        <f>'[4]외국인 '!D4</f>
        <v>여</v>
      </c>
      <c r="Q3" s="37" t="str">
        <f>'[5]외국인 '!B4</f>
        <v>계</v>
      </c>
      <c r="R3" s="37" t="str">
        <f>'[5]외국인 '!C4</f>
        <v>남</v>
      </c>
      <c r="S3" s="37" t="str">
        <f>'[5]외국인 '!D4</f>
        <v>여</v>
      </c>
    </row>
    <row r="4" spans="1:19" s="44" customFormat="1" ht="18" customHeight="1" x14ac:dyDescent="0.2">
      <c r="A4" s="38">
        <v>2008</v>
      </c>
      <c r="B4" s="39">
        <f t="shared" ref="B4:B25" si="0">E4+H4+K4+N4+Q4</f>
        <v>11923</v>
      </c>
      <c r="C4" s="39">
        <f t="shared" ref="C4:C25" si="1">F4+I4+L4+O4+R4</f>
        <v>6320</v>
      </c>
      <c r="D4" s="39">
        <f t="shared" ref="D4:D25" si="2">G4+J4+M4+P4+S4</f>
        <v>5603</v>
      </c>
      <c r="E4" s="40">
        <f t="shared" ref="E4:E25" si="3">SUM(F4:G4)</f>
        <v>1201</v>
      </c>
      <c r="F4" s="41">
        <f>SUM(F5:F25)</f>
        <v>548</v>
      </c>
      <c r="G4" s="41">
        <f>SUM(G5:G25)</f>
        <v>653</v>
      </c>
      <c r="H4" s="42">
        <f t="shared" ref="H4:H25" si="4">SUM(I4:J4)</f>
        <v>1150</v>
      </c>
      <c r="I4" s="41">
        <f>SUM(I5:I25)</f>
        <v>428</v>
      </c>
      <c r="J4" s="41">
        <f>SUM(J5:J25)</f>
        <v>722</v>
      </c>
      <c r="K4" s="42">
        <f t="shared" ref="K4:K25" si="5">SUM(L4:M4)</f>
        <v>1018</v>
      </c>
      <c r="L4" s="41">
        <f>SUM(L5:L25)</f>
        <v>371</v>
      </c>
      <c r="M4" s="41">
        <f>SUM(M5:M25)</f>
        <v>647</v>
      </c>
      <c r="N4" s="40">
        <f t="shared" ref="N4:N25" si="6">SUM(O4:P4)</f>
        <v>3392</v>
      </c>
      <c r="O4" s="40">
        <f>SUM(O5:O25)</f>
        <v>1583</v>
      </c>
      <c r="P4" s="40">
        <f>SUM(P5:P25)</f>
        <v>1809</v>
      </c>
      <c r="Q4" s="42">
        <f t="shared" ref="Q4:Q21" si="7">SUM(R4:S4)</f>
        <v>5162</v>
      </c>
      <c r="R4" s="42">
        <f>SUM(R5:R25)</f>
        <v>3390</v>
      </c>
      <c r="S4" s="43">
        <f>SUM(S5:S25)</f>
        <v>1772</v>
      </c>
    </row>
    <row r="5" spans="1:19" s="35" customFormat="1" ht="18" customHeight="1" x14ac:dyDescent="0.2">
      <c r="A5" s="45" t="s">
        <v>2</v>
      </c>
      <c r="B5" s="46">
        <f t="shared" si="0"/>
        <v>80</v>
      </c>
      <c r="C5" s="46">
        <f t="shared" si="1"/>
        <v>46</v>
      </c>
      <c r="D5" s="46">
        <f t="shared" si="2"/>
        <v>34</v>
      </c>
      <c r="E5" s="47">
        <f t="shared" si="3"/>
        <v>7</v>
      </c>
      <c r="F5" s="48">
        <v>3</v>
      </c>
      <c r="G5" s="48">
        <v>4</v>
      </c>
      <c r="H5" s="49">
        <f t="shared" si="4"/>
        <v>13</v>
      </c>
      <c r="I5" s="48">
        <v>9</v>
      </c>
      <c r="J5" s="48">
        <v>4</v>
      </c>
      <c r="K5" s="49">
        <f t="shared" si="5"/>
        <v>12</v>
      </c>
      <c r="L5" s="48">
        <v>6</v>
      </c>
      <c r="M5" s="48">
        <v>6</v>
      </c>
      <c r="N5" s="47">
        <f t="shared" si="6"/>
        <v>37</v>
      </c>
      <c r="O5" s="48">
        <v>20</v>
      </c>
      <c r="P5" s="48">
        <v>17</v>
      </c>
      <c r="Q5" s="49">
        <f t="shared" si="7"/>
        <v>11</v>
      </c>
      <c r="R5" s="49">
        <v>8</v>
      </c>
      <c r="S5" s="50">
        <v>3</v>
      </c>
    </row>
    <row r="6" spans="1:19" s="35" customFormat="1" ht="18" customHeight="1" x14ac:dyDescent="0.2">
      <c r="A6" s="45" t="s">
        <v>1</v>
      </c>
      <c r="B6" s="46">
        <f t="shared" si="0"/>
        <v>104</v>
      </c>
      <c r="C6" s="46">
        <f t="shared" si="1"/>
        <v>54</v>
      </c>
      <c r="D6" s="46">
        <f t="shared" si="2"/>
        <v>50</v>
      </c>
      <c r="E6" s="47">
        <f t="shared" si="3"/>
        <v>11</v>
      </c>
      <c r="F6" s="48">
        <v>7</v>
      </c>
      <c r="G6" s="48">
        <v>4</v>
      </c>
      <c r="H6" s="49">
        <f t="shared" si="4"/>
        <v>17</v>
      </c>
      <c r="I6" s="48">
        <v>6</v>
      </c>
      <c r="J6" s="48">
        <v>11</v>
      </c>
      <c r="K6" s="49">
        <f t="shared" si="5"/>
        <v>6</v>
      </c>
      <c r="L6" s="48">
        <v>4</v>
      </c>
      <c r="M6" s="48">
        <v>2</v>
      </c>
      <c r="N6" s="47">
        <f t="shared" si="6"/>
        <v>47</v>
      </c>
      <c r="O6" s="48">
        <v>24</v>
      </c>
      <c r="P6" s="48">
        <v>23</v>
      </c>
      <c r="Q6" s="49">
        <f t="shared" si="7"/>
        <v>23</v>
      </c>
      <c r="R6" s="49">
        <v>13</v>
      </c>
      <c r="S6" s="50">
        <v>10</v>
      </c>
    </row>
    <row r="7" spans="1:19" s="35" customFormat="1" ht="18" customHeight="1" x14ac:dyDescent="0.2">
      <c r="A7" s="45" t="s">
        <v>10</v>
      </c>
      <c r="B7" s="46">
        <f t="shared" si="0"/>
        <v>76</v>
      </c>
      <c r="C7" s="46">
        <f t="shared" si="1"/>
        <v>44</v>
      </c>
      <c r="D7" s="46">
        <f t="shared" si="2"/>
        <v>32</v>
      </c>
      <c r="E7" s="47">
        <f t="shared" si="3"/>
        <v>11</v>
      </c>
      <c r="F7" s="48">
        <v>4</v>
      </c>
      <c r="G7" s="48">
        <v>7</v>
      </c>
      <c r="H7" s="49">
        <f t="shared" si="4"/>
        <v>14</v>
      </c>
      <c r="I7" s="48">
        <v>10</v>
      </c>
      <c r="J7" s="48">
        <v>4</v>
      </c>
      <c r="K7" s="49">
        <f t="shared" si="5"/>
        <v>12</v>
      </c>
      <c r="L7" s="48">
        <v>10</v>
      </c>
      <c r="M7" s="48">
        <v>2</v>
      </c>
      <c r="N7" s="47">
        <f t="shared" si="6"/>
        <v>22</v>
      </c>
      <c r="O7" s="48">
        <v>10</v>
      </c>
      <c r="P7" s="48">
        <v>12</v>
      </c>
      <c r="Q7" s="49">
        <f t="shared" si="7"/>
        <v>17</v>
      </c>
      <c r="R7" s="49">
        <v>10</v>
      </c>
      <c r="S7" s="50">
        <v>7</v>
      </c>
    </row>
    <row r="8" spans="1:19" s="35" customFormat="1" ht="18" customHeight="1" x14ac:dyDescent="0.2">
      <c r="A8" s="45" t="s">
        <v>9</v>
      </c>
      <c r="B8" s="46">
        <f t="shared" si="0"/>
        <v>222</v>
      </c>
      <c r="C8" s="46">
        <f t="shared" si="1"/>
        <v>98</v>
      </c>
      <c r="D8" s="46">
        <f t="shared" si="2"/>
        <v>124</v>
      </c>
      <c r="E8" s="47">
        <f t="shared" si="3"/>
        <v>26</v>
      </c>
      <c r="F8" s="48">
        <v>12</v>
      </c>
      <c r="G8" s="48">
        <v>14</v>
      </c>
      <c r="H8" s="49">
        <f t="shared" si="4"/>
        <v>34</v>
      </c>
      <c r="I8" s="48">
        <v>15</v>
      </c>
      <c r="J8" s="48">
        <v>19</v>
      </c>
      <c r="K8" s="49">
        <f t="shared" si="5"/>
        <v>34</v>
      </c>
      <c r="L8" s="48">
        <v>13</v>
      </c>
      <c r="M8" s="48">
        <v>21</v>
      </c>
      <c r="N8" s="47">
        <f t="shared" si="6"/>
        <v>99</v>
      </c>
      <c r="O8" s="48">
        <v>52</v>
      </c>
      <c r="P8" s="48">
        <v>47</v>
      </c>
      <c r="Q8" s="49">
        <f t="shared" si="7"/>
        <v>29</v>
      </c>
      <c r="R8" s="49">
        <v>6</v>
      </c>
      <c r="S8" s="50">
        <v>23</v>
      </c>
    </row>
    <row r="9" spans="1:19" s="35" customFormat="1" ht="18" customHeight="1" x14ac:dyDescent="0.2">
      <c r="A9" s="45" t="s">
        <v>11</v>
      </c>
      <c r="B9" s="46">
        <f t="shared" si="0"/>
        <v>3143</v>
      </c>
      <c r="C9" s="46">
        <f t="shared" si="1"/>
        <v>1377</v>
      </c>
      <c r="D9" s="46">
        <f t="shared" si="2"/>
        <v>1766</v>
      </c>
      <c r="E9" s="47">
        <f t="shared" si="3"/>
        <v>388</v>
      </c>
      <c r="F9" s="48">
        <v>174</v>
      </c>
      <c r="G9" s="48">
        <v>214</v>
      </c>
      <c r="H9" s="49">
        <f t="shared" si="4"/>
        <v>228</v>
      </c>
      <c r="I9" s="48">
        <v>59</v>
      </c>
      <c r="J9" s="48">
        <v>169</v>
      </c>
      <c r="K9" s="49">
        <f t="shared" si="5"/>
        <v>291</v>
      </c>
      <c r="L9" s="48">
        <v>105</v>
      </c>
      <c r="M9" s="48">
        <v>186</v>
      </c>
      <c r="N9" s="47">
        <f t="shared" si="6"/>
        <v>942</v>
      </c>
      <c r="O9" s="48">
        <v>421</v>
      </c>
      <c r="P9" s="48">
        <v>521</v>
      </c>
      <c r="Q9" s="49">
        <f t="shared" si="7"/>
        <v>1294</v>
      </c>
      <c r="R9" s="49">
        <v>618</v>
      </c>
      <c r="S9" s="50">
        <v>676</v>
      </c>
    </row>
    <row r="10" spans="1:19" s="35" customFormat="1" ht="18" customHeight="1" x14ac:dyDescent="0.2">
      <c r="A10" s="45" t="s">
        <v>15</v>
      </c>
      <c r="B10" s="46">
        <f t="shared" si="0"/>
        <v>2647</v>
      </c>
      <c r="C10" s="46">
        <f t="shared" si="1"/>
        <v>1548</v>
      </c>
      <c r="D10" s="46">
        <f t="shared" si="2"/>
        <v>1099</v>
      </c>
      <c r="E10" s="47">
        <f t="shared" si="3"/>
        <v>325</v>
      </c>
      <c r="F10" s="48">
        <v>143</v>
      </c>
      <c r="G10" s="48">
        <v>182</v>
      </c>
      <c r="H10" s="49">
        <f t="shared" si="4"/>
        <v>200</v>
      </c>
      <c r="I10" s="48">
        <v>69</v>
      </c>
      <c r="J10" s="48">
        <v>131</v>
      </c>
      <c r="K10" s="49">
        <f t="shared" si="5"/>
        <v>185</v>
      </c>
      <c r="L10" s="48">
        <v>62</v>
      </c>
      <c r="M10" s="48">
        <v>123</v>
      </c>
      <c r="N10" s="47">
        <f t="shared" si="6"/>
        <v>681</v>
      </c>
      <c r="O10" s="48">
        <v>327</v>
      </c>
      <c r="P10" s="48">
        <v>354</v>
      </c>
      <c r="Q10" s="49">
        <f t="shared" si="7"/>
        <v>1256</v>
      </c>
      <c r="R10" s="49">
        <v>947</v>
      </c>
      <c r="S10" s="50">
        <v>309</v>
      </c>
    </row>
    <row r="11" spans="1:19" s="35" customFormat="1" ht="18" customHeight="1" x14ac:dyDescent="0.2">
      <c r="A11" s="45" t="s">
        <v>19</v>
      </c>
      <c r="B11" s="46">
        <f t="shared" si="0"/>
        <v>1708</v>
      </c>
      <c r="C11" s="46">
        <f t="shared" si="1"/>
        <v>1079</v>
      </c>
      <c r="D11" s="46">
        <f t="shared" si="2"/>
        <v>629</v>
      </c>
      <c r="E11" s="47">
        <f t="shared" si="3"/>
        <v>122</v>
      </c>
      <c r="F11" s="48">
        <v>67</v>
      </c>
      <c r="G11" s="48">
        <v>55</v>
      </c>
      <c r="H11" s="49">
        <f t="shared" si="4"/>
        <v>134</v>
      </c>
      <c r="I11" s="48">
        <v>48</v>
      </c>
      <c r="J11" s="48">
        <v>86</v>
      </c>
      <c r="K11" s="49">
        <f t="shared" si="5"/>
        <v>88</v>
      </c>
      <c r="L11" s="48">
        <v>27</v>
      </c>
      <c r="M11" s="48">
        <v>61</v>
      </c>
      <c r="N11" s="47">
        <f t="shared" si="6"/>
        <v>416</v>
      </c>
      <c r="O11" s="48">
        <v>202</v>
      </c>
      <c r="P11" s="48">
        <v>214</v>
      </c>
      <c r="Q11" s="49">
        <f t="shared" si="7"/>
        <v>948</v>
      </c>
      <c r="R11" s="49">
        <v>735</v>
      </c>
      <c r="S11" s="50">
        <v>213</v>
      </c>
    </row>
    <row r="12" spans="1:19" s="35" customFormat="1" ht="18" customHeight="1" x14ac:dyDescent="0.2">
      <c r="A12" s="45" t="s">
        <v>13</v>
      </c>
      <c r="B12" s="46">
        <f t="shared" si="0"/>
        <v>1320</v>
      </c>
      <c r="C12" s="46">
        <f t="shared" si="1"/>
        <v>830</v>
      </c>
      <c r="D12" s="46">
        <f t="shared" si="2"/>
        <v>490</v>
      </c>
      <c r="E12" s="47">
        <f t="shared" si="3"/>
        <v>73</v>
      </c>
      <c r="F12" s="48">
        <v>34</v>
      </c>
      <c r="G12" s="48">
        <v>39</v>
      </c>
      <c r="H12" s="49">
        <f t="shared" si="4"/>
        <v>123</v>
      </c>
      <c r="I12" s="48">
        <v>55</v>
      </c>
      <c r="J12" s="48">
        <v>68</v>
      </c>
      <c r="K12" s="49">
        <f t="shared" si="5"/>
        <v>80</v>
      </c>
      <c r="L12" s="48">
        <v>20</v>
      </c>
      <c r="M12" s="48">
        <v>60</v>
      </c>
      <c r="N12" s="47">
        <f t="shared" si="6"/>
        <v>337</v>
      </c>
      <c r="O12" s="48">
        <v>179</v>
      </c>
      <c r="P12" s="48">
        <v>158</v>
      </c>
      <c r="Q12" s="49">
        <f t="shared" si="7"/>
        <v>707</v>
      </c>
      <c r="R12" s="49">
        <v>542</v>
      </c>
      <c r="S12" s="50">
        <v>165</v>
      </c>
    </row>
    <row r="13" spans="1:19" s="35" customFormat="1" ht="18" customHeight="1" x14ac:dyDescent="0.2">
      <c r="A13" s="45" t="s">
        <v>16</v>
      </c>
      <c r="B13" s="46">
        <f t="shared" si="0"/>
        <v>842</v>
      </c>
      <c r="C13" s="46">
        <f t="shared" si="1"/>
        <v>426</v>
      </c>
      <c r="D13" s="46">
        <f t="shared" si="2"/>
        <v>416</v>
      </c>
      <c r="E13" s="47">
        <f t="shared" si="3"/>
        <v>60</v>
      </c>
      <c r="F13" s="48">
        <v>22</v>
      </c>
      <c r="G13" s="48">
        <v>38</v>
      </c>
      <c r="H13" s="49">
        <f t="shared" si="4"/>
        <v>98</v>
      </c>
      <c r="I13" s="48">
        <v>40</v>
      </c>
      <c r="J13" s="48">
        <v>58</v>
      </c>
      <c r="K13" s="49">
        <f t="shared" si="5"/>
        <v>86</v>
      </c>
      <c r="L13" s="48">
        <v>26</v>
      </c>
      <c r="M13" s="48">
        <v>60</v>
      </c>
      <c r="N13" s="47">
        <f t="shared" si="6"/>
        <v>228</v>
      </c>
      <c r="O13" s="48">
        <v>97</v>
      </c>
      <c r="P13" s="48">
        <v>131</v>
      </c>
      <c r="Q13" s="49">
        <f t="shared" si="7"/>
        <v>370</v>
      </c>
      <c r="R13" s="49">
        <v>241</v>
      </c>
      <c r="S13" s="50">
        <v>129</v>
      </c>
    </row>
    <row r="14" spans="1:19" s="35" customFormat="1" ht="18" customHeight="1" x14ac:dyDescent="0.2">
      <c r="A14" s="45" t="s">
        <v>14</v>
      </c>
      <c r="B14" s="46">
        <f t="shared" si="0"/>
        <v>618</v>
      </c>
      <c r="C14" s="46">
        <f t="shared" si="1"/>
        <v>241</v>
      </c>
      <c r="D14" s="46">
        <f t="shared" si="2"/>
        <v>377</v>
      </c>
      <c r="E14" s="47">
        <f t="shared" si="3"/>
        <v>50</v>
      </c>
      <c r="F14" s="48">
        <v>18</v>
      </c>
      <c r="G14" s="48">
        <v>32</v>
      </c>
      <c r="H14" s="49">
        <f t="shared" si="4"/>
        <v>123</v>
      </c>
      <c r="I14" s="48">
        <v>41</v>
      </c>
      <c r="J14" s="48">
        <v>82</v>
      </c>
      <c r="K14" s="49">
        <f t="shared" si="5"/>
        <v>74</v>
      </c>
      <c r="L14" s="48">
        <v>26</v>
      </c>
      <c r="M14" s="48">
        <v>48</v>
      </c>
      <c r="N14" s="47">
        <f t="shared" si="6"/>
        <v>189</v>
      </c>
      <c r="O14" s="48">
        <v>68</v>
      </c>
      <c r="P14" s="48">
        <v>121</v>
      </c>
      <c r="Q14" s="49">
        <f t="shared" si="7"/>
        <v>182</v>
      </c>
      <c r="R14" s="49">
        <v>88</v>
      </c>
      <c r="S14" s="50">
        <v>94</v>
      </c>
    </row>
    <row r="15" spans="1:19" s="35" customFormat="1" ht="18" customHeight="1" x14ac:dyDescent="0.2">
      <c r="A15" s="45" t="s">
        <v>17</v>
      </c>
      <c r="B15" s="46">
        <f t="shared" si="0"/>
        <v>428</v>
      </c>
      <c r="C15" s="46">
        <f t="shared" si="1"/>
        <v>198</v>
      </c>
      <c r="D15" s="46">
        <f t="shared" si="2"/>
        <v>230</v>
      </c>
      <c r="E15" s="47">
        <f t="shared" si="3"/>
        <v>48</v>
      </c>
      <c r="F15" s="48">
        <v>21</v>
      </c>
      <c r="G15" s="48">
        <v>27</v>
      </c>
      <c r="H15" s="49">
        <f t="shared" si="4"/>
        <v>61</v>
      </c>
      <c r="I15" s="48">
        <v>28</v>
      </c>
      <c r="J15" s="48">
        <v>33</v>
      </c>
      <c r="K15" s="49">
        <f t="shared" si="5"/>
        <v>59</v>
      </c>
      <c r="L15" s="48">
        <v>27</v>
      </c>
      <c r="M15" s="48">
        <v>32</v>
      </c>
      <c r="N15" s="47">
        <f t="shared" si="6"/>
        <v>138</v>
      </c>
      <c r="O15" s="48">
        <v>57</v>
      </c>
      <c r="P15" s="48">
        <v>81</v>
      </c>
      <c r="Q15" s="49">
        <f t="shared" si="7"/>
        <v>122</v>
      </c>
      <c r="R15" s="49">
        <v>65</v>
      </c>
      <c r="S15" s="50">
        <v>57</v>
      </c>
    </row>
    <row r="16" spans="1:19" s="35" customFormat="1" ht="18" customHeight="1" x14ac:dyDescent="0.2">
      <c r="A16" s="45" t="s">
        <v>18</v>
      </c>
      <c r="B16" s="46">
        <f t="shared" si="0"/>
        <v>351</v>
      </c>
      <c r="C16" s="46">
        <f t="shared" si="1"/>
        <v>176</v>
      </c>
      <c r="D16" s="46">
        <f t="shared" si="2"/>
        <v>175</v>
      </c>
      <c r="E16" s="47">
        <f t="shared" si="3"/>
        <v>36</v>
      </c>
      <c r="F16" s="48">
        <v>16</v>
      </c>
      <c r="G16" s="48">
        <v>20</v>
      </c>
      <c r="H16" s="49">
        <f t="shared" si="4"/>
        <v>51</v>
      </c>
      <c r="I16" s="48">
        <v>23</v>
      </c>
      <c r="J16" s="48">
        <v>28</v>
      </c>
      <c r="K16" s="49">
        <f t="shared" si="5"/>
        <v>46</v>
      </c>
      <c r="L16" s="48">
        <v>23</v>
      </c>
      <c r="M16" s="48">
        <v>23</v>
      </c>
      <c r="N16" s="47">
        <f t="shared" si="6"/>
        <v>120</v>
      </c>
      <c r="O16" s="48">
        <v>60</v>
      </c>
      <c r="P16" s="48">
        <v>60</v>
      </c>
      <c r="Q16" s="49">
        <f t="shared" si="7"/>
        <v>98</v>
      </c>
      <c r="R16" s="49">
        <v>54</v>
      </c>
      <c r="S16" s="50">
        <v>44</v>
      </c>
    </row>
    <row r="17" spans="1:19" s="35" customFormat="1" ht="18" customHeight="1" x14ac:dyDescent="0.2">
      <c r="A17" s="45" t="s">
        <v>12</v>
      </c>
      <c r="B17" s="46">
        <f t="shared" si="0"/>
        <v>229</v>
      </c>
      <c r="C17" s="46">
        <f t="shared" si="1"/>
        <v>129</v>
      </c>
      <c r="D17" s="46">
        <f t="shared" si="2"/>
        <v>100</v>
      </c>
      <c r="E17" s="47">
        <f t="shared" si="3"/>
        <v>17</v>
      </c>
      <c r="F17" s="48">
        <v>12</v>
      </c>
      <c r="G17" s="48">
        <v>5</v>
      </c>
      <c r="H17" s="49">
        <f t="shared" si="4"/>
        <v>29</v>
      </c>
      <c r="I17" s="48">
        <v>14</v>
      </c>
      <c r="J17" s="48">
        <v>15</v>
      </c>
      <c r="K17" s="49">
        <f t="shared" si="5"/>
        <v>26</v>
      </c>
      <c r="L17" s="48">
        <v>13</v>
      </c>
      <c r="M17" s="48">
        <v>13</v>
      </c>
      <c r="N17" s="47">
        <f t="shared" si="6"/>
        <v>90</v>
      </c>
      <c r="O17" s="48">
        <v>48</v>
      </c>
      <c r="P17" s="48">
        <v>42</v>
      </c>
      <c r="Q17" s="49">
        <f t="shared" si="7"/>
        <v>67</v>
      </c>
      <c r="R17" s="49">
        <v>42</v>
      </c>
      <c r="S17" s="50">
        <v>25</v>
      </c>
    </row>
    <row r="18" spans="1:19" s="35" customFormat="1" ht="18" customHeight="1" x14ac:dyDescent="0.2">
      <c r="A18" s="45" t="s">
        <v>3</v>
      </c>
      <c r="B18" s="46">
        <f t="shared" si="0"/>
        <v>71</v>
      </c>
      <c r="C18" s="46">
        <f t="shared" si="1"/>
        <v>34</v>
      </c>
      <c r="D18" s="46">
        <f t="shared" si="2"/>
        <v>37</v>
      </c>
      <c r="E18" s="47">
        <f t="shared" si="3"/>
        <v>5</v>
      </c>
      <c r="F18" s="48">
        <v>1</v>
      </c>
      <c r="G18" s="48">
        <v>4</v>
      </c>
      <c r="H18" s="49">
        <f t="shared" si="4"/>
        <v>16</v>
      </c>
      <c r="I18" s="48">
        <v>10</v>
      </c>
      <c r="J18" s="48">
        <v>6</v>
      </c>
      <c r="K18" s="49">
        <f t="shared" si="5"/>
        <v>9</v>
      </c>
      <c r="L18" s="48">
        <v>2</v>
      </c>
      <c r="M18" s="48">
        <v>7</v>
      </c>
      <c r="N18" s="47">
        <f t="shared" si="6"/>
        <v>18</v>
      </c>
      <c r="O18" s="48">
        <v>8</v>
      </c>
      <c r="P18" s="48">
        <v>10</v>
      </c>
      <c r="Q18" s="49">
        <f t="shared" si="7"/>
        <v>23</v>
      </c>
      <c r="R18" s="49">
        <v>13</v>
      </c>
      <c r="S18" s="50">
        <v>10</v>
      </c>
    </row>
    <row r="19" spans="1:19" s="35" customFormat="1" ht="18" customHeight="1" x14ac:dyDescent="0.2">
      <c r="A19" s="45" t="s">
        <v>25</v>
      </c>
      <c r="B19" s="46">
        <f t="shared" si="0"/>
        <v>44</v>
      </c>
      <c r="C19" s="46">
        <f t="shared" si="1"/>
        <v>17</v>
      </c>
      <c r="D19" s="46">
        <f t="shared" si="2"/>
        <v>27</v>
      </c>
      <c r="E19" s="47">
        <f t="shared" si="3"/>
        <v>9</v>
      </c>
      <c r="F19" s="48">
        <v>4</v>
      </c>
      <c r="G19" s="48">
        <v>5</v>
      </c>
      <c r="H19" s="49">
        <f t="shared" si="4"/>
        <v>6</v>
      </c>
      <c r="I19" s="48">
        <v>1</v>
      </c>
      <c r="J19" s="48">
        <v>5</v>
      </c>
      <c r="K19" s="49">
        <f t="shared" si="5"/>
        <v>5</v>
      </c>
      <c r="L19" s="48">
        <v>3</v>
      </c>
      <c r="M19" s="48">
        <v>2</v>
      </c>
      <c r="N19" s="47">
        <f t="shared" si="6"/>
        <v>11</v>
      </c>
      <c r="O19" s="48">
        <v>3</v>
      </c>
      <c r="P19" s="48">
        <v>8</v>
      </c>
      <c r="Q19" s="49">
        <f t="shared" si="7"/>
        <v>13</v>
      </c>
      <c r="R19" s="49">
        <v>6</v>
      </c>
      <c r="S19" s="50">
        <v>7</v>
      </c>
    </row>
    <row r="20" spans="1:19" s="35" customFormat="1" ht="18" customHeight="1" x14ac:dyDescent="0.2">
      <c r="A20" s="45" t="s">
        <v>26</v>
      </c>
      <c r="B20" s="46">
        <f t="shared" si="0"/>
        <v>27</v>
      </c>
      <c r="C20" s="46">
        <f t="shared" si="1"/>
        <v>19</v>
      </c>
      <c r="D20" s="46">
        <f t="shared" si="2"/>
        <v>8</v>
      </c>
      <c r="E20" s="47">
        <f t="shared" si="3"/>
        <v>11</v>
      </c>
      <c r="F20" s="48">
        <v>9</v>
      </c>
      <c r="G20" s="48">
        <v>2</v>
      </c>
      <c r="H20" s="49">
        <f t="shared" si="4"/>
        <v>3</v>
      </c>
      <c r="I20" s="48">
        <v>0</v>
      </c>
      <c r="J20" s="48">
        <v>3</v>
      </c>
      <c r="K20" s="49">
        <f t="shared" si="5"/>
        <v>3</v>
      </c>
      <c r="L20" s="48">
        <v>3</v>
      </c>
      <c r="M20" s="48">
        <v>0</v>
      </c>
      <c r="N20" s="47">
        <f t="shared" si="6"/>
        <v>9</v>
      </c>
      <c r="O20" s="48">
        <v>6</v>
      </c>
      <c r="P20" s="48">
        <v>3</v>
      </c>
      <c r="Q20" s="51">
        <f t="shared" si="7"/>
        <v>1</v>
      </c>
      <c r="R20" s="51">
        <v>1</v>
      </c>
      <c r="S20" s="52" t="s">
        <v>89</v>
      </c>
    </row>
    <row r="21" spans="1:19" s="35" customFormat="1" ht="18" customHeight="1" x14ac:dyDescent="0.2">
      <c r="A21" s="45" t="s">
        <v>27</v>
      </c>
      <c r="B21" s="46">
        <f t="shared" si="0"/>
        <v>9</v>
      </c>
      <c r="C21" s="46">
        <f t="shared" si="1"/>
        <v>3</v>
      </c>
      <c r="D21" s="46">
        <f t="shared" si="2"/>
        <v>6</v>
      </c>
      <c r="E21" s="47">
        <f t="shared" si="3"/>
        <v>2</v>
      </c>
      <c r="F21" s="48">
        <v>1</v>
      </c>
      <c r="G21" s="48">
        <v>1</v>
      </c>
      <c r="H21" s="49">
        <f t="shared" si="4"/>
        <v>0</v>
      </c>
      <c r="I21" s="48">
        <v>0</v>
      </c>
      <c r="J21" s="48">
        <v>0</v>
      </c>
      <c r="K21" s="49">
        <f t="shared" si="5"/>
        <v>1</v>
      </c>
      <c r="L21" s="48">
        <v>1</v>
      </c>
      <c r="M21" s="48">
        <v>0</v>
      </c>
      <c r="N21" s="47">
        <f t="shared" si="6"/>
        <v>5</v>
      </c>
      <c r="O21" s="48">
        <v>0</v>
      </c>
      <c r="P21" s="48">
        <v>5</v>
      </c>
      <c r="Q21" s="51">
        <f t="shared" si="7"/>
        <v>1</v>
      </c>
      <c r="R21" s="51">
        <v>1</v>
      </c>
      <c r="S21" s="52" t="s">
        <v>89</v>
      </c>
    </row>
    <row r="22" spans="1:19" s="35" customFormat="1" ht="18" customHeight="1" x14ac:dyDescent="0.2">
      <c r="A22" s="45" t="s">
        <v>28</v>
      </c>
      <c r="B22" s="46">
        <f t="shared" si="0"/>
        <v>3</v>
      </c>
      <c r="C22" s="46">
        <f t="shared" si="1"/>
        <v>1</v>
      </c>
      <c r="D22" s="46">
        <f t="shared" si="2"/>
        <v>2</v>
      </c>
      <c r="E22" s="47">
        <f t="shared" si="3"/>
        <v>0</v>
      </c>
      <c r="F22" s="48">
        <v>0</v>
      </c>
      <c r="G22" s="48">
        <v>0</v>
      </c>
      <c r="H22" s="49">
        <f t="shared" si="4"/>
        <v>0</v>
      </c>
      <c r="I22" s="48">
        <v>0</v>
      </c>
      <c r="J22" s="48">
        <v>0</v>
      </c>
      <c r="K22" s="49">
        <f t="shared" si="5"/>
        <v>1</v>
      </c>
      <c r="L22" s="48">
        <v>0</v>
      </c>
      <c r="M22" s="48">
        <v>1</v>
      </c>
      <c r="N22" s="47">
        <f t="shared" si="6"/>
        <v>2</v>
      </c>
      <c r="O22" s="48">
        <v>1</v>
      </c>
      <c r="P22" s="48">
        <v>1</v>
      </c>
      <c r="Q22" s="53" t="s">
        <v>89</v>
      </c>
      <c r="R22" s="53" t="s">
        <v>89</v>
      </c>
      <c r="S22" s="52" t="s">
        <v>89</v>
      </c>
    </row>
    <row r="23" spans="1:19" s="35" customFormat="1" ht="18" customHeight="1" x14ac:dyDescent="0.2">
      <c r="A23" s="45" t="s">
        <v>29</v>
      </c>
      <c r="B23" s="46">
        <f t="shared" si="0"/>
        <v>1</v>
      </c>
      <c r="C23" s="46">
        <f t="shared" si="1"/>
        <v>0</v>
      </c>
      <c r="D23" s="46">
        <f t="shared" si="2"/>
        <v>1</v>
      </c>
      <c r="E23" s="47">
        <f t="shared" si="3"/>
        <v>0</v>
      </c>
      <c r="F23" s="48">
        <v>0</v>
      </c>
      <c r="G23" s="48">
        <v>0</v>
      </c>
      <c r="H23" s="49">
        <f t="shared" si="4"/>
        <v>0</v>
      </c>
      <c r="I23" s="48">
        <v>0</v>
      </c>
      <c r="J23" s="48">
        <v>0</v>
      </c>
      <c r="K23" s="49">
        <f t="shared" si="5"/>
        <v>0</v>
      </c>
      <c r="L23" s="48">
        <v>0</v>
      </c>
      <c r="M23" s="48">
        <v>0</v>
      </c>
      <c r="N23" s="47">
        <f t="shared" si="6"/>
        <v>1</v>
      </c>
      <c r="O23" s="48">
        <v>0</v>
      </c>
      <c r="P23" s="48">
        <v>1</v>
      </c>
      <c r="Q23" s="53" t="s">
        <v>89</v>
      </c>
      <c r="R23" s="53" t="s">
        <v>89</v>
      </c>
      <c r="S23" s="52" t="s">
        <v>89</v>
      </c>
    </row>
    <row r="24" spans="1:19" s="35" customFormat="1" ht="18" customHeight="1" x14ac:dyDescent="0.2">
      <c r="A24" s="45" t="s">
        <v>30</v>
      </c>
      <c r="B24" s="46">
        <f t="shared" si="0"/>
        <v>0</v>
      </c>
      <c r="C24" s="46">
        <f t="shared" si="1"/>
        <v>0</v>
      </c>
      <c r="D24" s="46">
        <f t="shared" si="2"/>
        <v>0</v>
      </c>
      <c r="E24" s="47">
        <f t="shared" si="3"/>
        <v>0</v>
      </c>
      <c r="F24" s="48">
        <v>0</v>
      </c>
      <c r="G24" s="48">
        <v>0</v>
      </c>
      <c r="H24" s="49">
        <f t="shared" si="4"/>
        <v>0</v>
      </c>
      <c r="I24" s="48">
        <v>0</v>
      </c>
      <c r="J24" s="48">
        <v>0</v>
      </c>
      <c r="K24" s="49">
        <f t="shared" si="5"/>
        <v>0</v>
      </c>
      <c r="L24" s="48">
        <v>0</v>
      </c>
      <c r="M24" s="48">
        <v>0</v>
      </c>
      <c r="N24" s="47">
        <f t="shared" si="6"/>
        <v>0</v>
      </c>
      <c r="O24" s="48">
        <v>0</v>
      </c>
      <c r="P24" s="48">
        <v>0</v>
      </c>
      <c r="Q24" s="53" t="s">
        <v>89</v>
      </c>
      <c r="R24" s="53" t="s">
        <v>89</v>
      </c>
      <c r="S24" s="52" t="s">
        <v>89</v>
      </c>
    </row>
    <row r="25" spans="1:19" s="35" customFormat="1" ht="18" customHeight="1" x14ac:dyDescent="0.2">
      <c r="A25" s="54" t="s">
        <v>31</v>
      </c>
      <c r="B25" s="33">
        <f t="shared" si="0"/>
        <v>0</v>
      </c>
      <c r="C25" s="33">
        <f t="shared" si="1"/>
        <v>0</v>
      </c>
      <c r="D25" s="33">
        <f t="shared" si="2"/>
        <v>0</v>
      </c>
      <c r="E25" s="55">
        <f t="shared" si="3"/>
        <v>0</v>
      </c>
      <c r="F25" s="56">
        <v>0</v>
      </c>
      <c r="G25" s="56">
        <v>0</v>
      </c>
      <c r="H25" s="57">
        <f t="shared" si="4"/>
        <v>0</v>
      </c>
      <c r="I25" s="56">
        <v>0</v>
      </c>
      <c r="J25" s="56">
        <v>0</v>
      </c>
      <c r="K25" s="57">
        <f t="shared" si="5"/>
        <v>0</v>
      </c>
      <c r="L25" s="56">
        <v>0</v>
      </c>
      <c r="M25" s="56">
        <v>0</v>
      </c>
      <c r="N25" s="55">
        <f t="shared" si="6"/>
        <v>0</v>
      </c>
      <c r="O25" s="56">
        <v>0</v>
      </c>
      <c r="P25" s="56">
        <v>0</v>
      </c>
      <c r="Q25" s="58" t="s">
        <v>89</v>
      </c>
      <c r="R25" s="58" t="s">
        <v>89</v>
      </c>
      <c r="S25" s="59" t="s">
        <v>89</v>
      </c>
    </row>
    <row r="26" spans="1:19" x14ac:dyDescent="0.2">
      <c r="A26" s="23" t="s">
        <v>64</v>
      </c>
      <c r="B26" s="27">
        <f t="shared" ref="B26:S26" si="8">SUM(B18:B25)</f>
        <v>155</v>
      </c>
      <c r="C26" s="27">
        <f t="shared" si="8"/>
        <v>74</v>
      </c>
      <c r="D26" s="27">
        <f t="shared" si="8"/>
        <v>81</v>
      </c>
      <c r="E26" s="27">
        <f t="shared" si="8"/>
        <v>27</v>
      </c>
      <c r="F26" s="27">
        <f t="shared" si="8"/>
        <v>15</v>
      </c>
      <c r="G26" s="27">
        <f t="shared" si="8"/>
        <v>12</v>
      </c>
      <c r="H26" s="27">
        <f t="shared" si="8"/>
        <v>25</v>
      </c>
      <c r="I26" s="27">
        <f t="shared" si="8"/>
        <v>11</v>
      </c>
      <c r="J26" s="27">
        <f t="shared" si="8"/>
        <v>14</v>
      </c>
      <c r="K26" s="27">
        <f t="shared" si="8"/>
        <v>19</v>
      </c>
      <c r="L26" s="27">
        <f t="shared" si="8"/>
        <v>9</v>
      </c>
      <c r="M26" s="27">
        <f t="shared" si="8"/>
        <v>10</v>
      </c>
      <c r="N26" s="27">
        <f t="shared" si="8"/>
        <v>46</v>
      </c>
      <c r="O26" s="27">
        <f t="shared" si="8"/>
        <v>18</v>
      </c>
      <c r="P26" s="27">
        <f t="shared" si="8"/>
        <v>28</v>
      </c>
      <c r="Q26" s="27">
        <f t="shared" si="8"/>
        <v>38</v>
      </c>
      <c r="R26" s="27">
        <f t="shared" si="8"/>
        <v>21</v>
      </c>
      <c r="S26" s="27">
        <f t="shared" si="8"/>
        <v>17</v>
      </c>
    </row>
    <row r="27" spans="1:19" x14ac:dyDescent="0.2">
      <c r="A27" s="23" t="s">
        <v>68</v>
      </c>
      <c r="B27" s="60">
        <f t="shared" ref="B27:S27" si="9">SUM(B8:B17)</f>
        <v>11508</v>
      </c>
      <c r="C27" s="60">
        <f t="shared" si="9"/>
        <v>6102</v>
      </c>
      <c r="D27" s="60">
        <f t="shared" si="9"/>
        <v>5406</v>
      </c>
      <c r="E27" s="60">
        <f t="shared" si="9"/>
        <v>1145</v>
      </c>
      <c r="F27" s="60">
        <f t="shared" si="9"/>
        <v>519</v>
      </c>
      <c r="G27" s="60">
        <f t="shared" si="9"/>
        <v>626</v>
      </c>
      <c r="H27" s="60">
        <f t="shared" si="9"/>
        <v>1081</v>
      </c>
      <c r="I27" s="60">
        <f t="shared" si="9"/>
        <v>392</v>
      </c>
      <c r="J27" s="60">
        <f t="shared" si="9"/>
        <v>689</v>
      </c>
      <c r="K27" s="60">
        <f t="shared" si="9"/>
        <v>969</v>
      </c>
      <c r="L27" s="60">
        <f t="shared" si="9"/>
        <v>342</v>
      </c>
      <c r="M27" s="60">
        <f t="shared" si="9"/>
        <v>627</v>
      </c>
      <c r="N27" s="60">
        <f t="shared" si="9"/>
        <v>3240</v>
      </c>
      <c r="O27" s="60">
        <f t="shared" si="9"/>
        <v>1511</v>
      </c>
      <c r="P27" s="60">
        <f t="shared" si="9"/>
        <v>1729</v>
      </c>
      <c r="Q27" s="60">
        <f t="shared" si="9"/>
        <v>5073</v>
      </c>
      <c r="R27" s="60">
        <f t="shared" si="9"/>
        <v>3338</v>
      </c>
      <c r="S27" s="60">
        <f t="shared" si="9"/>
        <v>1735</v>
      </c>
    </row>
    <row r="28" spans="1:19" x14ac:dyDescent="0.2">
      <c r="A28" s="23" t="s">
        <v>65</v>
      </c>
      <c r="B28" s="27">
        <f t="shared" ref="B28:S28" si="10">SUM(B5:B7)</f>
        <v>260</v>
      </c>
      <c r="C28" s="27">
        <f t="shared" si="10"/>
        <v>144</v>
      </c>
      <c r="D28" s="27">
        <f t="shared" si="10"/>
        <v>116</v>
      </c>
      <c r="E28" s="27">
        <f t="shared" si="10"/>
        <v>29</v>
      </c>
      <c r="F28" s="27">
        <f t="shared" si="10"/>
        <v>14</v>
      </c>
      <c r="G28" s="27">
        <f t="shared" si="10"/>
        <v>15</v>
      </c>
      <c r="H28" s="27">
        <f t="shared" si="10"/>
        <v>44</v>
      </c>
      <c r="I28" s="27">
        <f t="shared" si="10"/>
        <v>25</v>
      </c>
      <c r="J28" s="27">
        <f t="shared" si="10"/>
        <v>19</v>
      </c>
      <c r="K28" s="27">
        <f t="shared" si="10"/>
        <v>30</v>
      </c>
      <c r="L28" s="27">
        <f t="shared" si="10"/>
        <v>20</v>
      </c>
      <c r="M28" s="27">
        <f t="shared" si="10"/>
        <v>10</v>
      </c>
      <c r="N28" s="27">
        <f t="shared" si="10"/>
        <v>106</v>
      </c>
      <c r="O28" s="27">
        <f t="shared" si="10"/>
        <v>54</v>
      </c>
      <c r="P28" s="27">
        <f t="shared" si="10"/>
        <v>52</v>
      </c>
      <c r="Q28" s="27">
        <f t="shared" si="10"/>
        <v>51</v>
      </c>
      <c r="R28" s="27">
        <f t="shared" si="10"/>
        <v>31</v>
      </c>
      <c r="S28" s="27">
        <f t="shared" si="10"/>
        <v>20</v>
      </c>
    </row>
  </sheetData>
  <mergeCells count="9">
    <mergeCell ref="A2:A3"/>
    <mergeCell ref="B2:D2"/>
    <mergeCell ref="A1:E1"/>
    <mergeCell ref="R1:S1"/>
    <mergeCell ref="E2:G2"/>
    <mergeCell ref="H2:J2"/>
    <mergeCell ref="K2:M2"/>
    <mergeCell ref="N2:P2"/>
    <mergeCell ref="Q2:S2"/>
  </mergeCells>
  <phoneticPr fontId="22" type="noConversion"/>
  <pageMargins left="0.74763888120651245" right="0.35430556535720825" top="0.98416668176651001" bottom="0.78708332777023315" header="0.51152777671813965" footer="0.5115277767181396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35"/>
  <sheetViews>
    <sheetView zoomScaleNormal="100" workbookViewId="0">
      <selection activeCell="C12" sqref="C12"/>
    </sheetView>
  </sheetViews>
  <sheetFormatPr defaultColWidth="8.88671875" defaultRowHeight="14.25" x14ac:dyDescent="0.2"/>
  <cols>
    <col min="1" max="1" width="7" style="62" customWidth="1"/>
    <col min="2" max="2" width="6.77734375" style="62" bestFit="1" customWidth="1"/>
    <col min="3" max="7" width="5.6640625" style="62" customWidth="1"/>
    <col min="8" max="19" width="5.6640625" style="64" customWidth="1"/>
    <col min="20" max="16384" width="8.88671875" style="88"/>
  </cols>
  <sheetData>
    <row r="1" spans="1:19" s="62" customFormat="1" ht="21.75" customHeight="1" x14ac:dyDescent="0.3">
      <c r="A1" s="268" t="s">
        <v>33</v>
      </c>
      <c r="B1" s="268"/>
      <c r="C1" s="268"/>
      <c r="D1" s="268"/>
      <c r="E1" s="268"/>
      <c r="F1" s="268"/>
      <c r="G1" s="268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s="62" customFormat="1" ht="15" customHeight="1" x14ac:dyDescent="0.2">
      <c r="A2" s="269"/>
      <c r="B2" s="269"/>
      <c r="C2" s="269"/>
      <c r="D2" s="269"/>
      <c r="E2" s="269"/>
      <c r="F2" s="269"/>
      <c r="H2" s="63"/>
      <c r="I2" s="64"/>
      <c r="J2" s="64"/>
      <c r="K2" s="63"/>
      <c r="L2" s="63"/>
      <c r="M2" s="64"/>
      <c r="N2" s="63"/>
      <c r="O2" s="64"/>
      <c r="P2" s="64"/>
      <c r="Q2" s="63"/>
      <c r="R2" s="64"/>
      <c r="S2" s="65" t="s">
        <v>61</v>
      </c>
    </row>
    <row r="3" spans="1:19" s="70" customFormat="1" ht="14.25" customHeight="1" x14ac:dyDescent="0.15">
      <c r="A3" s="266" t="s">
        <v>7</v>
      </c>
      <c r="B3" s="270" t="s">
        <v>56</v>
      </c>
      <c r="C3" s="271"/>
      <c r="D3" s="271"/>
      <c r="E3" s="66" t="s">
        <v>57</v>
      </c>
      <c r="F3" s="66"/>
      <c r="G3" s="67"/>
      <c r="H3" s="68" t="s">
        <v>58</v>
      </c>
      <c r="I3" s="68"/>
      <c r="J3" s="69"/>
      <c r="K3" s="68" t="s">
        <v>60</v>
      </c>
      <c r="L3" s="68"/>
      <c r="M3" s="69"/>
      <c r="N3" s="258" t="s">
        <v>62</v>
      </c>
      <c r="O3" s="258"/>
      <c r="P3" s="258"/>
      <c r="Q3" s="68" t="s">
        <v>59</v>
      </c>
      <c r="R3" s="68"/>
      <c r="S3" s="69"/>
    </row>
    <row r="4" spans="1:19" s="70" customFormat="1" ht="13.5" customHeight="1" x14ac:dyDescent="0.15">
      <c r="A4" s="267"/>
      <c r="B4" s="71" t="s">
        <v>90</v>
      </c>
      <c r="C4" s="72" t="s">
        <v>4</v>
      </c>
      <c r="D4" s="72" t="s">
        <v>5</v>
      </c>
      <c r="E4" s="71" t="s">
        <v>6</v>
      </c>
      <c r="F4" s="71" t="s">
        <v>4</v>
      </c>
      <c r="G4" s="71" t="s">
        <v>5</v>
      </c>
      <c r="H4" s="28" t="s">
        <v>6</v>
      </c>
      <c r="I4" s="28" t="s">
        <v>4</v>
      </c>
      <c r="J4" s="28" t="s">
        <v>5</v>
      </c>
      <c r="K4" s="28" t="s">
        <v>6</v>
      </c>
      <c r="L4" s="28" t="s">
        <v>4</v>
      </c>
      <c r="M4" s="28" t="s">
        <v>5</v>
      </c>
      <c r="N4" s="28" t="s">
        <v>6</v>
      </c>
      <c r="O4" s="28" t="s">
        <v>4</v>
      </c>
      <c r="P4" s="28" t="s">
        <v>5</v>
      </c>
      <c r="Q4" s="73" t="s">
        <v>6</v>
      </c>
      <c r="R4" s="73" t="s">
        <v>4</v>
      </c>
      <c r="S4" s="73" t="s">
        <v>5</v>
      </c>
    </row>
    <row r="5" spans="1:19" s="77" customFormat="1" ht="21" customHeight="1" x14ac:dyDescent="0.15">
      <c r="A5" s="74">
        <v>2009</v>
      </c>
      <c r="B5" s="75">
        <f t="shared" ref="B5:B26" si="0">SUM(C5:D5)</f>
        <v>12188</v>
      </c>
      <c r="C5" s="75">
        <f t="shared" ref="C5:S5" si="1">SUM(C6:C26)</f>
        <v>6363</v>
      </c>
      <c r="D5" s="75">
        <f t="shared" si="1"/>
        <v>5825</v>
      </c>
      <c r="E5" s="75">
        <f t="shared" si="1"/>
        <v>1152</v>
      </c>
      <c r="F5" s="75">
        <f t="shared" si="1"/>
        <v>538</v>
      </c>
      <c r="G5" s="75">
        <f t="shared" si="1"/>
        <v>614</v>
      </c>
      <c r="H5" s="76">
        <f t="shared" si="1"/>
        <v>1174</v>
      </c>
      <c r="I5" s="76">
        <f t="shared" si="1"/>
        <v>443</v>
      </c>
      <c r="J5" s="76">
        <f t="shared" si="1"/>
        <v>731</v>
      </c>
      <c r="K5" s="76">
        <f t="shared" si="1"/>
        <v>943</v>
      </c>
      <c r="L5" s="76">
        <f t="shared" si="1"/>
        <v>327</v>
      </c>
      <c r="M5" s="76">
        <f t="shared" si="1"/>
        <v>616</v>
      </c>
      <c r="N5" s="76">
        <f t="shared" si="1"/>
        <v>3343</v>
      </c>
      <c r="O5" s="76">
        <f t="shared" si="1"/>
        <v>1528</v>
      </c>
      <c r="P5" s="76">
        <f t="shared" si="1"/>
        <v>1815</v>
      </c>
      <c r="Q5" s="76">
        <f t="shared" si="1"/>
        <v>5576</v>
      </c>
      <c r="R5" s="76">
        <f t="shared" si="1"/>
        <v>3527</v>
      </c>
      <c r="S5" s="76">
        <f t="shared" si="1"/>
        <v>2049</v>
      </c>
    </row>
    <row r="6" spans="1:19" s="82" customFormat="1" ht="18.75" customHeight="1" x14ac:dyDescent="0.15">
      <c r="A6" s="78" t="s">
        <v>2</v>
      </c>
      <c r="B6" s="79">
        <f t="shared" si="0"/>
        <v>75</v>
      </c>
      <c r="C6" s="79">
        <f t="shared" ref="C6:C26" si="2">SUM(F6,I6,L6,O6,R6)</f>
        <v>40</v>
      </c>
      <c r="D6" s="79">
        <f t="shared" ref="D6:D26" si="3">SUM(G6,J6,M6,P6,S6)</f>
        <v>35</v>
      </c>
      <c r="E6" s="79">
        <f t="shared" ref="E6:E26" si="4">SUM(F6:G6)</f>
        <v>4</v>
      </c>
      <c r="F6" s="79">
        <v>1</v>
      </c>
      <c r="G6" s="79">
        <v>3</v>
      </c>
      <c r="H6" s="80">
        <f t="shared" ref="H6:H26" si="5">SUM(I6:J6)</f>
        <v>14</v>
      </c>
      <c r="I6" s="80">
        <v>10</v>
      </c>
      <c r="J6" s="80">
        <v>4</v>
      </c>
      <c r="K6" s="80">
        <f t="shared" ref="K6:K26" si="6">SUM(L6:M6)</f>
        <v>9</v>
      </c>
      <c r="L6" s="80">
        <v>4</v>
      </c>
      <c r="M6" s="80">
        <v>5</v>
      </c>
      <c r="N6" s="80">
        <f t="shared" ref="N6:N26" si="7">SUM(O6:P6)</f>
        <v>33</v>
      </c>
      <c r="O6" s="81">
        <v>16</v>
      </c>
      <c r="P6" s="81">
        <v>17</v>
      </c>
      <c r="Q6" s="80">
        <f t="shared" ref="Q6:Q26" si="8">SUM(R6:S6)</f>
        <v>15</v>
      </c>
      <c r="R6" s="81">
        <v>9</v>
      </c>
      <c r="S6" s="81">
        <v>6</v>
      </c>
    </row>
    <row r="7" spans="1:19" s="82" customFormat="1" ht="18.75" customHeight="1" x14ac:dyDescent="0.15">
      <c r="A7" s="78" t="s">
        <v>1</v>
      </c>
      <c r="B7" s="79">
        <f t="shared" si="0"/>
        <v>104</v>
      </c>
      <c r="C7" s="79">
        <f t="shared" si="2"/>
        <v>57</v>
      </c>
      <c r="D7" s="79">
        <f t="shared" si="3"/>
        <v>47</v>
      </c>
      <c r="E7" s="79">
        <f t="shared" si="4"/>
        <v>11</v>
      </c>
      <c r="F7" s="79">
        <v>5</v>
      </c>
      <c r="G7" s="79">
        <v>6</v>
      </c>
      <c r="H7" s="80">
        <f t="shared" si="5"/>
        <v>15</v>
      </c>
      <c r="I7" s="80">
        <v>6</v>
      </c>
      <c r="J7" s="80">
        <v>9</v>
      </c>
      <c r="K7" s="80">
        <f t="shared" si="6"/>
        <v>13</v>
      </c>
      <c r="L7" s="80">
        <v>9</v>
      </c>
      <c r="M7" s="80">
        <v>4</v>
      </c>
      <c r="N7" s="80">
        <f t="shared" si="7"/>
        <v>44</v>
      </c>
      <c r="O7" s="81">
        <v>24</v>
      </c>
      <c r="P7" s="81">
        <v>20</v>
      </c>
      <c r="Q7" s="80">
        <f t="shared" si="8"/>
        <v>21</v>
      </c>
      <c r="R7" s="81">
        <v>13</v>
      </c>
      <c r="S7" s="81">
        <v>8</v>
      </c>
    </row>
    <row r="8" spans="1:19" s="82" customFormat="1" ht="18.75" customHeight="1" x14ac:dyDescent="0.15">
      <c r="A8" s="78" t="s">
        <v>10</v>
      </c>
      <c r="B8" s="79">
        <f t="shared" si="0"/>
        <v>75</v>
      </c>
      <c r="C8" s="79">
        <f t="shared" si="2"/>
        <v>46</v>
      </c>
      <c r="D8" s="79">
        <f t="shared" si="3"/>
        <v>29</v>
      </c>
      <c r="E8" s="79">
        <f t="shared" si="4"/>
        <v>12</v>
      </c>
      <c r="F8" s="79">
        <v>5</v>
      </c>
      <c r="G8" s="79">
        <v>7</v>
      </c>
      <c r="H8" s="80">
        <f t="shared" si="5"/>
        <v>11</v>
      </c>
      <c r="I8" s="80">
        <v>8</v>
      </c>
      <c r="J8" s="80">
        <v>3</v>
      </c>
      <c r="K8" s="80">
        <f t="shared" si="6"/>
        <v>9</v>
      </c>
      <c r="L8" s="80">
        <v>7</v>
      </c>
      <c r="M8" s="80">
        <v>2</v>
      </c>
      <c r="N8" s="80">
        <f t="shared" si="7"/>
        <v>23</v>
      </c>
      <c r="O8" s="81">
        <v>13</v>
      </c>
      <c r="P8" s="81">
        <v>10</v>
      </c>
      <c r="Q8" s="80">
        <f t="shared" si="8"/>
        <v>20</v>
      </c>
      <c r="R8" s="81">
        <v>13</v>
      </c>
      <c r="S8" s="81">
        <v>7</v>
      </c>
    </row>
    <row r="9" spans="1:19" s="82" customFormat="1" ht="18.75" customHeight="1" x14ac:dyDescent="0.15">
      <c r="A9" s="78" t="s">
        <v>9</v>
      </c>
      <c r="B9" s="79">
        <f t="shared" si="0"/>
        <v>154</v>
      </c>
      <c r="C9" s="79">
        <f t="shared" si="2"/>
        <v>69</v>
      </c>
      <c r="D9" s="79">
        <f t="shared" si="3"/>
        <v>85</v>
      </c>
      <c r="E9" s="79">
        <f t="shared" si="4"/>
        <v>13</v>
      </c>
      <c r="F9" s="79">
        <v>7</v>
      </c>
      <c r="G9" s="79">
        <v>6</v>
      </c>
      <c r="H9" s="80">
        <f t="shared" si="5"/>
        <v>24</v>
      </c>
      <c r="I9" s="80">
        <v>11</v>
      </c>
      <c r="J9" s="80">
        <v>13</v>
      </c>
      <c r="K9" s="80">
        <f t="shared" si="6"/>
        <v>27</v>
      </c>
      <c r="L9" s="80">
        <v>12</v>
      </c>
      <c r="M9" s="80">
        <v>15</v>
      </c>
      <c r="N9" s="80">
        <f t="shared" si="7"/>
        <v>62</v>
      </c>
      <c r="O9" s="81">
        <v>34</v>
      </c>
      <c r="P9" s="81">
        <v>28</v>
      </c>
      <c r="Q9" s="80">
        <f t="shared" si="8"/>
        <v>28</v>
      </c>
      <c r="R9" s="81">
        <v>5</v>
      </c>
      <c r="S9" s="81">
        <v>23</v>
      </c>
    </row>
    <row r="10" spans="1:19" s="82" customFormat="1" ht="18.75" customHeight="1" x14ac:dyDescent="0.15">
      <c r="A10" s="78" t="s">
        <v>11</v>
      </c>
      <c r="B10" s="79">
        <f t="shared" si="0"/>
        <v>3258</v>
      </c>
      <c r="C10" s="79">
        <f t="shared" si="2"/>
        <v>1353</v>
      </c>
      <c r="D10" s="79">
        <f t="shared" si="3"/>
        <v>1905</v>
      </c>
      <c r="E10" s="79">
        <f t="shared" si="4"/>
        <v>339</v>
      </c>
      <c r="F10" s="79">
        <v>154</v>
      </c>
      <c r="G10" s="79">
        <v>185</v>
      </c>
      <c r="H10" s="80">
        <f t="shared" si="5"/>
        <v>220</v>
      </c>
      <c r="I10" s="80">
        <v>64</v>
      </c>
      <c r="J10" s="80">
        <v>156</v>
      </c>
      <c r="K10" s="80">
        <f t="shared" si="6"/>
        <v>278</v>
      </c>
      <c r="L10" s="80">
        <v>92</v>
      </c>
      <c r="M10" s="80">
        <v>186</v>
      </c>
      <c r="N10" s="80">
        <f t="shared" si="7"/>
        <v>981</v>
      </c>
      <c r="O10" s="81">
        <v>421</v>
      </c>
      <c r="P10" s="81">
        <v>560</v>
      </c>
      <c r="Q10" s="80">
        <f t="shared" si="8"/>
        <v>1440</v>
      </c>
      <c r="R10" s="81">
        <v>622</v>
      </c>
      <c r="S10" s="81">
        <v>818</v>
      </c>
    </row>
    <row r="11" spans="1:19" s="82" customFormat="1" ht="18.75" customHeight="1" x14ac:dyDescent="0.15">
      <c r="A11" s="78" t="s">
        <v>15</v>
      </c>
      <c r="B11" s="79">
        <f t="shared" si="0"/>
        <v>2882</v>
      </c>
      <c r="C11" s="79">
        <f t="shared" si="2"/>
        <v>1625</v>
      </c>
      <c r="D11" s="79">
        <f t="shared" si="3"/>
        <v>1257</v>
      </c>
      <c r="E11" s="79">
        <f t="shared" si="4"/>
        <v>335</v>
      </c>
      <c r="F11" s="79">
        <v>160</v>
      </c>
      <c r="G11" s="79">
        <v>175</v>
      </c>
      <c r="H11" s="80">
        <f t="shared" si="5"/>
        <v>281</v>
      </c>
      <c r="I11" s="80">
        <v>104</v>
      </c>
      <c r="J11" s="80">
        <v>177</v>
      </c>
      <c r="K11" s="80">
        <f t="shared" si="6"/>
        <v>190</v>
      </c>
      <c r="L11" s="80">
        <v>58</v>
      </c>
      <c r="M11" s="80">
        <v>132</v>
      </c>
      <c r="N11" s="80">
        <f t="shared" si="7"/>
        <v>736</v>
      </c>
      <c r="O11" s="81">
        <v>341</v>
      </c>
      <c r="P11" s="81">
        <v>395</v>
      </c>
      <c r="Q11" s="80">
        <f t="shared" si="8"/>
        <v>1340</v>
      </c>
      <c r="R11" s="81">
        <v>962</v>
      </c>
      <c r="S11" s="81">
        <v>378</v>
      </c>
    </row>
    <row r="12" spans="1:19" s="82" customFormat="1" ht="18.75" customHeight="1" x14ac:dyDescent="0.15">
      <c r="A12" s="78" t="s">
        <v>19</v>
      </c>
      <c r="B12" s="79">
        <f t="shared" si="0"/>
        <v>1805</v>
      </c>
      <c r="C12" s="79">
        <f t="shared" si="2"/>
        <v>1140</v>
      </c>
      <c r="D12" s="79">
        <f t="shared" si="3"/>
        <v>665</v>
      </c>
      <c r="E12" s="79">
        <f t="shared" si="4"/>
        <v>128</v>
      </c>
      <c r="F12" s="79">
        <v>69</v>
      </c>
      <c r="G12" s="79">
        <v>59</v>
      </c>
      <c r="H12" s="80">
        <f t="shared" si="5"/>
        <v>143</v>
      </c>
      <c r="I12" s="80">
        <v>57</v>
      </c>
      <c r="J12" s="80">
        <v>86</v>
      </c>
      <c r="K12" s="80">
        <f t="shared" si="6"/>
        <v>94</v>
      </c>
      <c r="L12" s="80">
        <v>31</v>
      </c>
      <c r="M12" s="80">
        <v>63</v>
      </c>
      <c r="N12" s="80">
        <f t="shared" si="7"/>
        <v>397</v>
      </c>
      <c r="O12" s="81">
        <v>191</v>
      </c>
      <c r="P12" s="81">
        <v>206</v>
      </c>
      <c r="Q12" s="80">
        <f t="shared" si="8"/>
        <v>1043</v>
      </c>
      <c r="R12" s="81">
        <v>792</v>
      </c>
      <c r="S12" s="81">
        <v>251</v>
      </c>
    </row>
    <row r="13" spans="1:19" s="82" customFormat="1" ht="18.75" customHeight="1" x14ac:dyDescent="0.15">
      <c r="A13" s="78" t="s">
        <v>13</v>
      </c>
      <c r="B13" s="79">
        <f t="shared" si="0"/>
        <v>1251</v>
      </c>
      <c r="C13" s="79">
        <f t="shared" si="2"/>
        <v>793</v>
      </c>
      <c r="D13" s="79">
        <f t="shared" si="3"/>
        <v>458</v>
      </c>
      <c r="E13" s="79">
        <f t="shared" si="4"/>
        <v>70</v>
      </c>
      <c r="F13" s="79">
        <v>32</v>
      </c>
      <c r="G13" s="79">
        <v>38</v>
      </c>
      <c r="H13" s="80">
        <f t="shared" si="5"/>
        <v>120</v>
      </c>
      <c r="I13" s="80">
        <v>47</v>
      </c>
      <c r="J13" s="80">
        <v>73</v>
      </c>
      <c r="K13" s="80">
        <f t="shared" si="6"/>
        <v>68</v>
      </c>
      <c r="L13" s="80">
        <v>20</v>
      </c>
      <c r="M13" s="80">
        <v>48</v>
      </c>
      <c r="N13" s="80">
        <f t="shared" si="7"/>
        <v>286</v>
      </c>
      <c r="O13" s="81">
        <v>150</v>
      </c>
      <c r="P13" s="81">
        <v>136</v>
      </c>
      <c r="Q13" s="80">
        <f t="shared" si="8"/>
        <v>707</v>
      </c>
      <c r="R13" s="81">
        <v>544</v>
      </c>
      <c r="S13" s="81">
        <v>163</v>
      </c>
    </row>
    <row r="14" spans="1:19" s="82" customFormat="1" ht="18.75" customHeight="1" x14ac:dyDescent="0.15">
      <c r="A14" s="78" t="s">
        <v>16</v>
      </c>
      <c r="B14" s="79">
        <f t="shared" si="0"/>
        <v>860</v>
      </c>
      <c r="C14" s="79">
        <f t="shared" si="2"/>
        <v>485</v>
      </c>
      <c r="D14" s="79">
        <f t="shared" si="3"/>
        <v>375</v>
      </c>
      <c r="E14" s="79">
        <f t="shared" si="4"/>
        <v>53</v>
      </c>
      <c r="F14" s="79">
        <v>22</v>
      </c>
      <c r="G14" s="79">
        <v>31</v>
      </c>
      <c r="H14" s="80">
        <f t="shared" si="5"/>
        <v>87</v>
      </c>
      <c r="I14" s="80">
        <v>36</v>
      </c>
      <c r="J14" s="80">
        <v>51</v>
      </c>
      <c r="K14" s="80">
        <f t="shared" si="6"/>
        <v>68</v>
      </c>
      <c r="L14" s="80">
        <v>25</v>
      </c>
      <c r="M14" s="80">
        <v>43</v>
      </c>
      <c r="N14" s="80">
        <f t="shared" si="7"/>
        <v>213</v>
      </c>
      <c r="O14" s="81">
        <v>93</v>
      </c>
      <c r="P14" s="81">
        <v>120</v>
      </c>
      <c r="Q14" s="80">
        <f t="shared" si="8"/>
        <v>439</v>
      </c>
      <c r="R14" s="81">
        <v>309</v>
      </c>
      <c r="S14" s="81">
        <v>130</v>
      </c>
    </row>
    <row r="15" spans="1:19" s="82" customFormat="1" ht="18.75" customHeight="1" x14ac:dyDescent="0.15">
      <c r="A15" s="78" t="s">
        <v>14</v>
      </c>
      <c r="B15" s="79">
        <f t="shared" si="0"/>
        <v>603</v>
      </c>
      <c r="C15" s="79">
        <f t="shared" si="2"/>
        <v>216</v>
      </c>
      <c r="D15" s="79">
        <f t="shared" si="3"/>
        <v>387</v>
      </c>
      <c r="E15" s="79">
        <f t="shared" si="4"/>
        <v>57</v>
      </c>
      <c r="F15" s="79">
        <v>20</v>
      </c>
      <c r="G15" s="79">
        <v>37</v>
      </c>
      <c r="H15" s="80">
        <f t="shared" si="5"/>
        <v>98</v>
      </c>
      <c r="I15" s="80">
        <v>29</v>
      </c>
      <c r="J15" s="80">
        <v>69</v>
      </c>
      <c r="K15" s="80">
        <f t="shared" si="6"/>
        <v>66</v>
      </c>
      <c r="L15" s="80">
        <v>16</v>
      </c>
      <c r="M15" s="80">
        <v>50</v>
      </c>
      <c r="N15" s="80">
        <f t="shared" si="7"/>
        <v>184</v>
      </c>
      <c r="O15" s="81">
        <v>57</v>
      </c>
      <c r="P15" s="81">
        <v>127</v>
      </c>
      <c r="Q15" s="80">
        <f t="shared" si="8"/>
        <v>198</v>
      </c>
      <c r="R15" s="81">
        <v>94</v>
      </c>
      <c r="S15" s="81">
        <v>104</v>
      </c>
    </row>
    <row r="16" spans="1:19" s="82" customFormat="1" ht="18.75" customHeight="1" x14ac:dyDescent="0.15">
      <c r="A16" s="78" t="s">
        <v>17</v>
      </c>
      <c r="B16" s="79">
        <f t="shared" si="0"/>
        <v>450</v>
      </c>
      <c r="C16" s="79">
        <f t="shared" si="2"/>
        <v>206</v>
      </c>
      <c r="D16" s="79">
        <f t="shared" si="3"/>
        <v>244</v>
      </c>
      <c r="E16" s="79">
        <f t="shared" si="4"/>
        <v>46</v>
      </c>
      <c r="F16" s="79">
        <v>18</v>
      </c>
      <c r="G16" s="79">
        <v>28</v>
      </c>
      <c r="H16" s="80">
        <f t="shared" si="5"/>
        <v>77</v>
      </c>
      <c r="I16" s="80">
        <v>33</v>
      </c>
      <c r="J16" s="80">
        <v>44</v>
      </c>
      <c r="K16" s="80">
        <f t="shared" si="6"/>
        <v>47</v>
      </c>
      <c r="L16" s="80">
        <v>21</v>
      </c>
      <c r="M16" s="80">
        <v>26</v>
      </c>
      <c r="N16" s="80">
        <f t="shared" si="7"/>
        <v>149</v>
      </c>
      <c r="O16" s="81">
        <v>66</v>
      </c>
      <c r="P16" s="81">
        <v>83</v>
      </c>
      <c r="Q16" s="80">
        <f t="shared" si="8"/>
        <v>131</v>
      </c>
      <c r="R16" s="81">
        <v>68</v>
      </c>
      <c r="S16" s="81">
        <v>63</v>
      </c>
    </row>
    <row r="17" spans="1:19" s="82" customFormat="1" ht="18.75" customHeight="1" x14ac:dyDescent="0.15">
      <c r="A17" s="78" t="s">
        <v>18</v>
      </c>
      <c r="B17" s="79">
        <f t="shared" si="0"/>
        <v>322</v>
      </c>
      <c r="C17" s="79">
        <f t="shared" si="2"/>
        <v>152</v>
      </c>
      <c r="D17" s="79">
        <f t="shared" si="3"/>
        <v>170</v>
      </c>
      <c r="E17" s="79">
        <f t="shared" si="4"/>
        <v>30</v>
      </c>
      <c r="F17" s="79">
        <v>13</v>
      </c>
      <c r="G17" s="79">
        <v>17</v>
      </c>
      <c r="H17" s="80">
        <f t="shared" si="5"/>
        <v>33</v>
      </c>
      <c r="I17" s="80">
        <v>12</v>
      </c>
      <c r="J17" s="80">
        <v>21</v>
      </c>
      <c r="K17" s="80">
        <f t="shared" si="6"/>
        <v>38</v>
      </c>
      <c r="L17" s="80">
        <v>17</v>
      </c>
      <c r="M17" s="80">
        <v>21</v>
      </c>
      <c r="N17" s="80">
        <f t="shared" si="7"/>
        <v>110</v>
      </c>
      <c r="O17" s="81">
        <v>58</v>
      </c>
      <c r="P17" s="81">
        <v>52</v>
      </c>
      <c r="Q17" s="80">
        <f t="shared" si="8"/>
        <v>111</v>
      </c>
      <c r="R17" s="81">
        <v>52</v>
      </c>
      <c r="S17" s="81">
        <v>59</v>
      </c>
    </row>
    <row r="18" spans="1:19" s="82" customFormat="1" ht="18.75" customHeight="1" x14ac:dyDescent="0.15">
      <c r="A18" s="78" t="s">
        <v>12</v>
      </c>
      <c r="B18" s="79">
        <f t="shared" si="0"/>
        <v>204</v>
      </c>
      <c r="C18" s="79">
        <f t="shared" si="2"/>
        <v>110</v>
      </c>
      <c r="D18" s="79">
        <f t="shared" si="3"/>
        <v>94</v>
      </c>
      <c r="E18" s="79">
        <f t="shared" si="4"/>
        <v>22</v>
      </c>
      <c r="F18" s="79">
        <v>16</v>
      </c>
      <c r="G18" s="79">
        <v>6</v>
      </c>
      <c r="H18" s="80">
        <f t="shared" si="5"/>
        <v>31</v>
      </c>
      <c r="I18" s="80">
        <v>16</v>
      </c>
      <c r="J18" s="80">
        <v>15</v>
      </c>
      <c r="K18" s="80">
        <f t="shared" si="6"/>
        <v>21</v>
      </c>
      <c r="L18" s="80">
        <v>9</v>
      </c>
      <c r="M18" s="80">
        <v>12</v>
      </c>
      <c r="N18" s="80">
        <f t="shared" si="7"/>
        <v>76</v>
      </c>
      <c r="O18" s="81">
        <v>38</v>
      </c>
      <c r="P18" s="81">
        <v>38</v>
      </c>
      <c r="Q18" s="80">
        <f t="shared" si="8"/>
        <v>54</v>
      </c>
      <c r="R18" s="81">
        <v>31</v>
      </c>
      <c r="S18" s="81">
        <v>23</v>
      </c>
    </row>
    <row r="19" spans="1:19" s="82" customFormat="1" ht="18.75" customHeight="1" x14ac:dyDescent="0.15">
      <c r="A19" s="78" t="s">
        <v>3</v>
      </c>
      <c r="B19" s="79">
        <f t="shared" si="0"/>
        <v>79</v>
      </c>
      <c r="C19" s="79">
        <f t="shared" si="2"/>
        <v>37</v>
      </c>
      <c r="D19" s="79">
        <f t="shared" si="3"/>
        <v>42</v>
      </c>
      <c r="E19" s="79">
        <f t="shared" si="4"/>
        <v>12</v>
      </c>
      <c r="F19" s="79">
        <v>4</v>
      </c>
      <c r="G19" s="79">
        <v>8</v>
      </c>
      <c r="H19" s="80">
        <f t="shared" si="5"/>
        <v>11</v>
      </c>
      <c r="I19" s="80">
        <v>8</v>
      </c>
      <c r="J19" s="80">
        <v>3</v>
      </c>
      <c r="K19" s="80">
        <f t="shared" si="6"/>
        <v>11</v>
      </c>
      <c r="L19" s="80">
        <v>4</v>
      </c>
      <c r="M19" s="80">
        <v>7</v>
      </c>
      <c r="N19" s="80">
        <f t="shared" si="7"/>
        <v>25</v>
      </c>
      <c r="O19" s="81">
        <v>14</v>
      </c>
      <c r="P19" s="81">
        <v>11</v>
      </c>
      <c r="Q19" s="80">
        <f t="shared" si="8"/>
        <v>20</v>
      </c>
      <c r="R19" s="81">
        <v>7</v>
      </c>
      <c r="S19" s="81">
        <v>13</v>
      </c>
    </row>
    <row r="20" spans="1:19" s="82" customFormat="1" ht="18.75" customHeight="1" x14ac:dyDescent="0.15">
      <c r="A20" s="78" t="s">
        <v>25</v>
      </c>
      <c r="B20" s="79">
        <f t="shared" si="0"/>
        <v>27</v>
      </c>
      <c r="C20" s="79">
        <f t="shared" si="2"/>
        <v>12</v>
      </c>
      <c r="D20" s="79">
        <f t="shared" si="3"/>
        <v>15</v>
      </c>
      <c r="E20" s="79">
        <f t="shared" si="4"/>
        <v>6</v>
      </c>
      <c r="F20" s="79">
        <v>3</v>
      </c>
      <c r="G20" s="79">
        <v>3</v>
      </c>
      <c r="H20" s="80">
        <f t="shared" si="5"/>
        <v>5</v>
      </c>
      <c r="I20" s="80">
        <v>2</v>
      </c>
      <c r="J20" s="80">
        <v>3</v>
      </c>
      <c r="K20" s="80">
        <f t="shared" si="6"/>
        <v>1</v>
      </c>
      <c r="L20" s="80">
        <v>0</v>
      </c>
      <c r="M20" s="80">
        <v>1</v>
      </c>
      <c r="N20" s="80">
        <f t="shared" si="7"/>
        <v>10</v>
      </c>
      <c r="O20" s="81">
        <v>4</v>
      </c>
      <c r="P20" s="81">
        <v>6</v>
      </c>
      <c r="Q20" s="80">
        <f t="shared" si="8"/>
        <v>5</v>
      </c>
      <c r="R20" s="81">
        <v>3</v>
      </c>
      <c r="S20" s="81">
        <v>2</v>
      </c>
    </row>
    <row r="21" spans="1:19" s="82" customFormat="1" ht="18.75" customHeight="1" x14ac:dyDescent="0.15">
      <c r="A21" s="78" t="s">
        <v>26</v>
      </c>
      <c r="B21" s="79">
        <f t="shared" si="0"/>
        <v>26</v>
      </c>
      <c r="C21" s="79">
        <f t="shared" si="2"/>
        <v>16</v>
      </c>
      <c r="D21" s="79">
        <f t="shared" si="3"/>
        <v>10</v>
      </c>
      <c r="E21" s="79">
        <f t="shared" si="4"/>
        <v>11</v>
      </c>
      <c r="F21" s="79">
        <v>7</v>
      </c>
      <c r="G21" s="79">
        <v>4</v>
      </c>
      <c r="H21" s="80">
        <f t="shared" si="5"/>
        <v>4</v>
      </c>
      <c r="I21" s="80">
        <v>0</v>
      </c>
      <c r="J21" s="80">
        <v>4</v>
      </c>
      <c r="K21" s="80">
        <f t="shared" si="6"/>
        <v>1</v>
      </c>
      <c r="L21" s="80">
        <v>1</v>
      </c>
      <c r="M21" s="80">
        <v>0</v>
      </c>
      <c r="N21" s="80">
        <f t="shared" si="7"/>
        <v>9</v>
      </c>
      <c r="O21" s="81">
        <v>7</v>
      </c>
      <c r="P21" s="81">
        <v>2</v>
      </c>
      <c r="Q21" s="80">
        <f t="shared" si="8"/>
        <v>1</v>
      </c>
      <c r="R21" s="81">
        <v>1</v>
      </c>
      <c r="S21" s="81">
        <v>0</v>
      </c>
    </row>
    <row r="22" spans="1:19" s="82" customFormat="1" ht="18.75" customHeight="1" x14ac:dyDescent="0.15">
      <c r="A22" s="78" t="s">
        <v>27</v>
      </c>
      <c r="B22" s="79">
        <f t="shared" si="0"/>
        <v>10</v>
      </c>
      <c r="C22" s="79">
        <f t="shared" si="2"/>
        <v>5</v>
      </c>
      <c r="D22" s="79">
        <f t="shared" si="3"/>
        <v>5</v>
      </c>
      <c r="E22" s="79">
        <f t="shared" si="4"/>
        <v>3</v>
      </c>
      <c r="F22" s="79">
        <v>2</v>
      </c>
      <c r="G22" s="79">
        <v>1</v>
      </c>
      <c r="H22" s="80">
        <f t="shared" si="5"/>
        <v>0</v>
      </c>
      <c r="I22" s="80">
        <v>0</v>
      </c>
      <c r="J22" s="80">
        <v>0</v>
      </c>
      <c r="K22" s="80">
        <f t="shared" si="6"/>
        <v>1</v>
      </c>
      <c r="L22" s="80">
        <v>1</v>
      </c>
      <c r="M22" s="80">
        <v>0</v>
      </c>
      <c r="N22" s="80">
        <f t="shared" si="7"/>
        <v>3</v>
      </c>
      <c r="O22" s="81">
        <v>0</v>
      </c>
      <c r="P22" s="81">
        <v>3</v>
      </c>
      <c r="Q22" s="80">
        <f t="shared" si="8"/>
        <v>3</v>
      </c>
      <c r="R22" s="81">
        <v>2</v>
      </c>
      <c r="S22" s="81">
        <v>1</v>
      </c>
    </row>
    <row r="23" spans="1:19" s="82" customFormat="1" ht="18.75" customHeight="1" x14ac:dyDescent="0.15">
      <c r="A23" s="78" t="s">
        <v>28</v>
      </c>
      <c r="B23" s="79">
        <f t="shared" si="0"/>
        <v>1</v>
      </c>
      <c r="C23" s="79">
        <f t="shared" si="2"/>
        <v>1</v>
      </c>
      <c r="D23" s="79">
        <f t="shared" si="3"/>
        <v>0</v>
      </c>
      <c r="E23" s="79">
        <f t="shared" si="4"/>
        <v>0</v>
      </c>
      <c r="F23" s="79">
        <v>0</v>
      </c>
      <c r="G23" s="79">
        <v>0</v>
      </c>
      <c r="H23" s="80">
        <f t="shared" si="5"/>
        <v>0</v>
      </c>
      <c r="I23" s="80">
        <v>0</v>
      </c>
      <c r="J23" s="80">
        <v>0</v>
      </c>
      <c r="K23" s="80">
        <f t="shared" si="6"/>
        <v>0</v>
      </c>
      <c r="L23" s="80">
        <v>0</v>
      </c>
      <c r="M23" s="80">
        <v>0</v>
      </c>
      <c r="N23" s="80">
        <f t="shared" si="7"/>
        <v>1</v>
      </c>
      <c r="O23" s="81">
        <v>1</v>
      </c>
      <c r="P23" s="81">
        <v>0</v>
      </c>
      <c r="Q23" s="80">
        <f t="shared" si="8"/>
        <v>0</v>
      </c>
      <c r="R23" s="81">
        <v>0</v>
      </c>
      <c r="S23" s="81">
        <v>0</v>
      </c>
    </row>
    <row r="24" spans="1:19" s="82" customFormat="1" ht="18.75" customHeight="1" x14ac:dyDescent="0.15">
      <c r="A24" s="78" t="s">
        <v>29</v>
      </c>
      <c r="B24" s="79">
        <f t="shared" si="0"/>
        <v>2</v>
      </c>
      <c r="C24" s="79">
        <f t="shared" si="2"/>
        <v>0</v>
      </c>
      <c r="D24" s="79">
        <f t="shared" si="3"/>
        <v>2</v>
      </c>
      <c r="E24" s="79">
        <f t="shared" si="4"/>
        <v>0</v>
      </c>
      <c r="F24" s="79">
        <v>0</v>
      </c>
      <c r="G24" s="79">
        <v>0</v>
      </c>
      <c r="H24" s="80">
        <f t="shared" si="5"/>
        <v>0</v>
      </c>
      <c r="I24" s="80">
        <v>0</v>
      </c>
      <c r="J24" s="80">
        <v>0</v>
      </c>
      <c r="K24" s="80">
        <f t="shared" si="6"/>
        <v>1</v>
      </c>
      <c r="L24" s="80">
        <v>0</v>
      </c>
      <c r="M24" s="80">
        <v>1</v>
      </c>
      <c r="N24" s="80">
        <f t="shared" si="7"/>
        <v>1</v>
      </c>
      <c r="O24" s="81">
        <v>0</v>
      </c>
      <c r="P24" s="81">
        <v>1</v>
      </c>
      <c r="Q24" s="80">
        <f t="shared" si="8"/>
        <v>0</v>
      </c>
      <c r="R24" s="81">
        <v>0</v>
      </c>
      <c r="S24" s="81">
        <v>0</v>
      </c>
    </row>
    <row r="25" spans="1:19" s="82" customFormat="1" ht="18.75" customHeight="1" x14ac:dyDescent="0.15">
      <c r="A25" s="78" t="s">
        <v>30</v>
      </c>
      <c r="B25" s="79">
        <f t="shared" si="0"/>
        <v>0</v>
      </c>
      <c r="C25" s="79">
        <f t="shared" si="2"/>
        <v>0</v>
      </c>
      <c r="D25" s="79">
        <f t="shared" si="3"/>
        <v>0</v>
      </c>
      <c r="E25" s="79">
        <f t="shared" si="4"/>
        <v>0</v>
      </c>
      <c r="F25" s="79">
        <v>0</v>
      </c>
      <c r="G25" s="79">
        <v>0</v>
      </c>
      <c r="H25" s="80">
        <f t="shared" si="5"/>
        <v>0</v>
      </c>
      <c r="I25" s="80">
        <v>0</v>
      </c>
      <c r="J25" s="80">
        <v>0</v>
      </c>
      <c r="K25" s="80">
        <f t="shared" si="6"/>
        <v>0</v>
      </c>
      <c r="L25" s="80">
        <v>0</v>
      </c>
      <c r="M25" s="80">
        <v>0</v>
      </c>
      <c r="N25" s="80">
        <f t="shared" si="7"/>
        <v>0</v>
      </c>
      <c r="O25" s="81">
        <v>0</v>
      </c>
      <c r="P25" s="81">
        <v>0</v>
      </c>
      <c r="Q25" s="80">
        <f t="shared" si="8"/>
        <v>0</v>
      </c>
      <c r="R25" s="81">
        <v>0</v>
      </c>
      <c r="S25" s="81">
        <v>0</v>
      </c>
    </row>
    <row r="26" spans="1:19" s="82" customFormat="1" ht="18.75" customHeight="1" x14ac:dyDescent="0.15">
      <c r="A26" s="83" t="s">
        <v>31</v>
      </c>
      <c r="B26" s="84">
        <f t="shared" si="0"/>
        <v>0</v>
      </c>
      <c r="C26" s="85">
        <f t="shared" si="2"/>
        <v>0</v>
      </c>
      <c r="D26" s="85">
        <f t="shared" si="3"/>
        <v>0</v>
      </c>
      <c r="E26" s="85">
        <f t="shared" si="4"/>
        <v>0</v>
      </c>
      <c r="F26" s="85">
        <v>0</v>
      </c>
      <c r="G26" s="85">
        <v>0</v>
      </c>
      <c r="H26" s="86">
        <f t="shared" si="5"/>
        <v>0</v>
      </c>
      <c r="I26" s="86">
        <v>0</v>
      </c>
      <c r="J26" s="86">
        <v>0</v>
      </c>
      <c r="K26" s="86">
        <f t="shared" si="6"/>
        <v>0</v>
      </c>
      <c r="L26" s="86">
        <v>0</v>
      </c>
      <c r="M26" s="86">
        <v>0</v>
      </c>
      <c r="N26" s="86">
        <f t="shared" si="7"/>
        <v>0</v>
      </c>
      <c r="O26" s="86">
        <v>0</v>
      </c>
      <c r="P26" s="86">
        <v>0</v>
      </c>
      <c r="Q26" s="86">
        <f t="shared" si="8"/>
        <v>0</v>
      </c>
      <c r="R26" s="86">
        <v>0</v>
      </c>
      <c r="S26" s="86">
        <v>0</v>
      </c>
    </row>
    <row r="27" spans="1:19" x14ac:dyDescent="0.2">
      <c r="A27" s="23" t="s">
        <v>64</v>
      </c>
      <c r="B27" s="87">
        <f t="shared" ref="B27:S27" si="9">SUM(B19:B26)</f>
        <v>145</v>
      </c>
      <c r="C27" s="87">
        <f t="shared" si="9"/>
        <v>71</v>
      </c>
      <c r="D27" s="87">
        <f t="shared" si="9"/>
        <v>74</v>
      </c>
      <c r="E27" s="87">
        <f t="shared" si="9"/>
        <v>32</v>
      </c>
      <c r="F27" s="87">
        <f t="shared" si="9"/>
        <v>16</v>
      </c>
      <c r="G27" s="87">
        <f t="shared" si="9"/>
        <v>16</v>
      </c>
      <c r="H27" s="87">
        <f t="shared" si="9"/>
        <v>20</v>
      </c>
      <c r="I27" s="87">
        <f t="shared" si="9"/>
        <v>10</v>
      </c>
      <c r="J27" s="87">
        <f t="shared" si="9"/>
        <v>10</v>
      </c>
      <c r="K27" s="87">
        <f t="shared" si="9"/>
        <v>15</v>
      </c>
      <c r="L27" s="87">
        <f t="shared" si="9"/>
        <v>6</v>
      </c>
      <c r="M27" s="87">
        <f t="shared" si="9"/>
        <v>9</v>
      </c>
      <c r="N27" s="87">
        <f t="shared" si="9"/>
        <v>49</v>
      </c>
      <c r="O27" s="87">
        <f t="shared" si="9"/>
        <v>26</v>
      </c>
      <c r="P27" s="87">
        <f t="shared" si="9"/>
        <v>23</v>
      </c>
      <c r="Q27" s="87">
        <f t="shared" si="9"/>
        <v>29</v>
      </c>
      <c r="R27" s="87">
        <f t="shared" si="9"/>
        <v>13</v>
      </c>
      <c r="S27" s="87">
        <f t="shared" si="9"/>
        <v>16</v>
      </c>
    </row>
    <row r="28" spans="1:19" x14ac:dyDescent="0.2">
      <c r="A28" s="23" t="s">
        <v>68</v>
      </c>
      <c r="B28" s="87">
        <f t="shared" ref="B28:S28" si="10">SUM(B9:B18)</f>
        <v>11789</v>
      </c>
      <c r="C28" s="87">
        <f t="shared" si="10"/>
        <v>6149</v>
      </c>
      <c r="D28" s="87">
        <f t="shared" si="10"/>
        <v>5640</v>
      </c>
      <c r="E28" s="87">
        <f t="shared" si="10"/>
        <v>1093</v>
      </c>
      <c r="F28" s="87">
        <f t="shared" si="10"/>
        <v>511</v>
      </c>
      <c r="G28" s="87">
        <f t="shared" si="10"/>
        <v>582</v>
      </c>
      <c r="H28" s="87">
        <f t="shared" si="10"/>
        <v>1114</v>
      </c>
      <c r="I28" s="87">
        <f t="shared" si="10"/>
        <v>409</v>
      </c>
      <c r="J28" s="87">
        <f t="shared" si="10"/>
        <v>705</v>
      </c>
      <c r="K28" s="87">
        <f t="shared" si="10"/>
        <v>897</v>
      </c>
      <c r="L28" s="87">
        <f t="shared" si="10"/>
        <v>301</v>
      </c>
      <c r="M28" s="87">
        <f t="shared" si="10"/>
        <v>596</v>
      </c>
      <c r="N28" s="87">
        <f t="shared" si="10"/>
        <v>3194</v>
      </c>
      <c r="O28" s="87">
        <f t="shared" si="10"/>
        <v>1449</v>
      </c>
      <c r="P28" s="87">
        <f t="shared" si="10"/>
        <v>1745</v>
      </c>
      <c r="Q28" s="87">
        <f t="shared" si="10"/>
        <v>5491</v>
      </c>
      <c r="R28" s="87">
        <f t="shared" si="10"/>
        <v>3479</v>
      </c>
      <c r="S28" s="87">
        <f t="shared" si="10"/>
        <v>2012</v>
      </c>
    </row>
    <row r="29" spans="1:19" x14ac:dyDescent="0.2">
      <c r="A29" s="23" t="s">
        <v>65</v>
      </c>
      <c r="B29" s="87">
        <f t="shared" ref="B29:S29" si="11">SUM(B6:B8)</f>
        <v>254</v>
      </c>
      <c r="C29" s="87">
        <f t="shared" si="11"/>
        <v>143</v>
      </c>
      <c r="D29" s="87">
        <f t="shared" si="11"/>
        <v>111</v>
      </c>
      <c r="E29" s="87">
        <f t="shared" si="11"/>
        <v>27</v>
      </c>
      <c r="F29" s="87">
        <f t="shared" si="11"/>
        <v>11</v>
      </c>
      <c r="G29" s="87">
        <f t="shared" si="11"/>
        <v>16</v>
      </c>
      <c r="H29" s="87">
        <f t="shared" si="11"/>
        <v>40</v>
      </c>
      <c r="I29" s="87">
        <f t="shared" si="11"/>
        <v>24</v>
      </c>
      <c r="J29" s="87">
        <f t="shared" si="11"/>
        <v>16</v>
      </c>
      <c r="K29" s="87">
        <f t="shared" si="11"/>
        <v>31</v>
      </c>
      <c r="L29" s="87">
        <f t="shared" si="11"/>
        <v>20</v>
      </c>
      <c r="M29" s="87">
        <f t="shared" si="11"/>
        <v>11</v>
      </c>
      <c r="N29" s="87">
        <f t="shared" si="11"/>
        <v>100</v>
      </c>
      <c r="O29" s="87">
        <f t="shared" si="11"/>
        <v>53</v>
      </c>
      <c r="P29" s="87">
        <f t="shared" si="11"/>
        <v>47</v>
      </c>
      <c r="Q29" s="87">
        <f t="shared" si="11"/>
        <v>56</v>
      </c>
      <c r="R29" s="87">
        <f t="shared" si="11"/>
        <v>35</v>
      </c>
      <c r="S29" s="87">
        <f t="shared" si="11"/>
        <v>21</v>
      </c>
    </row>
    <row r="30" spans="1:19" x14ac:dyDescent="0.2">
      <c r="Q30" s="89"/>
      <c r="R30" s="89"/>
      <c r="S30" s="89"/>
    </row>
    <row r="31" spans="1:19" x14ac:dyDescent="0.2">
      <c r="Q31" s="89"/>
      <c r="R31" s="89"/>
      <c r="S31" s="89"/>
    </row>
    <row r="32" spans="1:19" x14ac:dyDescent="0.2">
      <c r="Q32" s="89"/>
      <c r="R32" s="89"/>
      <c r="S32" s="89"/>
    </row>
    <row r="33" spans="17:19" x14ac:dyDescent="0.2">
      <c r="Q33" s="89"/>
      <c r="R33" s="89"/>
      <c r="S33" s="89"/>
    </row>
    <row r="34" spans="17:19" x14ac:dyDescent="0.2">
      <c r="Q34" s="89"/>
      <c r="R34" s="89"/>
      <c r="S34" s="89"/>
    </row>
    <row r="35" spans="17:19" x14ac:dyDescent="0.2">
      <c r="Q35" s="89"/>
      <c r="R35" s="89"/>
      <c r="S35" s="89"/>
    </row>
  </sheetData>
  <mergeCells count="5">
    <mergeCell ref="N3:P3"/>
    <mergeCell ref="A3:A4"/>
    <mergeCell ref="A1:G1"/>
    <mergeCell ref="A2:F2"/>
    <mergeCell ref="B3:D3"/>
  </mergeCells>
  <phoneticPr fontId="22" type="noConversion"/>
  <pageMargins left="0.74763888120651245" right="0.74763888120651245" top="0.59041666984558105" bottom="0.59041666984558105" header="0.51152777671813965" footer="0.5115277767181396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29"/>
  <sheetViews>
    <sheetView zoomScaleNormal="100" workbookViewId="0">
      <selection sqref="A1:G1"/>
    </sheetView>
  </sheetViews>
  <sheetFormatPr defaultColWidth="8.88671875" defaultRowHeight="14.25" x14ac:dyDescent="0.2"/>
  <cols>
    <col min="1" max="1" width="8.88671875" style="90" customWidth="1"/>
    <col min="2" max="5" width="7.21875" style="1" customWidth="1"/>
    <col min="6" max="7" width="4.21875" style="1" customWidth="1"/>
    <col min="8" max="8" width="6.6640625" style="1" customWidth="1"/>
    <col min="9" max="10" width="4.33203125" style="1" customWidth="1"/>
    <col min="11" max="11" width="5.21875" style="1" customWidth="1"/>
    <col min="12" max="13" width="4.6640625" style="1" customWidth="1"/>
    <col min="14" max="19" width="7.21875" style="1" customWidth="1"/>
    <col min="20" max="16384" width="8.88671875" style="1"/>
  </cols>
  <sheetData>
    <row r="1" spans="1:19" s="62" customFormat="1" ht="21.75" customHeight="1" x14ac:dyDescent="0.3">
      <c r="A1" s="268" t="s">
        <v>33</v>
      </c>
      <c r="B1" s="268"/>
      <c r="C1" s="268"/>
      <c r="D1" s="268"/>
      <c r="E1" s="268"/>
      <c r="F1" s="268"/>
      <c r="G1" s="268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s="62" customFormat="1" ht="15" customHeight="1" x14ac:dyDescent="0.2">
      <c r="A2" s="272"/>
      <c r="B2" s="272"/>
      <c r="C2" s="272"/>
      <c r="D2" s="272"/>
      <c r="E2" s="272"/>
      <c r="F2" s="272"/>
      <c r="H2" s="63"/>
      <c r="I2" s="64"/>
      <c r="J2" s="64"/>
      <c r="K2" s="63"/>
      <c r="L2" s="63"/>
      <c r="M2" s="64"/>
      <c r="N2" s="63"/>
      <c r="O2" s="64"/>
      <c r="P2" s="64"/>
      <c r="Q2" s="63"/>
      <c r="R2" s="64"/>
      <c r="S2" s="65" t="s">
        <v>61</v>
      </c>
    </row>
    <row r="3" spans="1:19" s="90" customFormat="1" x14ac:dyDescent="0.2">
      <c r="A3" s="261" t="str">
        <f>[6]외국인!A3</f>
        <v>구 분</v>
      </c>
      <c r="B3" s="261" t="s">
        <v>88</v>
      </c>
      <c r="C3" s="259"/>
      <c r="D3" s="260"/>
      <c r="E3" s="274" t="s">
        <v>86</v>
      </c>
      <c r="F3" s="275"/>
      <c r="G3" s="276"/>
      <c r="H3" s="276" t="s">
        <v>67</v>
      </c>
      <c r="I3" s="273"/>
      <c r="J3" s="273"/>
      <c r="K3" s="273" t="s">
        <v>66</v>
      </c>
      <c r="L3" s="273"/>
      <c r="M3" s="273"/>
      <c r="N3" s="273" t="s">
        <v>63</v>
      </c>
      <c r="O3" s="273"/>
      <c r="P3" s="273"/>
      <c r="Q3" s="273" t="s">
        <v>81</v>
      </c>
      <c r="R3" s="273"/>
      <c r="S3" s="274"/>
    </row>
    <row r="4" spans="1:19" s="90" customFormat="1" x14ac:dyDescent="0.2">
      <c r="A4" s="261"/>
      <c r="B4" s="11" t="s">
        <v>6</v>
      </c>
      <c r="C4" s="10" t="s">
        <v>4</v>
      </c>
      <c r="D4" s="91" t="s">
        <v>5</v>
      </c>
      <c r="E4" s="91" t="str">
        <f>[6]외국인!B4</f>
        <v>계</v>
      </c>
      <c r="F4" s="92" t="str">
        <f>[6]외국인!C4</f>
        <v>남</v>
      </c>
      <c r="G4" s="93" t="str">
        <f>[6]외국인!D4</f>
        <v>여</v>
      </c>
      <c r="H4" s="93" t="str">
        <f>[7]외국인!B4</f>
        <v>계</v>
      </c>
      <c r="I4" s="92" t="str">
        <f>[7]외국인!C4</f>
        <v>남</v>
      </c>
      <c r="J4" s="92" t="str">
        <f>[7]외국인!D4</f>
        <v>여</v>
      </c>
      <c r="K4" s="92" t="str">
        <f>[8]외국인!B4</f>
        <v>계</v>
      </c>
      <c r="L4" s="92" t="str">
        <f>[8]외국인!C4</f>
        <v>남</v>
      </c>
      <c r="M4" s="92" t="str">
        <f>[8]외국인!D4</f>
        <v>여</v>
      </c>
      <c r="N4" s="92" t="str">
        <f>'[9]외국인 '!B4</f>
        <v>계</v>
      </c>
      <c r="O4" s="92" t="str">
        <f>'[9]외국인 '!C4</f>
        <v>남</v>
      </c>
      <c r="P4" s="92" t="str">
        <f>'[9]외국인 '!D4</f>
        <v>여</v>
      </c>
      <c r="Q4" s="92" t="str">
        <f>'[10]외국인 '!B4</f>
        <v>계</v>
      </c>
      <c r="R4" s="92" t="str">
        <f>'[10]외국인 '!C4</f>
        <v>남</v>
      </c>
      <c r="S4" s="91" t="str">
        <f>'[10]외국인 '!D4</f>
        <v>여</v>
      </c>
    </row>
    <row r="5" spans="1:19" s="97" customFormat="1" ht="12.75" x14ac:dyDescent="0.2">
      <c r="A5" s="94">
        <v>2010</v>
      </c>
      <c r="B5" s="95">
        <f t="shared" ref="B5:B26" si="0">SUM(E5,H5,K5,N5,Q5)</f>
        <v>13360</v>
      </c>
      <c r="C5" s="96">
        <f t="shared" ref="C5:C26" si="1">SUM(F5,I5,L5,O5,R5)</f>
        <v>7112</v>
      </c>
      <c r="D5" s="96">
        <f t="shared" ref="D5:D26" si="2">SUM(G5,J5,M5,P5,S5)</f>
        <v>6248</v>
      </c>
      <c r="E5" s="96">
        <f>[6]외국인!B5</f>
        <v>1034</v>
      </c>
      <c r="F5" s="96">
        <f>[6]외국인!C5</f>
        <v>484</v>
      </c>
      <c r="G5" s="96">
        <f>[6]외국인!D5</f>
        <v>550</v>
      </c>
      <c r="H5" s="96">
        <f>[7]외국인!B5</f>
        <v>1198</v>
      </c>
      <c r="I5" s="96">
        <f>[7]외국인!C5</f>
        <v>447</v>
      </c>
      <c r="J5" s="96">
        <f>[7]외국인!D5</f>
        <v>751</v>
      </c>
      <c r="K5" s="96">
        <f>[8]외국인!B5</f>
        <v>981</v>
      </c>
      <c r="L5" s="96">
        <f>[8]외국인!C5</f>
        <v>318</v>
      </c>
      <c r="M5" s="96">
        <f>[8]외국인!D5</f>
        <v>663</v>
      </c>
      <c r="N5" s="96">
        <f>'[9]외국인 '!B5</f>
        <v>3541</v>
      </c>
      <c r="O5" s="96">
        <f>'[9]외국인 '!C5</f>
        <v>1604</v>
      </c>
      <c r="P5" s="96">
        <f>'[9]외국인 '!D5</f>
        <v>1937</v>
      </c>
      <c r="Q5" s="95">
        <f>'[10]외국인 '!B5</f>
        <v>6606</v>
      </c>
      <c r="R5" s="95">
        <f>'[10]외국인 '!C5</f>
        <v>4259</v>
      </c>
      <c r="S5" s="95">
        <f>'[10]외국인 '!D5</f>
        <v>2347</v>
      </c>
    </row>
    <row r="6" spans="1:19" s="35" customFormat="1" ht="17.25" customHeight="1" x14ac:dyDescent="0.2">
      <c r="A6" s="98" t="str">
        <f>[6]외국인!A6</f>
        <v xml:space="preserve">  0∼ 4 세</v>
      </c>
      <c r="B6" s="99">
        <f t="shared" si="0"/>
        <v>91</v>
      </c>
      <c r="C6" s="47">
        <f t="shared" si="1"/>
        <v>41</v>
      </c>
      <c r="D6" s="47">
        <f t="shared" si="2"/>
        <v>50</v>
      </c>
      <c r="E6" s="47">
        <f>[6]외국인!B6</f>
        <v>11</v>
      </c>
      <c r="F6" s="47">
        <f>[6]외국인!C6</f>
        <v>2</v>
      </c>
      <c r="G6" s="47">
        <f>[6]외국인!D6</f>
        <v>9</v>
      </c>
      <c r="H6" s="47">
        <f>[7]외국인!B6</f>
        <v>11</v>
      </c>
      <c r="I6" s="47">
        <f>[7]외국인!C6</f>
        <v>8</v>
      </c>
      <c r="J6" s="47">
        <f>[7]외국인!D6</f>
        <v>3</v>
      </c>
      <c r="K6" s="47">
        <f>[8]외국인!B6</f>
        <v>11</v>
      </c>
      <c r="L6" s="47">
        <f>[8]외국인!C6</f>
        <v>7</v>
      </c>
      <c r="M6" s="47">
        <f>[8]외국인!D6</f>
        <v>4</v>
      </c>
      <c r="N6" s="47">
        <f>'[9]외국인 '!B6</f>
        <v>35</v>
      </c>
      <c r="O6" s="47">
        <f>'[9]외국인 '!C6</f>
        <v>12</v>
      </c>
      <c r="P6" s="47">
        <f>'[9]외국인 '!D6</f>
        <v>23</v>
      </c>
      <c r="Q6" s="99">
        <f>'[10]외국인 '!B6</f>
        <v>23</v>
      </c>
      <c r="R6" s="99">
        <f>'[10]외국인 '!C6</f>
        <v>12</v>
      </c>
      <c r="S6" s="99">
        <f>'[10]외국인 '!D6</f>
        <v>11</v>
      </c>
    </row>
    <row r="7" spans="1:19" s="35" customFormat="1" ht="17.25" customHeight="1" x14ac:dyDescent="0.2">
      <c r="A7" s="98" t="str">
        <f>[6]외국인!A7</f>
        <v xml:space="preserve">  5∼ 9 세</v>
      </c>
      <c r="B7" s="99">
        <f t="shared" si="0"/>
        <v>89</v>
      </c>
      <c r="C7" s="47">
        <f t="shared" si="1"/>
        <v>48</v>
      </c>
      <c r="D7" s="47">
        <f t="shared" si="2"/>
        <v>41</v>
      </c>
      <c r="E7" s="47">
        <f>[6]외국인!B7</f>
        <v>8</v>
      </c>
      <c r="F7" s="47">
        <f>[6]외국인!C7</f>
        <v>4</v>
      </c>
      <c r="G7" s="47">
        <f>[6]외국인!D7</f>
        <v>4</v>
      </c>
      <c r="H7" s="47">
        <f>[7]외국인!B7</f>
        <v>17</v>
      </c>
      <c r="I7" s="47">
        <f>[7]외국인!C7</f>
        <v>7</v>
      </c>
      <c r="J7" s="47">
        <f>[7]외국인!D7</f>
        <v>10</v>
      </c>
      <c r="K7" s="47">
        <f>[8]외국인!B7</f>
        <v>9</v>
      </c>
      <c r="L7" s="47">
        <f>[8]외국인!C7</f>
        <v>5</v>
      </c>
      <c r="M7" s="47">
        <f>[8]외국인!D7</f>
        <v>4</v>
      </c>
      <c r="N7" s="47">
        <f>'[9]외국인 '!B7</f>
        <v>35</v>
      </c>
      <c r="O7" s="47">
        <f>'[9]외국인 '!C7</f>
        <v>20</v>
      </c>
      <c r="P7" s="47">
        <f>'[9]외국인 '!D7</f>
        <v>15</v>
      </c>
      <c r="Q7" s="99">
        <f>'[10]외국인 '!B7</f>
        <v>20</v>
      </c>
      <c r="R7" s="99">
        <f>'[10]외국인 '!C7</f>
        <v>12</v>
      </c>
      <c r="S7" s="99">
        <f>'[10]외국인 '!D7</f>
        <v>8</v>
      </c>
    </row>
    <row r="8" spans="1:19" s="35" customFormat="1" ht="17.25" customHeight="1" x14ac:dyDescent="0.2">
      <c r="A8" s="98" t="str">
        <f>[6]외국인!A8</f>
        <v>10∼14세</v>
      </c>
      <c r="B8" s="99">
        <f t="shared" si="0"/>
        <v>63</v>
      </c>
      <c r="C8" s="47">
        <f t="shared" si="1"/>
        <v>37</v>
      </c>
      <c r="D8" s="47">
        <f t="shared" si="2"/>
        <v>26</v>
      </c>
      <c r="E8" s="47">
        <f>[6]외국인!B8</f>
        <v>12</v>
      </c>
      <c r="F8" s="47">
        <f>[6]외국인!C8</f>
        <v>5</v>
      </c>
      <c r="G8" s="47">
        <f>[6]외국인!D8</f>
        <v>7</v>
      </c>
      <c r="H8" s="47">
        <f>[7]외국인!B8</f>
        <v>13</v>
      </c>
      <c r="I8" s="47">
        <f>[7]외국인!C8</f>
        <v>10</v>
      </c>
      <c r="J8" s="47">
        <f>[7]외국인!D8</f>
        <v>3</v>
      </c>
      <c r="K8" s="47">
        <f>[8]외국인!B8</f>
        <v>7</v>
      </c>
      <c r="L8" s="47">
        <f>[8]외국인!C8</f>
        <v>5</v>
      </c>
      <c r="M8" s="47">
        <f>[8]외국인!D8</f>
        <v>2</v>
      </c>
      <c r="N8" s="47">
        <f>'[9]외국인 '!B8</f>
        <v>21</v>
      </c>
      <c r="O8" s="47">
        <f>'[9]외국인 '!C8</f>
        <v>13</v>
      </c>
      <c r="P8" s="47">
        <f>'[9]외국인 '!D8</f>
        <v>8</v>
      </c>
      <c r="Q8" s="99">
        <f>'[10]외국인 '!B8</f>
        <v>10</v>
      </c>
      <c r="R8" s="99">
        <f>'[10]외국인 '!C8</f>
        <v>4</v>
      </c>
      <c r="S8" s="99">
        <f>'[10]외국인 '!D8</f>
        <v>6</v>
      </c>
    </row>
    <row r="9" spans="1:19" s="35" customFormat="1" ht="17.25" customHeight="1" x14ac:dyDescent="0.2">
      <c r="A9" s="98" t="str">
        <f>[6]외국인!A9</f>
        <v>15∼19세</v>
      </c>
      <c r="B9" s="99">
        <f t="shared" si="0"/>
        <v>308</v>
      </c>
      <c r="C9" s="47">
        <f t="shared" si="1"/>
        <v>113</v>
      </c>
      <c r="D9" s="47">
        <f t="shared" si="2"/>
        <v>195</v>
      </c>
      <c r="E9" s="47">
        <f>[6]외국인!B9</f>
        <v>22</v>
      </c>
      <c r="F9" s="47">
        <f>[6]외국인!C9</f>
        <v>7</v>
      </c>
      <c r="G9" s="47">
        <f>[6]외국인!D9</f>
        <v>15</v>
      </c>
      <c r="H9" s="47">
        <f>[7]외국인!B9</f>
        <v>31</v>
      </c>
      <c r="I9" s="47">
        <f>[7]외국인!C9</f>
        <v>10</v>
      </c>
      <c r="J9" s="47">
        <f>[7]외국인!D9</f>
        <v>21</v>
      </c>
      <c r="K9" s="47">
        <f>[8]외국인!B9</f>
        <v>39</v>
      </c>
      <c r="L9" s="47">
        <f>[8]외국인!C9</f>
        <v>13</v>
      </c>
      <c r="M9" s="47">
        <f>[8]외국인!D9</f>
        <v>26</v>
      </c>
      <c r="N9" s="47">
        <f>'[9]외국인 '!B9</f>
        <v>123</v>
      </c>
      <c r="O9" s="47">
        <f>'[9]외국인 '!C9</f>
        <v>64</v>
      </c>
      <c r="P9" s="47">
        <f>'[9]외국인 '!D9</f>
        <v>59</v>
      </c>
      <c r="Q9" s="99">
        <f>'[10]외국인 '!B9</f>
        <v>93</v>
      </c>
      <c r="R9" s="99">
        <f>'[10]외국인 '!C9</f>
        <v>19</v>
      </c>
      <c r="S9" s="99">
        <f>'[10]외국인 '!D9</f>
        <v>74</v>
      </c>
    </row>
    <row r="10" spans="1:19" s="35" customFormat="1" ht="17.25" customHeight="1" x14ac:dyDescent="0.2">
      <c r="A10" s="98" t="str">
        <f>[6]외국인!A10</f>
        <v>20∼24세</v>
      </c>
      <c r="B10" s="99">
        <f t="shared" si="0"/>
        <v>3888</v>
      </c>
      <c r="C10" s="47">
        <f t="shared" si="1"/>
        <v>1655</v>
      </c>
      <c r="D10" s="47">
        <f t="shared" si="2"/>
        <v>2233</v>
      </c>
      <c r="E10" s="47">
        <f>[6]외국인!B10</f>
        <v>339</v>
      </c>
      <c r="F10" s="47">
        <f>[6]외국인!C10</f>
        <v>153</v>
      </c>
      <c r="G10" s="47">
        <f>[6]외국인!D10</f>
        <v>186</v>
      </c>
      <c r="H10" s="47">
        <f>[7]외국인!B10</f>
        <v>268</v>
      </c>
      <c r="I10" s="47">
        <f>[7]외국인!C10</f>
        <v>75</v>
      </c>
      <c r="J10" s="47">
        <f>[7]외국인!D10</f>
        <v>193</v>
      </c>
      <c r="K10" s="47">
        <f>[8]외국인!B10</f>
        <v>341</v>
      </c>
      <c r="L10" s="47">
        <f>[8]외국인!C10</f>
        <v>100</v>
      </c>
      <c r="M10" s="47">
        <f>[8]외국인!D10</f>
        <v>241</v>
      </c>
      <c r="N10" s="47">
        <f>'[9]외국인 '!B10</f>
        <v>1167</v>
      </c>
      <c r="O10" s="47">
        <f>'[9]외국인 '!C10</f>
        <v>497</v>
      </c>
      <c r="P10" s="47">
        <f>'[9]외국인 '!D10</f>
        <v>670</v>
      </c>
      <c r="Q10" s="99">
        <f>'[10]외국인 '!B10</f>
        <v>1773</v>
      </c>
      <c r="R10" s="99">
        <f>'[10]외국인 '!C10</f>
        <v>830</v>
      </c>
      <c r="S10" s="99">
        <f>'[10]외국인 '!D10</f>
        <v>943</v>
      </c>
    </row>
    <row r="11" spans="1:19" s="35" customFormat="1" ht="17.25" customHeight="1" x14ac:dyDescent="0.2">
      <c r="A11" s="98" t="str">
        <f>[6]외국인!A11</f>
        <v>25∼29세</v>
      </c>
      <c r="B11" s="99">
        <f t="shared" si="0"/>
        <v>3018</v>
      </c>
      <c r="C11" s="47">
        <f t="shared" si="1"/>
        <v>1795</v>
      </c>
      <c r="D11" s="47">
        <f t="shared" si="2"/>
        <v>1223</v>
      </c>
      <c r="E11" s="47">
        <f>[6]외국인!B11</f>
        <v>253</v>
      </c>
      <c r="F11" s="47">
        <f>[6]외국인!C11</f>
        <v>121</v>
      </c>
      <c r="G11" s="47">
        <f>[6]외국인!D11</f>
        <v>132</v>
      </c>
      <c r="H11" s="47">
        <f>[7]외국인!B11</f>
        <v>253</v>
      </c>
      <c r="I11" s="47">
        <f>[7]외국인!C11</f>
        <v>97</v>
      </c>
      <c r="J11" s="47">
        <f>[7]외국인!D11</f>
        <v>156</v>
      </c>
      <c r="K11" s="47">
        <f>[8]외국인!B11</f>
        <v>167</v>
      </c>
      <c r="L11" s="47">
        <f>[8]외국인!C11</f>
        <v>46</v>
      </c>
      <c r="M11" s="47">
        <f>[8]외국인!D11</f>
        <v>121</v>
      </c>
      <c r="N11" s="47">
        <f>'[9]외국인 '!B11</f>
        <v>768</v>
      </c>
      <c r="O11" s="47">
        <f>'[9]외국인 '!C11</f>
        <v>357</v>
      </c>
      <c r="P11" s="47">
        <f>'[9]외국인 '!D11</f>
        <v>411</v>
      </c>
      <c r="Q11" s="99">
        <f>'[10]외국인 '!B11</f>
        <v>1577</v>
      </c>
      <c r="R11" s="99">
        <f>'[10]외국인 '!C11</f>
        <v>1174</v>
      </c>
      <c r="S11" s="99">
        <f>'[10]외국인 '!D11</f>
        <v>403</v>
      </c>
    </row>
    <row r="12" spans="1:19" s="35" customFormat="1" ht="17.25" customHeight="1" x14ac:dyDescent="0.2">
      <c r="A12" s="98" t="str">
        <f>[6]외국인!A12</f>
        <v>30∼34세</v>
      </c>
      <c r="B12" s="99">
        <f t="shared" si="0"/>
        <v>1940</v>
      </c>
      <c r="C12" s="47">
        <f t="shared" si="1"/>
        <v>1280</v>
      </c>
      <c r="D12" s="47">
        <f t="shared" si="2"/>
        <v>660</v>
      </c>
      <c r="E12" s="47">
        <f>[6]외국인!B12</f>
        <v>121</v>
      </c>
      <c r="F12" s="47">
        <f>[6]외국인!C12</f>
        <v>65</v>
      </c>
      <c r="G12" s="47">
        <f>[6]외국인!D12</f>
        <v>56</v>
      </c>
      <c r="H12" s="47">
        <f>[7]외국인!B12</f>
        <v>128</v>
      </c>
      <c r="I12" s="47">
        <f>[7]외국인!C12</f>
        <v>54</v>
      </c>
      <c r="J12" s="47">
        <f>[7]외국인!D12</f>
        <v>74</v>
      </c>
      <c r="K12" s="47">
        <f>[8]외국인!B12</f>
        <v>96</v>
      </c>
      <c r="L12" s="47">
        <f>[8]외국인!C12</f>
        <v>29</v>
      </c>
      <c r="M12" s="47">
        <f>[8]외국인!D12</f>
        <v>67</v>
      </c>
      <c r="N12" s="47">
        <f>'[9]외국인 '!B12</f>
        <v>388</v>
      </c>
      <c r="O12" s="47">
        <f>'[9]외국인 '!C12</f>
        <v>191</v>
      </c>
      <c r="P12" s="47">
        <f>'[9]외국인 '!D12</f>
        <v>197</v>
      </c>
      <c r="Q12" s="99">
        <f>'[10]외국인 '!B12</f>
        <v>1207</v>
      </c>
      <c r="R12" s="99">
        <f>'[10]외국인 '!C12</f>
        <v>941</v>
      </c>
      <c r="S12" s="99">
        <f>'[10]외국인 '!D12</f>
        <v>266</v>
      </c>
    </row>
    <row r="13" spans="1:19" s="35" customFormat="1" ht="17.25" customHeight="1" x14ac:dyDescent="0.2">
      <c r="A13" s="98" t="str">
        <f>[6]외국인!A13</f>
        <v>35∼39세</v>
      </c>
      <c r="B13" s="99">
        <f t="shared" si="0"/>
        <v>1294</v>
      </c>
      <c r="C13" s="47">
        <f t="shared" si="1"/>
        <v>864</v>
      </c>
      <c r="D13" s="47">
        <f t="shared" si="2"/>
        <v>430</v>
      </c>
      <c r="E13" s="47">
        <f>[6]외국인!B13</f>
        <v>54</v>
      </c>
      <c r="F13" s="47">
        <f>[6]외국인!C13</f>
        <v>27</v>
      </c>
      <c r="G13" s="47">
        <f>[6]외국인!D13</f>
        <v>27</v>
      </c>
      <c r="H13" s="47">
        <f>[7]외국인!B13</f>
        <v>121</v>
      </c>
      <c r="I13" s="47">
        <f>[7]외국인!C13</f>
        <v>49</v>
      </c>
      <c r="J13" s="47">
        <f>[7]외국인!D13</f>
        <v>72</v>
      </c>
      <c r="K13" s="47">
        <f>[8]외국인!B13</f>
        <v>66</v>
      </c>
      <c r="L13" s="47">
        <f>[8]외국인!C13</f>
        <v>17</v>
      </c>
      <c r="M13" s="47">
        <f>[8]외국인!D13</f>
        <v>49</v>
      </c>
      <c r="N13" s="47">
        <f>'[9]외국인 '!B13</f>
        <v>281</v>
      </c>
      <c r="O13" s="47">
        <f>'[9]외국인 '!C13</f>
        <v>154</v>
      </c>
      <c r="P13" s="47">
        <f>'[9]외국인 '!D13</f>
        <v>127</v>
      </c>
      <c r="Q13" s="99">
        <f>'[10]외국인 '!B13</f>
        <v>772</v>
      </c>
      <c r="R13" s="99">
        <f>'[10]외국인 '!C13</f>
        <v>617</v>
      </c>
      <c r="S13" s="99">
        <f>'[10]외국인 '!D13</f>
        <v>155</v>
      </c>
    </row>
    <row r="14" spans="1:19" s="35" customFormat="1" ht="17.25" customHeight="1" x14ac:dyDescent="0.2">
      <c r="A14" s="98" t="str">
        <f>[6]외국인!A14</f>
        <v>40∼44세</v>
      </c>
      <c r="B14" s="99">
        <f t="shared" si="0"/>
        <v>899</v>
      </c>
      <c r="C14" s="47">
        <f t="shared" si="1"/>
        <v>490</v>
      </c>
      <c r="D14" s="47">
        <f t="shared" si="2"/>
        <v>409</v>
      </c>
      <c r="E14" s="47">
        <f>[6]외국인!B14</f>
        <v>51</v>
      </c>
      <c r="F14" s="47">
        <f>[6]외국인!C14</f>
        <v>26</v>
      </c>
      <c r="G14" s="47">
        <f>[6]외국인!D14</f>
        <v>25</v>
      </c>
      <c r="H14" s="47">
        <f>[7]외국인!B14</f>
        <v>100</v>
      </c>
      <c r="I14" s="47">
        <f>[7]외국인!C14</f>
        <v>40</v>
      </c>
      <c r="J14" s="47">
        <f>[7]외국인!D14</f>
        <v>60</v>
      </c>
      <c r="K14" s="47">
        <f>[8]외국인!B14</f>
        <v>60</v>
      </c>
      <c r="L14" s="47">
        <f>[8]외국인!C14</f>
        <v>20</v>
      </c>
      <c r="M14" s="47">
        <f>[8]외국인!D14</f>
        <v>40</v>
      </c>
      <c r="N14" s="47">
        <f>'[9]외국인 '!B14</f>
        <v>193</v>
      </c>
      <c r="O14" s="47">
        <f>'[9]외국인 '!C14</f>
        <v>75</v>
      </c>
      <c r="P14" s="47">
        <f>'[9]외국인 '!D14</f>
        <v>118</v>
      </c>
      <c r="Q14" s="99">
        <f>'[10]외국인 '!B14</f>
        <v>495</v>
      </c>
      <c r="R14" s="99">
        <f>'[10]외국인 '!C14</f>
        <v>329</v>
      </c>
      <c r="S14" s="99">
        <f>'[10]외국인 '!D14</f>
        <v>166</v>
      </c>
    </row>
    <row r="15" spans="1:19" s="35" customFormat="1" ht="17.25" customHeight="1" x14ac:dyDescent="0.2">
      <c r="A15" s="98" t="str">
        <f>[6]외국인!A15</f>
        <v>45∼49세</v>
      </c>
      <c r="B15" s="99">
        <f t="shared" si="0"/>
        <v>667</v>
      </c>
      <c r="C15" s="47">
        <f t="shared" si="1"/>
        <v>245</v>
      </c>
      <c r="D15" s="47">
        <f t="shared" si="2"/>
        <v>422</v>
      </c>
      <c r="E15" s="47">
        <f>[6]외국인!B15</f>
        <v>53</v>
      </c>
      <c r="F15" s="47">
        <f>[6]외국인!C15</f>
        <v>17</v>
      </c>
      <c r="G15" s="47">
        <f>[6]외국인!D15</f>
        <v>36</v>
      </c>
      <c r="H15" s="47">
        <f>[7]외국인!B15</f>
        <v>99</v>
      </c>
      <c r="I15" s="47">
        <f>[7]외국인!C15</f>
        <v>32</v>
      </c>
      <c r="J15" s="47">
        <f>[7]외국인!D15</f>
        <v>67</v>
      </c>
      <c r="K15" s="47">
        <f>[8]외국인!B15</f>
        <v>67</v>
      </c>
      <c r="L15" s="47">
        <f>[8]외국인!C15</f>
        <v>19</v>
      </c>
      <c r="M15" s="47">
        <f>[8]외국인!D15</f>
        <v>48</v>
      </c>
      <c r="N15" s="47">
        <f>'[9]외국인 '!B15</f>
        <v>196</v>
      </c>
      <c r="O15" s="47">
        <f>'[9]외국인 '!C15</f>
        <v>61</v>
      </c>
      <c r="P15" s="47">
        <f>'[9]외국인 '!D15</f>
        <v>135</v>
      </c>
      <c r="Q15" s="99">
        <f>'[10]외국인 '!B15</f>
        <v>252</v>
      </c>
      <c r="R15" s="99">
        <f>'[10]외국인 '!C15</f>
        <v>116</v>
      </c>
      <c r="S15" s="99">
        <f>'[10]외국인 '!D15</f>
        <v>136</v>
      </c>
    </row>
    <row r="16" spans="1:19" s="35" customFormat="1" ht="17.25" customHeight="1" x14ac:dyDescent="0.2">
      <c r="A16" s="98" t="str">
        <f>[6]외국인!A16</f>
        <v>50∼54세</v>
      </c>
      <c r="B16" s="99">
        <f t="shared" si="0"/>
        <v>470</v>
      </c>
      <c r="C16" s="47">
        <f t="shared" si="1"/>
        <v>222</v>
      </c>
      <c r="D16" s="47">
        <f t="shared" si="2"/>
        <v>248</v>
      </c>
      <c r="E16" s="47">
        <f>[6]외국인!B16</f>
        <v>46</v>
      </c>
      <c r="F16" s="47">
        <f>[6]외국인!C16</f>
        <v>20</v>
      </c>
      <c r="G16" s="47">
        <f>[6]외국인!D16</f>
        <v>26</v>
      </c>
      <c r="H16" s="47">
        <f>[7]외국인!B16</f>
        <v>74</v>
      </c>
      <c r="I16" s="47">
        <f>[7]외국인!C16</f>
        <v>31</v>
      </c>
      <c r="J16" s="47">
        <f>[7]외국인!D16</f>
        <v>43</v>
      </c>
      <c r="K16" s="47">
        <f>[8]외국인!B16</f>
        <v>48</v>
      </c>
      <c r="L16" s="47">
        <f>[8]외국인!C16</f>
        <v>22</v>
      </c>
      <c r="M16" s="47">
        <f>[8]외국인!D16</f>
        <v>26</v>
      </c>
      <c r="N16" s="47">
        <f>'[9]외국인 '!B16</f>
        <v>132</v>
      </c>
      <c r="O16" s="47">
        <f>'[9]외국인 '!C16</f>
        <v>60</v>
      </c>
      <c r="P16" s="47">
        <f>'[9]외국인 '!D16</f>
        <v>72</v>
      </c>
      <c r="Q16" s="99">
        <f>'[10]외국인 '!B16</f>
        <v>170</v>
      </c>
      <c r="R16" s="99">
        <f>'[10]외국인 '!C16</f>
        <v>89</v>
      </c>
      <c r="S16" s="99">
        <f>'[10]외국인 '!D16</f>
        <v>81</v>
      </c>
    </row>
    <row r="17" spans="1:19" s="35" customFormat="1" ht="17.25" customHeight="1" x14ac:dyDescent="0.2">
      <c r="A17" s="98" t="str">
        <f>[6]외국인!A17</f>
        <v>55∼59세</v>
      </c>
      <c r="B17" s="99">
        <f t="shared" si="0"/>
        <v>335</v>
      </c>
      <c r="C17" s="47">
        <f t="shared" si="1"/>
        <v>161</v>
      </c>
      <c r="D17" s="47">
        <f t="shared" si="2"/>
        <v>174</v>
      </c>
      <c r="E17" s="47">
        <f>[6]외국인!B17</f>
        <v>23</v>
      </c>
      <c r="F17" s="47">
        <f>[6]외국인!C17</f>
        <v>12</v>
      </c>
      <c r="G17" s="47">
        <f>[6]외국인!D17</f>
        <v>11</v>
      </c>
      <c r="H17" s="47">
        <f>[7]외국인!B17</f>
        <v>42</v>
      </c>
      <c r="I17" s="47">
        <f>[7]외국인!C17</f>
        <v>14</v>
      </c>
      <c r="J17" s="47">
        <f>[7]외국인!D17</f>
        <v>28</v>
      </c>
      <c r="K17" s="47">
        <f>[8]외국인!B17</f>
        <v>40</v>
      </c>
      <c r="L17" s="47">
        <f>[8]외국인!C17</f>
        <v>19</v>
      </c>
      <c r="M17" s="47">
        <f>[8]외국인!D17</f>
        <v>21</v>
      </c>
      <c r="N17" s="47">
        <f>'[9]외국인 '!B17</f>
        <v>102</v>
      </c>
      <c r="O17" s="47">
        <f>'[9]외국인 '!C17</f>
        <v>50</v>
      </c>
      <c r="P17" s="47">
        <f>'[9]외국인 '!D17</f>
        <v>52</v>
      </c>
      <c r="Q17" s="99">
        <f>'[10]외국인 '!B17</f>
        <v>128</v>
      </c>
      <c r="R17" s="99">
        <f>'[10]외국인 '!C17</f>
        <v>66</v>
      </c>
      <c r="S17" s="99">
        <f>'[10]외국인 '!D17</f>
        <v>62</v>
      </c>
    </row>
    <row r="18" spans="1:19" s="35" customFormat="1" ht="17.25" customHeight="1" x14ac:dyDescent="0.2">
      <c r="A18" s="98" t="str">
        <f>[6]외국인!A18</f>
        <v>60∼64세</v>
      </c>
      <c r="B18" s="99">
        <f t="shared" si="0"/>
        <v>193</v>
      </c>
      <c r="C18" s="47">
        <f t="shared" si="1"/>
        <v>108</v>
      </c>
      <c r="D18" s="47">
        <f t="shared" si="2"/>
        <v>85</v>
      </c>
      <c r="E18" s="47">
        <f>[6]외국인!B18</f>
        <v>16</v>
      </c>
      <c r="F18" s="47">
        <f>[6]외국인!C18</f>
        <v>11</v>
      </c>
      <c r="G18" s="47">
        <f>[6]외국인!D18</f>
        <v>5</v>
      </c>
      <c r="H18" s="47">
        <f>[7]외국인!B18</f>
        <v>29</v>
      </c>
      <c r="I18" s="47">
        <f>[7]외국인!C18</f>
        <v>15</v>
      </c>
      <c r="J18" s="47">
        <f>[7]외국인!D18</f>
        <v>14</v>
      </c>
      <c r="K18" s="47">
        <f>[8]외국인!B18</f>
        <v>18</v>
      </c>
      <c r="L18" s="47">
        <f>[8]외국인!C18</f>
        <v>10</v>
      </c>
      <c r="M18" s="47">
        <f>[8]외국인!D18</f>
        <v>8</v>
      </c>
      <c r="N18" s="47">
        <f>'[9]외국인 '!B18</f>
        <v>64</v>
      </c>
      <c r="O18" s="47">
        <f>'[9]외국인 '!C18</f>
        <v>31</v>
      </c>
      <c r="P18" s="47">
        <f>'[9]외국인 '!D18</f>
        <v>33</v>
      </c>
      <c r="Q18" s="99">
        <f>'[10]외국인 '!B18</f>
        <v>66</v>
      </c>
      <c r="R18" s="99">
        <f>'[10]외국인 '!C18</f>
        <v>41</v>
      </c>
      <c r="S18" s="99">
        <f>'[10]외국인 '!D18</f>
        <v>25</v>
      </c>
    </row>
    <row r="19" spans="1:19" s="35" customFormat="1" ht="17.25" customHeight="1" x14ac:dyDescent="0.2">
      <c r="A19" s="98" t="str">
        <f>[6]외국인!A19</f>
        <v>65∼69세</v>
      </c>
      <c r="B19" s="99">
        <f t="shared" si="0"/>
        <v>48</v>
      </c>
      <c r="C19" s="47">
        <f t="shared" si="1"/>
        <v>24</v>
      </c>
      <c r="D19" s="47">
        <f t="shared" si="2"/>
        <v>24</v>
      </c>
      <c r="E19" s="47">
        <f>[6]외국인!B19</f>
        <v>8</v>
      </c>
      <c r="F19" s="47">
        <f>[6]외국인!C19</f>
        <v>4</v>
      </c>
      <c r="G19" s="47">
        <f>[6]외국인!D19</f>
        <v>4</v>
      </c>
      <c r="H19" s="47">
        <f>[7]외국인!B19</f>
        <v>7</v>
      </c>
      <c r="I19" s="47">
        <f>[7]외국인!C19</f>
        <v>5</v>
      </c>
      <c r="J19" s="47">
        <f>[7]외국인!D19</f>
        <v>2</v>
      </c>
      <c r="K19" s="47">
        <f>[8]외국인!B19</f>
        <v>7</v>
      </c>
      <c r="L19" s="47">
        <f>[8]외국인!C19</f>
        <v>3</v>
      </c>
      <c r="M19" s="47">
        <f>[8]외국인!D19</f>
        <v>4</v>
      </c>
      <c r="N19" s="47">
        <f>'[9]외국인 '!B19</f>
        <v>16</v>
      </c>
      <c r="O19" s="47">
        <f>'[9]외국인 '!C19</f>
        <v>8</v>
      </c>
      <c r="P19" s="47">
        <f>'[9]외국인 '!D19</f>
        <v>8</v>
      </c>
      <c r="Q19" s="99">
        <f>'[10]외국인 '!B19</f>
        <v>10</v>
      </c>
      <c r="R19" s="99">
        <f>'[10]외국인 '!C19</f>
        <v>4</v>
      </c>
      <c r="S19" s="99">
        <f>'[10]외국인 '!D19</f>
        <v>6</v>
      </c>
    </row>
    <row r="20" spans="1:19" s="35" customFormat="1" ht="17.25" customHeight="1" x14ac:dyDescent="0.2">
      <c r="A20" s="98" t="str">
        <f>[6]외국인!A20</f>
        <v>70∼74세</v>
      </c>
      <c r="B20" s="99">
        <f t="shared" si="0"/>
        <v>23</v>
      </c>
      <c r="C20" s="47">
        <f t="shared" si="1"/>
        <v>10</v>
      </c>
      <c r="D20" s="47">
        <f t="shared" si="2"/>
        <v>13</v>
      </c>
      <c r="E20" s="47">
        <f>[6]외국인!B20</f>
        <v>5</v>
      </c>
      <c r="F20" s="47">
        <f>[6]외국인!C20</f>
        <v>2</v>
      </c>
      <c r="G20" s="47">
        <f>[6]외국인!D20</f>
        <v>3</v>
      </c>
      <c r="H20" s="47">
        <f>[7]외국인!B20</f>
        <v>2</v>
      </c>
      <c r="I20" s="47">
        <f>[7]외국인!C20</f>
        <v>0</v>
      </c>
      <c r="J20" s="47">
        <f>[7]외국인!D20</f>
        <v>2</v>
      </c>
      <c r="K20" s="47">
        <f>[8]외국인!B20</f>
        <v>2</v>
      </c>
      <c r="L20" s="47">
        <f>[8]외국인!C20</f>
        <v>1</v>
      </c>
      <c r="M20" s="47">
        <f>[8]외국인!D20</f>
        <v>1</v>
      </c>
      <c r="N20" s="47">
        <f>'[9]외국인 '!B20</f>
        <v>8</v>
      </c>
      <c r="O20" s="47">
        <f>'[9]외국인 '!C20</f>
        <v>4</v>
      </c>
      <c r="P20" s="47">
        <f>'[9]외국인 '!D20</f>
        <v>4</v>
      </c>
      <c r="Q20" s="99">
        <f>'[10]외국인 '!B20</f>
        <v>6</v>
      </c>
      <c r="R20" s="99">
        <f>'[10]외국인 '!C20</f>
        <v>3</v>
      </c>
      <c r="S20" s="99">
        <f>'[10]외국인 '!D20</f>
        <v>3</v>
      </c>
    </row>
    <row r="21" spans="1:19" s="35" customFormat="1" ht="17.25" customHeight="1" x14ac:dyDescent="0.2">
      <c r="A21" s="98" t="str">
        <f>[6]외국인!A21</f>
        <v>75∼79세</v>
      </c>
      <c r="B21" s="99">
        <f t="shared" si="0"/>
        <v>23</v>
      </c>
      <c r="C21" s="47">
        <f t="shared" si="1"/>
        <v>15</v>
      </c>
      <c r="D21" s="47">
        <f t="shared" si="2"/>
        <v>8</v>
      </c>
      <c r="E21" s="47">
        <f>[6]외국인!B21</f>
        <v>10</v>
      </c>
      <c r="F21" s="47">
        <f>[6]외국인!C21</f>
        <v>7</v>
      </c>
      <c r="G21" s="47">
        <f>[6]외국인!D21</f>
        <v>3</v>
      </c>
      <c r="H21" s="47">
        <f>[7]외국인!B21</f>
        <v>3</v>
      </c>
      <c r="I21" s="47">
        <f>[7]외국인!C21</f>
        <v>0</v>
      </c>
      <c r="J21" s="47">
        <f>[7]외국인!D21</f>
        <v>3</v>
      </c>
      <c r="K21" s="47">
        <f>[8]외국인!B21</f>
        <v>1</v>
      </c>
      <c r="L21" s="47">
        <f>[8]외국인!C21</f>
        <v>1</v>
      </c>
      <c r="M21" s="47">
        <f>[8]외국인!D21</f>
        <v>0</v>
      </c>
      <c r="N21" s="47">
        <f>'[9]외국인 '!B21</f>
        <v>7</v>
      </c>
      <c r="O21" s="47">
        <f>'[9]외국인 '!C21</f>
        <v>6</v>
      </c>
      <c r="P21" s="47">
        <f>'[9]외국인 '!D21</f>
        <v>1</v>
      </c>
      <c r="Q21" s="99">
        <f>'[10]외국인 '!B21</f>
        <v>2</v>
      </c>
      <c r="R21" s="99">
        <f>'[10]외국인 '!C21</f>
        <v>1</v>
      </c>
      <c r="S21" s="99">
        <f>'[10]외국인 '!D21</f>
        <v>1</v>
      </c>
    </row>
    <row r="22" spans="1:19" s="35" customFormat="1" ht="17.25" customHeight="1" x14ac:dyDescent="0.2">
      <c r="A22" s="98" t="str">
        <f>[6]외국인!A22</f>
        <v>80∼84세</v>
      </c>
      <c r="B22" s="99">
        <f t="shared" si="0"/>
        <v>8</v>
      </c>
      <c r="C22" s="47">
        <f t="shared" si="1"/>
        <v>3</v>
      </c>
      <c r="D22" s="47">
        <f t="shared" si="2"/>
        <v>5</v>
      </c>
      <c r="E22" s="47">
        <f>[6]외국인!B22</f>
        <v>2</v>
      </c>
      <c r="F22" s="47">
        <f>[6]외국인!C22</f>
        <v>1</v>
      </c>
      <c r="G22" s="47">
        <f>[6]외국인!D22</f>
        <v>1</v>
      </c>
      <c r="H22" s="47">
        <f>[7]외국인!B22</f>
        <v>0</v>
      </c>
      <c r="I22" s="47">
        <f>[7]외국인!C22</f>
        <v>0</v>
      </c>
      <c r="J22" s="47">
        <f>[7]외국인!D22</f>
        <v>0</v>
      </c>
      <c r="K22" s="47">
        <f>[8]외국인!B22</f>
        <v>1</v>
      </c>
      <c r="L22" s="47">
        <f>[8]외국인!C22</f>
        <v>1</v>
      </c>
      <c r="M22" s="47">
        <f>[8]외국인!D22</f>
        <v>0</v>
      </c>
      <c r="N22" s="47">
        <f>'[9]외국인 '!B22</f>
        <v>3</v>
      </c>
      <c r="O22" s="47">
        <f>'[9]외국인 '!C22</f>
        <v>0</v>
      </c>
      <c r="P22" s="47">
        <f>'[9]외국인 '!D22</f>
        <v>3</v>
      </c>
      <c r="Q22" s="99">
        <f>'[10]외국인 '!B22</f>
        <v>2</v>
      </c>
      <c r="R22" s="99">
        <f>'[10]외국인 '!C22</f>
        <v>1</v>
      </c>
      <c r="S22" s="99">
        <f>'[10]외국인 '!D22</f>
        <v>1</v>
      </c>
    </row>
    <row r="23" spans="1:19" s="35" customFormat="1" ht="17.25" customHeight="1" x14ac:dyDescent="0.2">
      <c r="A23" s="98" t="str">
        <f>[6]외국인!A23</f>
        <v>85∼89세</v>
      </c>
      <c r="B23" s="99">
        <f t="shared" si="0"/>
        <v>1</v>
      </c>
      <c r="C23" s="47">
        <f t="shared" si="1"/>
        <v>1</v>
      </c>
      <c r="D23" s="47">
        <f t="shared" si="2"/>
        <v>0</v>
      </c>
      <c r="E23" s="47">
        <f>[6]외국인!B23</f>
        <v>0</v>
      </c>
      <c r="F23" s="47">
        <f>[6]외국인!C23</f>
        <v>0</v>
      </c>
      <c r="G23" s="47">
        <f>[6]외국인!D23</f>
        <v>0</v>
      </c>
      <c r="H23" s="47">
        <f>[7]외국인!B23</f>
        <v>0</v>
      </c>
      <c r="I23" s="47">
        <f>[7]외국인!C23</f>
        <v>0</v>
      </c>
      <c r="J23" s="47">
        <f>[7]외국인!D23</f>
        <v>0</v>
      </c>
      <c r="K23" s="47">
        <f>[8]외국인!B23</f>
        <v>0</v>
      </c>
      <c r="L23" s="47">
        <f>[8]외국인!C23</f>
        <v>0</v>
      </c>
      <c r="M23" s="47">
        <f>[8]외국인!D23</f>
        <v>0</v>
      </c>
      <c r="N23" s="47">
        <f>'[9]외국인 '!B23</f>
        <v>1</v>
      </c>
      <c r="O23" s="47">
        <f>'[9]외국인 '!C23</f>
        <v>1</v>
      </c>
      <c r="P23" s="47">
        <f>'[9]외국인 '!D23</f>
        <v>0</v>
      </c>
      <c r="Q23" s="99">
        <f>'[10]외국인 '!B23</f>
        <v>0</v>
      </c>
      <c r="R23" s="99">
        <f>'[10]외국인 '!C23</f>
        <v>0</v>
      </c>
      <c r="S23" s="99">
        <f>'[10]외국인 '!D23</f>
        <v>0</v>
      </c>
    </row>
    <row r="24" spans="1:19" s="35" customFormat="1" ht="17.25" customHeight="1" x14ac:dyDescent="0.2">
      <c r="A24" s="98" t="str">
        <f>[6]외국인!A24</f>
        <v>90∼94세</v>
      </c>
      <c r="B24" s="99">
        <f t="shared" si="0"/>
        <v>2</v>
      </c>
      <c r="C24" s="47">
        <f t="shared" si="1"/>
        <v>0</v>
      </c>
      <c r="D24" s="47">
        <f t="shared" si="2"/>
        <v>2</v>
      </c>
      <c r="E24" s="47">
        <f>[6]외국인!B24</f>
        <v>0</v>
      </c>
      <c r="F24" s="47">
        <f>[6]외국인!C24</f>
        <v>0</v>
      </c>
      <c r="G24" s="47">
        <f>[6]외국인!D24</f>
        <v>0</v>
      </c>
      <c r="H24" s="47">
        <f>[7]외국인!B24</f>
        <v>0</v>
      </c>
      <c r="I24" s="47">
        <f>[7]외국인!C24</f>
        <v>0</v>
      </c>
      <c r="J24" s="47">
        <f>[7]외국인!D24</f>
        <v>0</v>
      </c>
      <c r="K24" s="47">
        <f>[8]외국인!B24</f>
        <v>1</v>
      </c>
      <c r="L24" s="47">
        <f>[8]외국인!C24</f>
        <v>0</v>
      </c>
      <c r="M24" s="47">
        <f>[8]외국인!D24</f>
        <v>1</v>
      </c>
      <c r="N24" s="47">
        <f>'[9]외국인 '!B24</f>
        <v>1</v>
      </c>
      <c r="O24" s="47">
        <f>'[9]외국인 '!C24</f>
        <v>0</v>
      </c>
      <c r="P24" s="47">
        <f>'[9]외국인 '!D24</f>
        <v>1</v>
      </c>
      <c r="Q24" s="99">
        <f>'[10]외국인 '!B24</f>
        <v>0</v>
      </c>
      <c r="R24" s="99">
        <f>'[10]외국인 '!C24</f>
        <v>0</v>
      </c>
      <c r="S24" s="99">
        <f>'[10]외국인 '!D24</f>
        <v>0</v>
      </c>
    </row>
    <row r="25" spans="1:19" s="35" customFormat="1" ht="17.25" customHeight="1" x14ac:dyDescent="0.2">
      <c r="A25" s="98" t="str">
        <f>[6]외국인!A25</f>
        <v>95∼99세</v>
      </c>
      <c r="B25" s="99">
        <f t="shared" si="0"/>
        <v>0</v>
      </c>
      <c r="C25" s="47">
        <f t="shared" si="1"/>
        <v>0</v>
      </c>
      <c r="D25" s="47">
        <f t="shared" si="2"/>
        <v>0</v>
      </c>
      <c r="E25" s="47">
        <f>[6]외국인!B25</f>
        <v>0</v>
      </c>
      <c r="F25" s="47">
        <f>[6]외국인!C25</f>
        <v>0</v>
      </c>
      <c r="G25" s="47">
        <f>[6]외국인!D25</f>
        <v>0</v>
      </c>
      <c r="H25" s="47">
        <f>[7]외국인!B25</f>
        <v>0</v>
      </c>
      <c r="I25" s="47">
        <f>[7]외국인!C25</f>
        <v>0</v>
      </c>
      <c r="J25" s="47">
        <f>[7]외국인!D25</f>
        <v>0</v>
      </c>
      <c r="K25" s="47">
        <f>[8]외국인!B25</f>
        <v>0</v>
      </c>
      <c r="L25" s="47">
        <f>[8]외국인!C25</f>
        <v>0</v>
      </c>
      <c r="M25" s="47">
        <f>[8]외국인!D25</f>
        <v>0</v>
      </c>
      <c r="N25" s="47">
        <f>'[9]외국인 '!B25</f>
        <v>0</v>
      </c>
      <c r="O25" s="47">
        <f>'[9]외국인 '!C25</f>
        <v>0</v>
      </c>
      <c r="P25" s="47">
        <f>'[9]외국인 '!D25</f>
        <v>0</v>
      </c>
      <c r="Q25" s="99">
        <f>'[10]외국인 '!B25</f>
        <v>0</v>
      </c>
      <c r="R25" s="99">
        <f>'[10]외국인 '!C25</f>
        <v>0</v>
      </c>
      <c r="S25" s="99">
        <f>'[10]외국인 '!D25</f>
        <v>0</v>
      </c>
    </row>
    <row r="26" spans="1:19" s="35" customFormat="1" ht="17.25" customHeight="1" x14ac:dyDescent="0.2">
      <c r="A26" s="100" t="str">
        <f>[6]외국인!A26</f>
        <v>100이상</v>
      </c>
      <c r="B26" s="55">
        <f t="shared" si="0"/>
        <v>0</v>
      </c>
      <c r="C26" s="55">
        <f t="shared" si="1"/>
        <v>0</v>
      </c>
      <c r="D26" s="55">
        <f t="shared" si="2"/>
        <v>0</v>
      </c>
      <c r="E26" s="55">
        <f>[6]외국인!B26</f>
        <v>0</v>
      </c>
      <c r="F26" s="55">
        <f>[6]외국인!C26</f>
        <v>0</v>
      </c>
      <c r="G26" s="55">
        <f>[6]외국인!D26</f>
        <v>0</v>
      </c>
      <c r="H26" s="55">
        <f>[7]외국인!B26</f>
        <v>0</v>
      </c>
      <c r="I26" s="55">
        <f>[7]외국인!C26</f>
        <v>0</v>
      </c>
      <c r="J26" s="55">
        <f>[7]외국인!D26</f>
        <v>0</v>
      </c>
      <c r="K26" s="55">
        <f>[8]외국인!B26</f>
        <v>0</v>
      </c>
      <c r="L26" s="55">
        <f>[8]외국인!C26</f>
        <v>0</v>
      </c>
      <c r="M26" s="55">
        <f>[8]외국인!D26</f>
        <v>0</v>
      </c>
      <c r="N26" s="55">
        <f>'[9]외국인 '!B26</f>
        <v>0</v>
      </c>
      <c r="O26" s="55">
        <f>'[9]외국인 '!C26</f>
        <v>0</v>
      </c>
      <c r="P26" s="55">
        <f>'[9]외국인 '!D26</f>
        <v>0</v>
      </c>
      <c r="Q26" s="55">
        <f>'[10]외국인 '!B26</f>
        <v>0</v>
      </c>
      <c r="R26" s="55">
        <f>'[10]외국인 '!C26</f>
        <v>0</v>
      </c>
      <c r="S26" s="55">
        <f>'[10]외국인 '!D26</f>
        <v>0</v>
      </c>
    </row>
    <row r="27" spans="1:19" x14ac:dyDescent="0.2">
      <c r="A27" s="23" t="s">
        <v>64</v>
      </c>
      <c r="B27" s="24">
        <f t="shared" ref="B27:S27" si="3">SUM(B19:B26)</f>
        <v>105</v>
      </c>
      <c r="C27" s="24">
        <f t="shared" si="3"/>
        <v>53</v>
      </c>
      <c r="D27" s="24">
        <f t="shared" si="3"/>
        <v>52</v>
      </c>
      <c r="E27" s="24">
        <f t="shared" si="3"/>
        <v>25</v>
      </c>
      <c r="F27" s="24">
        <f t="shared" si="3"/>
        <v>14</v>
      </c>
      <c r="G27" s="24">
        <f t="shared" si="3"/>
        <v>11</v>
      </c>
      <c r="H27" s="24">
        <f t="shared" si="3"/>
        <v>12</v>
      </c>
      <c r="I27" s="24">
        <f t="shared" si="3"/>
        <v>5</v>
      </c>
      <c r="J27" s="24">
        <f t="shared" si="3"/>
        <v>7</v>
      </c>
      <c r="K27" s="24">
        <f t="shared" si="3"/>
        <v>12</v>
      </c>
      <c r="L27" s="24">
        <f t="shared" si="3"/>
        <v>6</v>
      </c>
      <c r="M27" s="24">
        <f t="shared" si="3"/>
        <v>6</v>
      </c>
      <c r="N27" s="24">
        <f t="shared" si="3"/>
        <v>36</v>
      </c>
      <c r="O27" s="24">
        <f t="shared" si="3"/>
        <v>19</v>
      </c>
      <c r="P27" s="24">
        <f t="shared" si="3"/>
        <v>17</v>
      </c>
      <c r="Q27" s="24">
        <f t="shared" si="3"/>
        <v>20</v>
      </c>
      <c r="R27" s="24">
        <f t="shared" si="3"/>
        <v>9</v>
      </c>
      <c r="S27" s="24">
        <f t="shared" si="3"/>
        <v>11</v>
      </c>
    </row>
    <row r="28" spans="1:19" x14ac:dyDescent="0.2">
      <c r="A28" s="23" t="s">
        <v>68</v>
      </c>
      <c r="B28" s="24">
        <f t="shared" ref="B28:S28" si="4">SUM(B9:B18)</f>
        <v>13012</v>
      </c>
      <c r="C28" s="24">
        <f t="shared" si="4"/>
        <v>6933</v>
      </c>
      <c r="D28" s="24">
        <f t="shared" si="4"/>
        <v>6079</v>
      </c>
      <c r="E28" s="24">
        <f t="shared" si="4"/>
        <v>978</v>
      </c>
      <c r="F28" s="24">
        <f t="shared" si="4"/>
        <v>459</v>
      </c>
      <c r="G28" s="24">
        <f t="shared" si="4"/>
        <v>519</v>
      </c>
      <c r="H28" s="24">
        <f t="shared" si="4"/>
        <v>1145</v>
      </c>
      <c r="I28" s="24">
        <f t="shared" si="4"/>
        <v>417</v>
      </c>
      <c r="J28" s="24">
        <f t="shared" si="4"/>
        <v>728</v>
      </c>
      <c r="K28" s="24">
        <f t="shared" si="4"/>
        <v>942</v>
      </c>
      <c r="L28" s="24">
        <f t="shared" si="4"/>
        <v>295</v>
      </c>
      <c r="M28" s="24">
        <f t="shared" si="4"/>
        <v>647</v>
      </c>
      <c r="N28" s="24">
        <f t="shared" si="4"/>
        <v>3414</v>
      </c>
      <c r="O28" s="24">
        <f t="shared" si="4"/>
        <v>1540</v>
      </c>
      <c r="P28" s="24">
        <f t="shared" si="4"/>
        <v>1874</v>
      </c>
      <c r="Q28" s="24">
        <f t="shared" si="4"/>
        <v>6533</v>
      </c>
      <c r="R28" s="24">
        <f t="shared" si="4"/>
        <v>4222</v>
      </c>
      <c r="S28" s="24">
        <f t="shared" si="4"/>
        <v>2311</v>
      </c>
    </row>
    <row r="29" spans="1:19" x14ac:dyDescent="0.2">
      <c r="A29" s="23" t="s">
        <v>65</v>
      </c>
      <c r="B29" s="24">
        <f t="shared" ref="B29:S29" si="5">SUM(B6:B8)</f>
        <v>243</v>
      </c>
      <c r="C29" s="24">
        <f t="shared" si="5"/>
        <v>126</v>
      </c>
      <c r="D29" s="24">
        <f t="shared" si="5"/>
        <v>117</v>
      </c>
      <c r="E29" s="24">
        <f t="shared" si="5"/>
        <v>31</v>
      </c>
      <c r="F29" s="24">
        <f t="shared" si="5"/>
        <v>11</v>
      </c>
      <c r="G29" s="24">
        <f t="shared" si="5"/>
        <v>20</v>
      </c>
      <c r="H29" s="24">
        <f t="shared" si="5"/>
        <v>41</v>
      </c>
      <c r="I29" s="24">
        <f t="shared" si="5"/>
        <v>25</v>
      </c>
      <c r="J29" s="24">
        <f t="shared" si="5"/>
        <v>16</v>
      </c>
      <c r="K29" s="24">
        <f t="shared" si="5"/>
        <v>27</v>
      </c>
      <c r="L29" s="24">
        <f t="shared" si="5"/>
        <v>17</v>
      </c>
      <c r="M29" s="24">
        <f t="shared" si="5"/>
        <v>10</v>
      </c>
      <c r="N29" s="24">
        <f t="shared" si="5"/>
        <v>91</v>
      </c>
      <c r="O29" s="24">
        <f t="shared" si="5"/>
        <v>45</v>
      </c>
      <c r="P29" s="24">
        <f t="shared" si="5"/>
        <v>46</v>
      </c>
      <c r="Q29" s="24">
        <f t="shared" si="5"/>
        <v>53</v>
      </c>
      <c r="R29" s="24">
        <f t="shared" si="5"/>
        <v>28</v>
      </c>
      <c r="S29" s="24">
        <f t="shared" si="5"/>
        <v>25</v>
      </c>
    </row>
  </sheetData>
  <mergeCells count="9">
    <mergeCell ref="A1:G1"/>
    <mergeCell ref="A2:F2"/>
    <mergeCell ref="Q3:S3"/>
    <mergeCell ref="K3:M3"/>
    <mergeCell ref="E3:G3"/>
    <mergeCell ref="A3:A4"/>
    <mergeCell ref="B3:D3"/>
    <mergeCell ref="N3:P3"/>
    <mergeCell ref="H3:J3"/>
  </mergeCells>
  <phoneticPr fontId="22" type="noConversion"/>
  <pageMargins left="0.55097222328186035" right="0.35430556535720825" top="0.98416668176651001" bottom="0.98416668176651001" header="0.51152777671813965" footer="0.5115277767181396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29"/>
  <sheetViews>
    <sheetView zoomScaleNormal="100" workbookViewId="0">
      <selection activeCell="B14" sqref="B14"/>
    </sheetView>
  </sheetViews>
  <sheetFormatPr defaultColWidth="8.88671875" defaultRowHeight="14.25" x14ac:dyDescent="0.2"/>
  <cols>
    <col min="1" max="1" width="8.88671875" style="90" customWidth="1"/>
    <col min="2" max="5" width="7.21875" style="1" customWidth="1"/>
    <col min="6" max="7" width="4.21875" style="1" customWidth="1"/>
    <col min="8" max="8" width="6.6640625" style="1" customWidth="1"/>
    <col min="9" max="10" width="4.33203125" style="1" customWidth="1"/>
    <col min="11" max="11" width="6.109375" style="1" customWidth="1"/>
    <col min="12" max="13" width="4.6640625" style="1" customWidth="1"/>
    <col min="14" max="19" width="7.21875" style="1" customWidth="1"/>
    <col min="20" max="16384" width="8.88671875" style="1"/>
  </cols>
  <sheetData>
    <row r="1" spans="1:19" s="62" customFormat="1" ht="21.75" customHeight="1" x14ac:dyDescent="0.3">
      <c r="A1" s="268" t="s">
        <v>33</v>
      </c>
      <c r="B1" s="268"/>
      <c r="C1" s="268"/>
      <c r="D1" s="268"/>
      <c r="E1" s="268"/>
      <c r="F1" s="268"/>
      <c r="G1" s="268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s="62" customFormat="1" ht="15" customHeight="1" x14ac:dyDescent="0.2">
      <c r="A2" s="272"/>
      <c r="B2" s="272"/>
      <c r="C2" s="272"/>
      <c r="D2" s="272"/>
      <c r="E2" s="272"/>
      <c r="F2" s="272"/>
      <c r="H2" s="63"/>
      <c r="I2" s="64"/>
      <c r="J2" s="64"/>
      <c r="K2" s="63"/>
      <c r="L2" s="63"/>
      <c r="M2" s="64"/>
      <c r="N2" s="63"/>
      <c r="O2" s="64"/>
      <c r="P2" s="64"/>
      <c r="Q2" s="63"/>
      <c r="R2" s="64"/>
      <c r="S2" s="65" t="s">
        <v>61</v>
      </c>
    </row>
    <row r="3" spans="1:19" s="90" customFormat="1" x14ac:dyDescent="0.2">
      <c r="A3" s="261" t="str">
        <f>[6]외국인!A3</f>
        <v>구 분</v>
      </c>
      <c r="B3" s="261" t="s">
        <v>88</v>
      </c>
      <c r="C3" s="259"/>
      <c r="D3" s="260"/>
      <c r="E3" s="274" t="s">
        <v>86</v>
      </c>
      <c r="F3" s="275"/>
      <c r="G3" s="276"/>
      <c r="H3" s="276" t="s">
        <v>67</v>
      </c>
      <c r="I3" s="273"/>
      <c r="J3" s="273"/>
      <c r="K3" s="273" t="s">
        <v>66</v>
      </c>
      <c r="L3" s="273"/>
      <c r="M3" s="273"/>
      <c r="N3" s="273" t="s">
        <v>63</v>
      </c>
      <c r="O3" s="273"/>
      <c r="P3" s="273"/>
      <c r="Q3" s="273" t="s">
        <v>81</v>
      </c>
      <c r="R3" s="273"/>
      <c r="S3" s="274"/>
    </row>
    <row r="4" spans="1:19" s="90" customFormat="1" x14ac:dyDescent="0.2">
      <c r="A4" s="261"/>
      <c r="B4" s="11" t="s">
        <v>6</v>
      </c>
      <c r="C4" s="10" t="s">
        <v>4</v>
      </c>
      <c r="D4" s="91" t="s">
        <v>5</v>
      </c>
      <c r="E4" s="91" t="str">
        <f>[6]외국인!B4</f>
        <v>계</v>
      </c>
      <c r="F4" s="92" t="str">
        <f>[6]외국인!C4</f>
        <v>남</v>
      </c>
      <c r="G4" s="93" t="str">
        <f>[6]외국인!D4</f>
        <v>여</v>
      </c>
      <c r="H4" s="93" t="str">
        <f>[7]외국인!B4</f>
        <v>계</v>
      </c>
      <c r="I4" s="92" t="str">
        <f>[7]외국인!C4</f>
        <v>남</v>
      </c>
      <c r="J4" s="92" t="str">
        <f>[7]외국인!D4</f>
        <v>여</v>
      </c>
      <c r="K4" s="92" t="str">
        <f>[8]외국인!B4</f>
        <v>계</v>
      </c>
      <c r="L4" s="92" t="str">
        <f>[8]외국인!C4</f>
        <v>남</v>
      </c>
      <c r="M4" s="92" t="str">
        <f>[8]외국인!D4</f>
        <v>여</v>
      </c>
      <c r="N4" s="92" t="str">
        <f>'[9]외국인 '!B4</f>
        <v>계</v>
      </c>
      <c r="O4" s="92" t="str">
        <f>'[9]외국인 '!C4</f>
        <v>남</v>
      </c>
      <c r="P4" s="92" t="str">
        <f>'[9]외국인 '!D4</f>
        <v>여</v>
      </c>
      <c r="Q4" s="92" t="str">
        <f>'[10]외국인 '!B4</f>
        <v>계</v>
      </c>
      <c r="R4" s="92" t="str">
        <f>'[10]외국인 '!C4</f>
        <v>남</v>
      </c>
      <c r="S4" s="91" t="str">
        <f>'[10]외국인 '!D4</f>
        <v>여</v>
      </c>
    </row>
    <row r="5" spans="1:19" s="104" customFormat="1" x14ac:dyDescent="0.2">
      <c r="A5" s="101">
        <v>2011</v>
      </c>
      <c r="B5" s="102">
        <f t="shared" ref="B5:B26" si="0">SUM(E5,H5,K5,N5,Q5)</f>
        <v>14106</v>
      </c>
      <c r="C5" s="103">
        <f t="shared" ref="C5:C26" si="1">SUM(F5,I5,L5,O5,R5)</f>
        <v>7488</v>
      </c>
      <c r="D5" s="103">
        <f t="shared" ref="D5:D26" si="2">SUM(G5,J5,M5,P5,S5)</f>
        <v>6618</v>
      </c>
      <c r="E5" s="103">
        <f t="shared" ref="E5:E26" si="3">SUM(F5:G5)</f>
        <v>1064</v>
      </c>
      <c r="F5" s="103">
        <f t="shared" ref="F5:S5" si="4">SUM(F6:F26)</f>
        <v>496</v>
      </c>
      <c r="G5" s="103">
        <f t="shared" si="4"/>
        <v>568</v>
      </c>
      <c r="H5" s="103">
        <f t="shared" si="4"/>
        <v>1394</v>
      </c>
      <c r="I5" s="103">
        <f t="shared" si="4"/>
        <v>561</v>
      </c>
      <c r="J5" s="103">
        <f t="shared" si="4"/>
        <v>833</v>
      </c>
      <c r="K5" s="103">
        <f t="shared" si="4"/>
        <v>1062</v>
      </c>
      <c r="L5" s="103">
        <f t="shared" si="4"/>
        <v>357</v>
      </c>
      <c r="M5" s="103">
        <f t="shared" si="4"/>
        <v>705</v>
      </c>
      <c r="N5" s="103">
        <f t="shared" si="4"/>
        <v>3715</v>
      </c>
      <c r="O5" s="103">
        <f t="shared" si="4"/>
        <v>1682</v>
      </c>
      <c r="P5" s="103">
        <f t="shared" si="4"/>
        <v>2033</v>
      </c>
      <c r="Q5" s="103">
        <f t="shared" si="4"/>
        <v>6871</v>
      </c>
      <c r="R5" s="103">
        <f t="shared" si="4"/>
        <v>4392</v>
      </c>
      <c r="S5" s="103">
        <f t="shared" si="4"/>
        <v>2479</v>
      </c>
    </row>
    <row r="6" spans="1:19" ht="17.25" customHeight="1" x14ac:dyDescent="0.2">
      <c r="A6" s="105" t="str">
        <f>[6]외국인!A6</f>
        <v xml:space="preserve">  0∼ 4 세</v>
      </c>
      <c r="B6" s="24">
        <f t="shared" si="0"/>
        <v>97</v>
      </c>
      <c r="C6" s="106">
        <f t="shared" si="1"/>
        <v>44</v>
      </c>
      <c r="D6" s="106">
        <f t="shared" si="2"/>
        <v>53</v>
      </c>
      <c r="E6" s="106">
        <f t="shared" si="3"/>
        <v>8</v>
      </c>
      <c r="F6" s="1">
        <v>2</v>
      </c>
      <c r="G6" s="1">
        <v>6</v>
      </c>
      <c r="H6" s="106">
        <f t="shared" ref="H6:H26" si="5">SUM(I6:J6)</f>
        <v>9</v>
      </c>
      <c r="I6" s="106">
        <v>6</v>
      </c>
      <c r="J6" s="106">
        <v>3</v>
      </c>
      <c r="K6" s="106">
        <f t="shared" ref="K6:K26" si="6">SUM(L6:M6)</f>
        <v>9</v>
      </c>
      <c r="L6" s="106">
        <v>5</v>
      </c>
      <c r="M6" s="106">
        <v>4</v>
      </c>
      <c r="N6" s="106">
        <f t="shared" ref="N6:N26" si="7">SUM(O6:P6)</f>
        <v>49</v>
      </c>
      <c r="O6" s="106">
        <v>19</v>
      </c>
      <c r="P6" s="106">
        <v>30</v>
      </c>
      <c r="Q6" s="24">
        <v>22</v>
      </c>
      <c r="R6" s="24">
        <v>12</v>
      </c>
      <c r="S6" s="24">
        <v>10</v>
      </c>
    </row>
    <row r="7" spans="1:19" ht="17.25" customHeight="1" x14ac:dyDescent="0.2">
      <c r="A7" s="105" t="str">
        <f>[6]외국인!A7</f>
        <v xml:space="preserve">  5∼ 9 세</v>
      </c>
      <c r="B7" s="24">
        <f t="shared" si="0"/>
        <v>77</v>
      </c>
      <c r="C7" s="106">
        <f t="shared" si="1"/>
        <v>45</v>
      </c>
      <c r="D7" s="106">
        <f t="shared" si="2"/>
        <v>32</v>
      </c>
      <c r="E7" s="106">
        <f t="shared" si="3"/>
        <v>6</v>
      </c>
      <c r="F7" s="1">
        <v>3</v>
      </c>
      <c r="G7" s="1">
        <v>3</v>
      </c>
      <c r="H7" s="106">
        <f t="shared" si="5"/>
        <v>13</v>
      </c>
      <c r="I7" s="106">
        <v>9</v>
      </c>
      <c r="J7" s="106">
        <v>4</v>
      </c>
      <c r="K7" s="106">
        <f t="shared" si="6"/>
        <v>7</v>
      </c>
      <c r="L7" s="106">
        <v>5</v>
      </c>
      <c r="M7" s="106">
        <v>2</v>
      </c>
      <c r="N7" s="106">
        <f t="shared" si="7"/>
        <v>26</v>
      </c>
      <c r="O7" s="106">
        <v>12</v>
      </c>
      <c r="P7" s="106">
        <v>14</v>
      </c>
      <c r="Q7" s="24">
        <v>25</v>
      </c>
      <c r="R7" s="24">
        <v>16</v>
      </c>
      <c r="S7" s="24">
        <v>9</v>
      </c>
    </row>
    <row r="8" spans="1:19" ht="17.25" customHeight="1" x14ac:dyDescent="0.2">
      <c r="A8" s="105" t="str">
        <f>[6]외국인!A8</f>
        <v>10∼14세</v>
      </c>
      <c r="B8" s="24">
        <f t="shared" si="0"/>
        <v>54</v>
      </c>
      <c r="C8" s="106">
        <f t="shared" si="1"/>
        <v>30</v>
      </c>
      <c r="D8" s="106">
        <f t="shared" si="2"/>
        <v>24</v>
      </c>
      <c r="E8" s="106">
        <f t="shared" si="3"/>
        <v>8</v>
      </c>
      <c r="F8" s="1">
        <v>4</v>
      </c>
      <c r="G8" s="1">
        <v>4</v>
      </c>
      <c r="H8" s="106">
        <f t="shared" si="5"/>
        <v>8</v>
      </c>
      <c r="I8" s="106">
        <v>5</v>
      </c>
      <c r="J8" s="106">
        <v>3</v>
      </c>
      <c r="K8" s="106">
        <f t="shared" si="6"/>
        <v>8</v>
      </c>
      <c r="L8" s="106">
        <v>4</v>
      </c>
      <c r="M8" s="106">
        <v>4</v>
      </c>
      <c r="N8" s="106">
        <f t="shared" si="7"/>
        <v>15</v>
      </c>
      <c r="O8" s="106">
        <v>10</v>
      </c>
      <c r="P8" s="106">
        <v>5</v>
      </c>
      <c r="Q8" s="24">
        <v>15</v>
      </c>
      <c r="R8" s="24">
        <v>7</v>
      </c>
      <c r="S8" s="24">
        <v>8</v>
      </c>
    </row>
    <row r="9" spans="1:19" ht="17.25" customHeight="1" x14ac:dyDescent="0.2">
      <c r="A9" s="105" t="str">
        <f>[6]외국인!A9</f>
        <v>15∼19세</v>
      </c>
      <c r="B9" s="24">
        <f t="shared" si="0"/>
        <v>437</v>
      </c>
      <c r="C9" s="106">
        <f t="shared" si="1"/>
        <v>251</v>
      </c>
      <c r="D9" s="106">
        <f t="shared" si="2"/>
        <v>186</v>
      </c>
      <c r="E9" s="106">
        <f t="shared" si="3"/>
        <v>22</v>
      </c>
      <c r="F9" s="1">
        <v>3</v>
      </c>
      <c r="G9" s="1">
        <v>19</v>
      </c>
      <c r="H9" s="106">
        <f t="shared" si="5"/>
        <v>35</v>
      </c>
      <c r="I9" s="106">
        <v>14</v>
      </c>
      <c r="J9" s="106">
        <v>21</v>
      </c>
      <c r="K9" s="106">
        <f t="shared" si="6"/>
        <v>44</v>
      </c>
      <c r="L9" s="106">
        <v>22</v>
      </c>
      <c r="M9" s="106">
        <v>22</v>
      </c>
      <c r="N9" s="106">
        <f t="shared" si="7"/>
        <v>127</v>
      </c>
      <c r="O9" s="106">
        <v>64</v>
      </c>
      <c r="P9" s="106">
        <v>63</v>
      </c>
      <c r="Q9" s="24">
        <v>209</v>
      </c>
      <c r="R9" s="24">
        <v>148</v>
      </c>
      <c r="S9" s="24">
        <v>61</v>
      </c>
    </row>
    <row r="10" spans="1:19" ht="17.25" customHeight="1" x14ac:dyDescent="0.2">
      <c r="A10" s="105" t="str">
        <f>[6]외국인!A10</f>
        <v>20∼24세</v>
      </c>
      <c r="B10" s="24">
        <f t="shared" si="0"/>
        <v>3777</v>
      </c>
      <c r="C10" s="106">
        <f t="shared" si="1"/>
        <v>1664</v>
      </c>
      <c r="D10" s="106">
        <f t="shared" si="2"/>
        <v>2113</v>
      </c>
      <c r="E10" s="106">
        <f t="shared" si="3"/>
        <v>266</v>
      </c>
      <c r="F10" s="1">
        <v>108</v>
      </c>
      <c r="G10" s="1">
        <v>158</v>
      </c>
      <c r="H10" s="106">
        <f t="shared" si="5"/>
        <v>270</v>
      </c>
      <c r="I10" s="106">
        <v>69</v>
      </c>
      <c r="J10" s="106">
        <v>201</v>
      </c>
      <c r="K10" s="106">
        <f t="shared" si="6"/>
        <v>312</v>
      </c>
      <c r="L10" s="106">
        <v>93</v>
      </c>
      <c r="M10" s="106">
        <v>219</v>
      </c>
      <c r="N10" s="106">
        <f t="shared" si="7"/>
        <v>1174</v>
      </c>
      <c r="O10" s="106">
        <v>486</v>
      </c>
      <c r="P10" s="106">
        <v>688</v>
      </c>
      <c r="Q10" s="24">
        <v>1755</v>
      </c>
      <c r="R10" s="24">
        <v>908</v>
      </c>
      <c r="S10" s="24">
        <v>847</v>
      </c>
    </row>
    <row r="11" spans="1:19" ht="17.25" customHeight="1" x14ac:dyDescent="0.2">
      <c r="A11" s="105" t="str">
        <f>[6]외국인!A11</f>
        <v>25∼29세</v>
      </c>
      <c r="B11" s="24">
        <f t="shared" si="0"/>
        <v>3291</v>
      </c>
      <c r="C11" s="106">
        <f t="shared" si="1"/>
        <v>1902</v>
      </c>
      <c r="D11" s="106">
        <f t="shared" si="2"/>
        <v>1389</v>
      </c>
      <c r="E11" s="106">
        <f t="shared" si="3"/>
        <v>308</v>
      </c>
      <c r="F11" s="1">
        <v>152</v>
      </c>
      <c r="G11" s="1">
        <v>156</v>
      </c>
      <c r="H11" s="106">
        <f t="shared" si="5"/>
        <v>324</v>
      </c>
      <c r="I11" s="106">
        <v>151</v>
      </c>
      <c r="J11" s="106">
        <v>173</v>
      </c>
      <c r="K11" s="106">
        <f t="shared" si="6"/>
        <v>217</v>
      </c>
      <c r="L11" s="106">
        <v>69</v>
      </c>
      <c r="M11" s="106">
        <v>148</v>
      </c>
      <c r="N11" s="106">
        <f t="shared" si="7"/>
        <v>852</v>
      </c>
      <c r="O11" s="106">
        <v>401</v>
      </c>
      <c r="P11" s="106">
        <v>451</v>
      </c>
      <c r="Q11" s="24">
        <v>1590</v>
      </c>
      <c r="R11" s="24">
        <v>1129</v>
      </c>
      <c r="S11" s="24">
        <v>461</v>
      </c>
    </row>
    <row r="12" spans="1:19" ht="17.25" customHeight="1" x14ac:dyDescent="0.2">
      <c r="A12" s="105" t="str">
        <f>[6]외국인!A12</f>
        <v>30∼34세</v>
      </c>
      <c r="B12" s="24">
        <f t="shared" si="0"/>
        <v>2015</v>
      </c>
      <c r="C12" s="106">
        <f t="shared" si="1"/>
        <v>1291</v>
      </c>
      <c r="D12" s="106">
        <f t="shared" si="2"/>
        <v>724</v>
      </c>
      <c r="E12" s="106">
        <f t="shared" si="3"/>
        <v>141</v>
      </c>
      <c r="F12" s="1">
        <v>78</v>
      </c>
      <c r="G12" s="1">
        <v>63</v>
      </c>
      <c r="H12" s="106">
        <f t="shared" si="5"/>
        <v>173</v>
      </c>
      <c r="I12" s="106">
        <v>76</v>
      </c>
      <c r="J12" s="106">
        <v>97</v>
      </c>
      <c r="K12" s="106">
        <f t="shared" si="6"/>
        <v>101</v>
      </c>
      <c r="L12" s="106">
        <v>34</v>
      </c>
      <c r="M12" s="106">
        <v>67</v>
      </c>
      <c r="N12" s="106">
        <f t="shared" si="7"/>
        <v>409</v>
      </c>
      <c r="O12" s="106">
        <v>207</v>
      </c>
      <c r="P12" s="106">
        <v>202</v>
      </c>
      <c r="Q12" s="24">
        <v>1191</v>
      </c>
      <c r="R12" s="24">
        <v>896</v>
      </c>
      <c r="S12" s="24">
        <v>295</v>
      </c>
    </row>
    <row r="13" spans="1:19" ht="17.25" customHeight="1" x14ac:dyDescent="0.2">
      <c r="A13" s="105" t="str">
        <f>[6]외국인!A13</f>
        <v>35∼39세</v>
      </c>
      <c r="B13" s="24">
        <f t="shared" si="0"/>
        <v>1289</v>
      </c>
      <c r="C13" s="106">
        <f t="shared" si="1"/>
        <v>820</v>
      </c>
      <c r="D13" s="106">
        <f t="shared" si="2"/>
        <v>469</v>
      </c>
      <c r="E13" s="106">
        <f t="shared" si="3"/>
        <v>59</v>
      </c>
      <c r="F13" s="1">
        <v>35</v>
      </c>
      <c r="G13" s="1">
        <v>24</v>
      </c>
      <c r="H13" s="106">
        <f t="shared" si="5"/>
        <v>125</v>
      </c>
      <c r="I13" s="106">
        <v>60</v>
      </c>
      <c r="J13" s="106">
        <v>65</v>
      </c>
      <c r="K13" s="106">
        <f t="shared" si="6"/>
        <v>73</v>
      </c>
      <c r="L13" s="106">
        <v>22</v>
      </c>
      <c r="M13" s="106">
        <v>51</v>
      </c>
      <c r="N13" s="106">
        <f t="shared" si="7"/>
        <v>277</v>
      </c>
      <c r="O13" s="106">
        <v>129</v>
      </c>
      <c r="P13" s="106">
        <v>148</v>
      </c>
      <c r="Q13" s="24">
        <v>755</v>
      </c>
      <c r="R13" s="24">
        <v>574</v>
      </c>
      <c r="S13" s="24">
        <v>181</v>
      </c>
    </row>
    <row r="14" spans="1:19" ht="17.25" customHeight="1" x14ac:dyDescent="0.2">
      <c r="A14" s="105" t="str">
        <f>[6]외국인!A14</f>
        <v>40∼44세</v>
      </c>
      <c r="B14" s="24">
        <f t="shared" si="0"/>
        <v>918</v>
      </c>
      <c r="C14" s="106">
        <f t="shared" si="1"/>
        <v>493</v>
      </c>
      <c r="D14" s="106">
        <f t="shared" si="2"/>
        <v>425</v>
      </c>
      <c r="E14" s="106">
        <f t="shared" si="3"/>
        <v>51</v>
      </c>
      <c r="F14" s="1">
        <v>21</v>
      </c>
      <c r="G14" s="1">
        <v>30</v>
      </c>
      <c r="H14" s="106">
        <f t="shared" si="5"/>
        <v>121</v>
      </c>
      <c r="I14" s="106">
        <v>41</v>
      </c>
      <c r="J14" s="106">
        <v>80</v>
      </c>
      <c r="K14" s="106">
        <f t="shared" si="6"/>
        <v>61</v>
      </c>
      <c r="L14" s="106">
        <v>23</v>
      </c>
      <c r="M14" s="106">
        <v>38</v>
      </c>
      <c r="N14" s="106">
        <f t="shared" si="7"/>
        <v>207</v>
      </c>
      <c r="O14" s="106">
        <v>102</v>
      </c>
      <c r="P14" s="106">
        <v>105</v>
      </c>
      <c r="Q14" s="24">
        <v>478</v>
      </c>
      <c r="R14" s="24">
        <v>306</v>
      </c>
      <c r="S14" s="24">
        <v>172</v>
      </c>
    </row>
    <row r="15" spans="1:19" ht="17.25" customHeight="1" x14ac:dyDescent="0.2">
      <c r="A15" s="105" t="str">
        <f>[6]외국인!A15</f>
        <v>45∼49세</v>
      </c>
      <c r="B15" s="24">
        <f t="shared" si="0"/>
        <v>829</v>
      </c>
      <c r="C15" s="106">
        <f t="shared" si="1"/>
        <v>331</v>
      </c>
      <c r="D15" s="106">
        <f t="shared" si="2"/>
        <v>498</v>
      </c>
      <c r="E15" s="106">
        <f t="shared" si="3"/>
        <v>67</v>
      </c>
      <c r="F15" s="1">
        <v>28</v>
      </c>
      <c r="G15" s="1">
        <v>39</v>
      </c>
      <c r="H15" s="106">
        <f t="shared" si="5"/>
        <v>114</v>
      </c>
      <c r="I15" s="106">
        <v>40</v>
      </c>
      <c r="J15" s="106">
        <v>74</v>
      </c>
      <c r="K15" s="106">
        <f t="shared" si="6"/>
        <v>92</v>
      </c>
      <c r="L15" s="106">
        <v>23</v>
      </c>
      <c r="M15" s="106">
        <v>69</v>
      </c>
      <c r="N15" s="106">
        <f t="shared" si="7"/>
        <v>226</v>
      </c>
      <c r="O15" s="106">
        <v>87</v>
      </c>
      <c r="P15" s="106">
        <v>139</v>
      </c>
      <c r="Q15" s="24">
        <v>330</v>
      </c>
      <c r="R15" s="24">
        <v>153</v>
      </c>
      <c r="S15" s="24">
        <v>177</v>
      </c>
    </row>
    <row r="16" spans="1:19" ht="17.25" customHeight="1" x14ac:dyDescent="0.2">
      <c r="A16" s="105" t="str">
        <f>[6]외국인!A16</f>
        <v>50∼54세</v>
      </c>
      <c r="B16" s="24">
        <f t="shared" si="0"/>
        <v>575</v>
      </c>
      <c r="C16" s="106">
        <f t="shared" si="1"/>
        <v>265</v>
      </c>
      <c r="D16" s="106">
        <f t="shared" si="2"/>
        <v>310</v>
      </c>
      <c r="E16" s="106">
        <f t="shared" si="3"/>
        <v>56</v>
      </c>
      <c r="F16" s="1">
        <v>26</v>
      </c>
      <c r="G16" s="1">
        <v>30</v>
      </c>
      <c r="H16" s="106">
        <f t="shared" si="5"/>
        <v>90</v>
      </c>
      <c r="I16" s="106">
        <v>37</v>
      </c>
      <c r="J16" s="106">
        <v>53</v>
      </c>
      <c r="K16" s="106">
        <f t="shared" si="6"/>
        <v>62</v>
      </c>
      <c r="L16" s="106">
        <v>23</v>
      </c>
      <c r="M16" s="106">
        <v>39</v>
      </c>
      <c r="N16" s="106">
        <f t="shared" si="7"/>
        <v>149</v>
      </c>
      <c r="O16" s="106">
        <v>71</v>
      </c>
      <c r="P16" s="106">
        <v>78</v>
      </c>
      <c r="Q16" s="24">
        <v>218</v>
      </c>
      <c r="R16" s="24">
        <v>108</v>
      </c>
      <c r="S16" s="24">
        <v>110</v>
      </c>
    </row>
    <row r="17" spans="1:19" ht="17.25" customHeight="1" x14ac:dyDescent="0.2">
      <c r="A17" s="105" t="str">
        <f>[6]외국인!A17</f>
        <v>55∼59세</v>
      </c>
      <c r="B17" s="24">
        <f t="shared" si="0"/>
        <v>399</v>
      </c>
      <c r="C17" s="106">
        <f t="shared" si="1"/>
        <v>172</v>
      </c>
      <c r="D17" s="106">
        <f t="shared" si="2"/>
        <v>227</v>
      </c>
      <c r="E17" s="106">
        <f t="shared" si="3"/>
        <v>31</v>
      </c>
      <c r="F17" s="1">
        <v>15</v>
      </c>
      <c r="G17" s="1">
        <v>16</v>
      </c>
      <c r="H17" s="106">
        <f t="shared" si="5"/>
        <v>66</v>
      </c>
      <c r="I17" s="106">
        <v>26</v>
      </c>
      <c r="J17" s="106">
        <v>40</v>
      </c>
      <c r="K17" s="106">
        <f t="shared" si="6"/>
        <v>43</v>
      </c>
      <c r="L17" s="106">
        <v>16</v>
      </c>
      <c r="M17" s="106">
        <v>27</v>
      </c>
      <c r="N17" s="106">
        <f t="shared" si="7"/>
        <v>100</v>
      </c>
      <c r="O17" s="106">
        <v>44</v>
      </c>
      <c r="P17" s="106">
        <v>56</v>
      </c>
      <c r="Q17" s="24">
        <v>159</v>
      </c>
      <c r="R17" s="24">
        <v>71</v>
      </c>
      <c r="S17" s="24">
        <v>88</v>
      </c>
    </row>
    <row r="18" spans="1:19" ht="17.25" customHeight="1" x14ac:dyDescent="0.2">
      <c r="A18" s="105" t="str">
        <f>[6]외국인!A18</f>
        <v>60∼64세</v>
      </c>
      <c r="B18" s="24">
        <f t="shared" si="0"/>
        <v>210</v>
      </c>
      <c r="C18" s="106">
        <f t="shared" si="1"/>
        <v>108</v>
      </c>
      <c r="D18" s="106">
        <f t="shared" si="2"/>
        <v>102</v>
      </c>
      <c r="E18" s="106">
        <f t="shared" si="3"/>
        <v>14</v>
      </c>
      <c r="F18" s="1">
        <v>9</v>
      </c>
      <c r="G18" s="1">
        <v>5</v>
      </c>
      <c r="H18" s="106">
        <f t="shared" si="5"/>
        <v>33</v>
      </c>
      <c r="I18" s="106">
        <v>19</v>
      </c>
      <c r="J18" s="106">
        <v>14</v>
      </c>
      <c r="K18" s="106">
        <f t="shared" si="6"/>
        <v>16</v>
      </c>
      <c r="L18" s="106">
        <v>9</v>
      </c>
      <c r="M18" s="106">
        <v>7</v>
      </c>
      <c r="N18" s="106">
        <f t="shared" si="7"/>
        <v>62</v>
      </c>
      <c r="O18" s="106">
        <v>27</v>
      </c>
      <c r="P18" s="106">
        <v>35</v>
      </c>
      <c r="Q18" s="24">
        <v>85</v>
      </c>
      <c r="R18" s="24">
        <v>44</v>
      </c>
      <c r="S18" s="24">
        <v>41</v>
      </c>
    </row>
    <row r="19" spans="1:19" ht="17.25" customHeight="1" x14ac:dyDescent="0.2">
      <c r="A19" s="105" t="str">
        <f>[6]외국인!A19</f>
        <v>65∼69세</v>
      </c>
      <c r="B19" s="24">
        <f t="shared" si="0"/>
        <v>67</v>
      </c>
      <c r="C19" s="106">
        <f t="shared" si="1"/>
        <v>35</v>
      </c>
      <c r="D19" s="106">
        <f t="shared" si="2"/>
        <v>32</v>
      </c>
      <c r="E19" s="106">
        <f t="shared" si="3"/>
        <v>9</v>
      </c>
      <c r="F19" s="1">
        <v>3</v>
      </c>
      <c r="G19" s="1">
        <v>6</v>
      </c>
      <c r="H19" s="106">
        <f t="shared" si="5"/>
        <v>9</v>
      </c>
      <c r="I19" s="106">
        <v>6</v>
      </c>
      <c r="J19" s="106">
        <v>3</v>
      </c>
      <c r="K19" s="106">
        <f t="shared" si="6"/>
        <v>9</v>
      </c>
      <c r="L19" s="106">
        <v>5</v>
      </c>
      <c r="M19" s="106">
        <v>4</v>
      </c>
      <c r="N19" s="106">
        <f t="shared" si="7"/>
        <v>18</v>
      </c>
      <c r="O19" s="106">
        <v>11</v>
      </c>
      <c r="P19" s="106">
        <v>7</v>
      </c>
      <c r="Q19" s="24">
        <v>22</v>
      </c>
      <c r="R19" s="24">
        <v>10</v>
      </c>
      <c r="S19" s="24">
        <v>12</v>
      </c>
    </row>
    <row r="20" spans="1:19" ht="17.25" customHeight="1" x14ac:dyDescent="0.2">
      <c r="A20" s="105" t="str">
        <f>[6]외국인!A20</f>
        <v>70∼74세</v>
      </c>
      <c r="B20" s="24">
        <f t="shared" si="0"/>
        <v>35</v>
      </c>
      <c r="C20" s="106">
        <f t="shared" si="1"/>
        <v>17</v>
      </c>
      <c r="D20" s="106">
        <f t="shared" si="2"/>
        <v>18</v>
      </c>
      <c r="E20" s="106">
        <f t="shared" si="3"/>
        <v>7</v>
      </c>
      <c r="F20" s="1">
        <v>2</v>
      </c>
      <c r="G20" s="1">
        <v>5</v>
      </c>
      <c r="H20" s="106">
        <f t="shared" si="5"/>
        <v>3</v>
      </c>
      <c r="I20" s="106">
        <v>2</v>
      </c>
      <c r="J20" s="106">
        <v>1</v>
      </c>
      <c r="K20" s="106">
        <f t="shared" si="6"/>
        <v>5</v>
      </c>
      <c r="L20" s="106">
        <v>2</v>
      </c>
      <c r="M20" s="106">
        <v>3</v>
      </c>
      <c r="N20" s="106">
        <f t="shared" si="7"/>
        <v>9</v>
      </c>
      <c r="O20" s="106">
        <v>4</v>
      </c>
      <c r="P20" s="106">
        <v>5</v>
      </c>
      <c r="Q20" s="24">
        <v>11</v>
      </c>
      <c r="R20" s="24">
        <v>7</v>
      </c>
      <c r="S20" s="24">
        <v>4</v>
      </c>
    </row>
    <row r="21" spans="1:19" ht="17.25" customHeight="1" x14ac:dyDescent="0.2">
      <c r="A21" s="105" t="str">
        <f>[6]외국인!A21</f>
        <v>75∼79세</v>
      </c>
      <c r="B21" s="24">
        <f t="shared" si="0"/>
        <v>20</v>
      </c>
      <c r="C21" s="106">
        <f t="shared" si="1"/>
        <v>12</v>
      </c>
      <c r="D21" s="106">
        <f t="shared" si="2"/>
        <v>8</v>
      </c>
      <c r="E21" s="106">
        <f t="shared" si="3"/>
        <v>6</v>
      </c>
      <c r="F21" s="1">
        <v>3</v>
      </c>
      <c r="G21" s="1">
        <v>3</v>
      </c>
      <c r="H21" s="106">
        <f t="shared" si="5"/>
        <v>0</v>
      </c>
      <c r="I21" s="106">
        <v>0</v>
      </c>
      <c r="J21" s="106">
        <v>0</v>
      </c>
      <c r="K21" s="106">
        <f t="shared" si="6"/>
        <v>1</v>
      </c>
      <c r="L21" s="106">
        <v>1</v>
      </c>
      <c r="M21" s="106">
        <v>0</v>
      </c>
      <c r="N21" s="106">
        <f t="shared" si="7"/>
        <v>9</v>
      </c>
      <c r="O21" s="106">
        <v>6</v>
      </c>
      <c r="P21" s="106">
        <v>3</v>
      </c>
      <c r="Q21" s="24">
        <v>4</v>
      </c>
      <c r="R21" s="24">
        <v>2</v>
      </c>
      <c r="S21" s="24">
        <v>2</v>
      </c>
    </row>
    <row r="22" spans="1:19" ht="17.25" customHeight="1" x14ac:dyDescent="0.2">
      <c r="A22" s="105" t="str">
        <f>[6]외국인!A22</f>
        <v>80∼84세</v>
      </c>
      <c r="B22" s="24">
        <f t="shared" si="0"/>
        <v>13</v>
      </c>
      <c r="C22" s="106">
        <f t="shared" si="1"/>
        <v>7</v>
      </c>
      <c r="D22" s="106">
        <f t="shared" si="2"/>
        <v>6</v>
      </c>
      <c r="E22" s="106">
        <f t="shared" si="3"/>
        <v>5</v>
      </c>
      <c r="F22" s="1">
        <v>4</v>
      </c>
      <c r="G22" s="1">
        <v>1</v>
      </c>
      <c r="H22" s="106">
        <f t="shared" si="5"/>
        <v>1</v>
      </c>
      <c r="I22" s="106">
        <v>0</v>
      </c>
      <c r="J22" s="106">
        <v>1</v>
      </c>
      <c r="K22" s="106">
        <f t="shared" si="6"/>
        <v>1</v>
      </c>
      <c r="L22" s="106">
        <v>1</v>
      </c>
      <c r="M22" s="106">
        <v>0</v>
      </c>
      <c r="N22" s="106">
        <f t="shared" si="7"/>
        <v>4</v>
      </c>
      <c r="O22" s="106">
        <v>1</v>
      </c>
      <c r="P22" s="106">
        <v>3</v>
      </c>
      <c r="Q22" s="24">
        <v>2</v>
      </c>
      <c r="R22" s="24">
        <v>1</v>
      </c>
      <c r="S22" s="24">
        <v>1</v>
      </c>
    </row>
    <row r="23" spans="1:19" ht="17.25" customHeight="1" x14ac:dyDescent="0.2">
      <c r="A23" s="105" t="str">
        <f>[6]외국인!A23</f>
        <v>85∼89세</v>
      </c>
      <c r="B23" s="24">
        <f t="shared" si="0"/>
        <v>2</v>
      </c>
      <c r="C23" s="106">
        <f t="shared" si="1"/>
        <v>1</v>
      </c>
      <c r="D23" s="106">
        <f t="shared" si="2"/>
        <v>1</v>
      </c>
      <c r="E23" s="106">
        <f t="shared" si="3"/>
        <v>0</v>
      </c>
      <c r="F23" s="1">
        <v>0</v>
      </c>
      <c r="G23" s="1">
        <v>0</v>
      </c>
      <c r="H23" s="106">
        <f t="shared" si="5"/>
        <v>0</v>
      </c>
      <c r="I23" s="106">
        <v>0</v>
      </c>
      <c r="J23" s="106">
        <v>0</v>
      </c>
      <c r="K23" s="106">
        <f t="shared" si="6"/>
        <v>0</v>
      </c>
      <c r="L23" s="106">
        <v>0</v>
      </c>
      <c r="M23" s="106">
        <v>0</v>
      </c>
      <c r="N23" s="106">
        <f t="shared" si="7"/>
        <v>2</v>
      </c>
      <c r="O23" s="106">
        <v>1</v>
      </c>
      <c r="P23" s="106">
        <v>1</v>
      </c>
      <c r="Q23" s="24">
        <v>0</v>
      </c>
      <c r="R23" s="24">
        <v>0</v>
      </c>
      <c r="S23" s="24">
        <v>0</v>
      </c>
    </row>
    <row r="24" spans="1:19" ht="17.25" customHeight="1" x14ac:dyDescent="0.2">
      <c r="A24" s="105" t="str">
        <f>[6]외국인!A24</f>
        <v>90∼94세</v>
      </c>
      <c r="B24" s="24">
        <f t="shared" si="0"/>
        <v>1</v>
      </c>
      <c r="C24" s="106">
        <f t="shared" si="1"/>
        <v>0</v>
      </c>
      <c r="D24" s="106">
        <f t="shared" si="2"/>
        <v>1</v>
      </c>
      <c r="E24" s="106">
        <f t="shared" si="3"/>
        <v>0</v>
      </c>
      <c r="F24" s="1">
        <v>0</v>
      </c>
      <c r="G24" s="1">
        <v>0</v>
      </c>
      <c r="H24" s="106">
        <f t="shared" si="5"/>
        <v>0</v>
      </c>
      <c r="I24" s="106">
        <v>0</v>
      </c>
      <c r="J24" s="106">
        <v>0</v>
      </c>
      <c r="K24" s="106">
        <f t="shared" si="6"/>
        <v>1</v>
      </c>
      <c r="L24" s="106">
        <v>0</v>
      </c>
      <c r="M24" s="106">
        <v>1</v>
      </c>
      <c r="N24" s="106">
        <f t="shared" si="7"/>
        <v>0</v>
      </c>
      <c r="O24" s="106">
        <v>0</v>
      </c>
      <c r="P24" s="106">
        <v>0</v>
      </c>
      <c r="Q24" s="24">
        <v>0</v>
      </c>
      <c r="R24" s="24">
        <v>0</v>
      </c>
      <c r="S24" s="24">
        <v>0</v>
      </c>
    </row>
    <row r="25" spans="1:19" ht="17.25" customHeight="1" x14ac:dyDescent="0.2">
      <c r="A25" s="105" t="str">
        <f>[6]외국인!A25</f>
        <v>95∼99세</v>
      </c>
      <c r="B25" s="24">
        <f t="shared" si="0"/>
        <v>0</v>
      </c>
      <c r="C25" s="106">
        <f t="shared" si="1"/>
        <v>0</v>
      </c>
      <c r="D25" s="106">
        <f t="shared" si="2"/>
        <v>0</v>
      </c>
      <c r="E25" s="106">
        <f t="shared" si="3"/>
        <v>0</v>
      </c>
      <c r="F25" s="1">
        <v>0</v>
      </c>
      <c r="G25" s="1">
        <v>0</v>
      </c>
      <c r="H25" s="106">
        <f t="shared" si="5"/>
        <v>0</v>
      </c>
      <c r="I25" s="106">
        <v>0</v>
      </c>
      <c r="J25" s="106">
        <v>0</v>
      </c>
      <c r="K25" s="106">
        <f t="shared" si="6"/>
        <v>0</v>
      </c>
      <c r="L25" s="106">
        <v>0</v>
      </c>
      <c r="M25" s="106">
        <v>0</v>
      </c>
      <c r="N25" s="106">
        <f t="shared" si="7"/>
        <v>0</v>
      </c>
      <c r="O25" s="106">
        <v>0</v>
      </c>
      <c r="P25" s="106">
        <v>0</v>
      </c>
      <c r="Q25" s="24">
        <v>0</v>
      </c>
      <c r="R25" s="24">
        <v>0</v>
      </c>
      <c r="S25" s="24">
        <v>0</v>
      </c>
    </row>
    <row r="26" spans="1:19" ht="17.25" customHeight="1" x14ac:dyDescent="0.2">
      <c r="A26" s="107" t="str">
        <f>[6]외국인!A26</f>
        <v>100이상</v>
      </c>
      <c r="B26" s="108">
        <f t="shared" si="0"/>
        <v>0</v>
      </c>
      <c r="C26" s="109">
        <f t="shared" si="1"/>
        <v>0</v>
      </c>
      <c r="D26" s="109">
        <f t="shared" si="2"/>
        <v>0</v>
      </c>
      <c r="E26" s="109">
        <f t="shared" si="3"/>
        <v>0</v>
      </c>
      <c r="F26" s="110">
        <v>0</v>
      </c>
      <c r="G26" s="110">
        <v>0</v>
      </c>
      <c r="H26" s="109">
        <f t="shared" si="5"/>
        <v>0</v>
      </c>
      <c r="I26" s="109">
        <v>0</v>
      </c>
      <c r="J26" s="109">
        <v>0</v>
      </c>
      <c r="K26" s="109">
        <f t="shared" si="6"/>
        <v>0</v>
      </c>
      <c r="L26" s="109">
        <v>0</v>
      </c>
      <c r="M26" s="109">
        <v>0</v>
      </c>
      <c r="N26" s="109">
        <f t="shared" si="7"/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</row>
    <row r="27" spans="1:19" x14ac:dyDescent="0.2">
      <c r="A27" s="23" t="s">
        <v>64</v>
      </c>
      <c r="B27" s="24">
        <f t="shared" ref="B27:S27" si="8">SUM(B19:B26)</f>
        <v>138</v>
      </c>
      <c r="C27" s="24">
        <f t="shared" si="8"/>
        <v>72</v>
      </c>
      <c r="D27" s="24">
        <f t="shared" si="8"/>
        <v>66</v>
      </c>
      <c r="E27" s="24">
        <f t="shared" si="8"/>
        <v>27</v>
      </c>
      <c r="F27" s="24">
        <f t="shared" si="8"/>
        <v>12</v>
      </c>
      <c r="G27" s="24">
        <f t="shared" si="8"/>
        <v>15</v>
      </c>
      <c r="H27" s="24">
        <f t="shared" si="8"/>
        <v>13</v>
      </c>
      <c r="I27" s="24">
        <f t="shared" si="8"/>
        <v>8</v>
      </c>
      <c r="J27" s="24">
        <f t="shared" si="8"/>
        <v>5</v>
      </c>
      <c r="K27" s="24">
        <f t="shared" si="8"/>
        <v>17</v>
      </c>
      <c r="L27" s="24">
        <f t="shared" si="8"/>
        <v>9</v>
      </c>
      <c r="M27" s="24">
        <f t="shared" si="8"/>
        <v>8</v>
      </c>
      <c r="N27" s="24">
        <f t="shared" si="8"/>
        <v>42</v>
      </c>
      <c r="O27" s="24">
        <f t="shared" si="8"/>
        <v>23</v>
      </c>
      <c r="P27" s="24">
        <f t="shared" si="8"/>
        <v>19</v>
      </c>
      <c r="Q27" s="24">
        <f t="shared" si="8"/>
        <v>39</v>
      </c>
      <c r="R27" s="24">
        <f t="shared" si="8"/>
        <v>20</v>
      </c>
      <c r="S27" s="24">
        <f t="shared" si="8"/>
        <v>19</v>
      </c>
    </row>
    <row r="28" spans="1:19" x14ac:dyDescent="0.2">
      <c r="A28" s="23" t="s">
        <v>68</v>
      </c>
      <c r="B28" s="24">
        <f t="shared" ref="B28:S28" si="9">SUM(B9:B18)</f>
        <v>13740</v>
      </c>
      <c r="C28" s="24">
        <f t="shared" si="9"/>
        <v>7297</v>
      </c>
      <c r="D28" s="24">
        <f t="shared" si="9"/>
        <v>6443</v>
      </c>
      <c r="E28" s="24">
        <f t="shared" si="9"/>
        <v>1015</v>
      </c>
      <c r="F28" s="24">
        <f t="shared" si="9"/>
        <v>475</v>
      </c>
      <c r="G28" s="24">
        <f t="shared" si="9"/>
        <v>540</v>
      </c>
      <c r="H28" s="24">
        <f t="shared" si="9"/>
        <v>1351</v>
      </c>
      <c r="I28" s="24">
        <f t="shared" si="9"/>
        <v>533</v>
      </c>
      <c r="J28" s="24">
        <f t="shared" si="9"/>
        <v>818</v>
      </c>
      <c r="K28" s="24">
        <f t="shared" si="9"/>
        <v>1021</v>
      </c>
      <c r="L28" s="24">
        <f t="shared" si="9"/>
        <v>334</v>
      </c>
      <c r="M28" s="24">
        <f t="shared" si="9"/>
        <v>687</v>
      </c>
      <c r="N28" s="24">
        <f t="shared" si="9"/>
        <v>3583</v>
      </c>
      <c r="O28" s="24">
        <f t="shared" si="9"/>
        <v>1618</v>
      </c>
      <c r="P28" s="24">
        <f t="shared" si="9"/>
        <v>1965</v>
      </c>
      <c r="Q28" s="24">
        <f t="shared" si="9"/>
        <v>6770</v>
      </c>
      <c r="R28" s="24">
        <f t="shared" si="9"/>
        <v>4337</v>
      </c>
      <c r="S28" s="24">
        <f t="shared" si="9"/>
        <v>2433</v>
      </c>
    </row>
    <row r="29" spans="1:19" x14ac:dyDescent="0.2">
      <c r="A29" s="23" t="s">
        <v>65</v>
      </c>
      <c r="B29" s="24">
        <f t="shared" ref="B29:S29" si="10">SUM(B6:B8)</f>
        <v>228</v>
      </c>
      <c r="C29" s="24">
        <f t="shared" si="10"/>
        <v>119</v>
      </c>
      <c r="D29" s="24">
        <f t="shared" si="10"/>
        <v>109</v>
      </c>
      <c r="E29" s="24">
        <f t="shared" si="10"/>
        <v>22</v>
      </c>
      <c r="F29" s="24">
        <f t="shared" si="10"/>
        <v>9</v>
      </c>
      <c r="G29" s="24">
        <f t="shared" si="10"/>
        <v>13</v>
      </c>
      <c r="H29" s="24">
        <f t="shared" si="10"/>
        <v>30</v>
      </c>
      <c r="I29" s="24">
        <f t="shared" si="10"/>
        <v>20</v>
      </c>
      <c r="J29" s="24">
        <f t="shared" si="10"/>
        <v>10</v>
      </c>
      <c r="K29" s="24">
        <f t="shared" si="10"/>
        <v>24</v>
      </c>
      <c r="L29" s="24">
        <f t="shared" si="10"/>
        <v>14</v>
      </c>
      <c r="M29" s="24">
        <f t="shared" si="10"/>
        <v>10</v>
      </c>
      <c r="N29" s="24">
        <f t="shared" si="10"/>
        <v>90</v>
      </c>
      <c r="O29" s="24">
        <f t="shared" si="10"/>
        <v>41</v>
      </c>
      <c r="P29" s="24">
        <f t="shared" si="10"/>
        <v>49</v>
      </c>
      <c r="Q29" s="24">
        <f t="shared" si="10"/>
        <v>62</v>
      </c>
      <c r="R29" s="24">
        <f t="shared" si="10"/>
        <v>35</v>
      </c>
      <c r="S29" s="24">
        <f t="shared" si="10"/>
        <v>27</v>
      </c>
    </row>
  </sheetData>
  <mergeCells count="9">
    <mergeCell ref="A1:G1"/>
    <mergeCell ref="A2:F2"/>
    <mergeCell ref="Q3:S3"/>
    <mergeCell ref="K3:M3"/>
    <mergeCell ref="E3:G3"/>
    <mergeCell ref="A3:A4"/>
    <mergeCell ref="B3:D3"/>
    <mergeCell ref="N3:P3"/>
    <mergeCell ref="H3:J3"/>
  </mergeCells>
  <phoneticPr fontId="22" type="noConversion"/>
  <pageMargins left="0.55097222328186035" right="0.35430556535720825" top="0.98416668176651001" bottom="0.98416668176651001" header="0.51152777671813965" footer="0.5115277767181396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26"/>
  <sheetViews>
    <sheetView zoomScaleNormal="100" workbookViewId="0">
      <selection activeCell="C19" sqref="C19"/>
    </sheetView>
  </sheetViews>
  <sheetFormatPr defaultColWidth="8.88671875" defaultRowHeight="14.25" x14ac:dyDescent="0.2"/>
  <cols>
    <col min="1" max="16384" width="8.88671875" style="1"/>
  </cols>
  <sheetData>
    <row r="1" spans="1:19" s="62" customFormat="1" ht="21.75" customHeight="1" x14ac:dyDescent="0.3">
      <c r="A1" s="268" t="s">
        <v>33</v>
      </c>
      <c r="B1" s="268"/>
      <c r="C1" s="268"/>
      <c r="D1" s="268"/>
      <c r="E1" s="268"/>
      <c r="F1" s="268"/>
      <c r="G1" s="268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s="62" customFormat="1" ht="15" customHeight="1" x14ac:dyDescent="0.2">
      <c r="A2" s="272"/>
      <c r="B2" s="272"/>
      <c r="C2" s="272"/>
      <c r="D2" s="272"/>
      <c r="E2" s="272"/>
      <c r="F2" s="272"/>
      <c r="H2" s="63"/>
      <c r="I2" s="64"/>
      <c r="J2" s="64"/>
      <c r="K2" s="63"/>
      <c r="L2" s="63"/>
      <c r="M2" s="64"/>
      <c r="N2" s="63"/>
      <c r="O2" s="64"/>
      <c r="P2" s="64"/>
      <c r="Q2" s="63"/>
      <c r="R2" s="64"/>
      <c r="S2" s="65" t="s">
        <v>61</v>
      </c>
    </row>
    <row r="3" spans="1:19" s="90" customFormat="1" x14ac:dyDescent="0.2">
      <c r="A3" s="261" t="str">
        <f>[6]외국인!A3</f>
        <v>구 분</v>
      </c>
      <c r="B3" s="261" t="s">
        <v>88</v>
      </c>
      <c r="C3" s="259"/>
      <c r="D3" s="260"/>
      <c r="E3" s="274" t="s">
        <v>86</v>
      </c>
      <c r="F3" s="275"/>
      <c r="G3" s="276"/>
      <c r="H3" s="276" t="s">
        <v>67</v>
      </c>
      <c r="I3" s="273"/>
      <c r="J3" s="273"/>
      <c r="K3" s="273" t="s">
        <v>66</v>
      </c>
      <c r="L3" s="273"/>
      <c r="M3" s="273"/>
      <c r="N3" s="273" t="s">
        <v>63</v>
      </c>
      <c r="O3" s="273"/>
      <c r="P3" s="273"/>
      <c r="Q3" s="273" t="s">
        <v>81</v>
      </c>
      <c r="R3" s="273"/>
      <c r="S3" s="274"/>
    </row>
    <row r="4" spans="1:19" s="90" customFormat="1" x14ac:dyDescent="0.2">
      <c r="A4" s="261"/>
      <c r="B4" s="11" t="s">
        <v>6</v>
      </c>
      <c r="C4" s="10" t="s">
        <v>4</v>
      </c>
      <c r="D4" s="91" t="s">
        <v>5</v>
      </c>
      <c r="E4" s="91" t="str">
        <f>[6]외국인!B4</f>
        <v>계</v>
      </c>
      <c r="F4" s="92" t="str">
        <f>[6]외국인!C4</f>
        <v>남</v>
      </c>
      <c r="G4" s="93" t="str">
        <f>[6]외국인!D4</f>
        <v>여</v>
      </c>
      <c r="H4" s="93" t="str">
        <f>[7]외국인!B4</f>
        <v>계</v>
      </c>
      <c r="I4" s="92" t="str">
        <f>[7]외국인!C4</f>
        <v>남</v>
      </c>
      <c r="J4" s="92" t="str">
        <f>[7]외국인!D4</f>
        <v>여</v>
      </c>
      <c r="K4" s="92" t="str">
        <f>[8]외국인!B4</f>
        <v>계</v>
      </c>
      <c r="L4" s="92" t="str">
        <f>[8]외국인!C4</f>
        <v>남</v>
      </c>
      <c r="M4" s="92" t="str">
        <f>[8]외국인!D4</f>
        <v>여</v>
      </c>
      <c r="N4" s="92" t="str">
        <f>'[9]외국인 '!B4</f>
        <v>계</v>
      </c>
      <c r="O4" s="92" t="str">
        <f>'[9]외국인 '!C4</f>
        <v>남</v>
      </c>
      <c r="P4" s="92" t="str">
        <f>'[9]외국인 '!D4</f>
        <v>여</v>
      </c>
      <c r="Q4" s="92" t="str">
        <f>'[10]외국인 '!B4</f>
        <v>계</v>
      </c>
      <c r="R4" s="92" t="str">
        <f>'[10]외국인 '!C4</f>
        <v>남</v>
      </c>
      <c r="S4" s="91" t="str">
        <f>'[10]외국인 '!D4</f>
        <v>여</v>
      </c>
    </row>
    <row r="5" spans="1:19" s="104" customFormat="1" ht="16.5" customHeight="1" x14ac:dyDescent="0.2">
      <c r="A5" s="101">
        <v>2012</v>
      </c>
      <c r="B5" s="102">
        <f t="shared" ref="B5:B26" si="0">SUM(E5,H5,K5,N5,Q5)</f>
        <v>14492</v>
      </c>
      <c r="C5" s="103">
        <f t="shared" ref="C5:C26" si="1">SUM(F5,I5,L5,O5,R5)</f>
        <v>7589</v>
      </c>
      <c r="D5" s="103">
        <f t="shared" ref="D5:D26" si="2">SUM(G5,J5,M5,P5,S5)</f>
        <v>6903</v>
      </c>
      <c r="E5" s="103">
        <f>SUM(F5:G5)</f>
        <v>1078</v>
      </c>
      <c r="F5" s="103">
        <f t="shared" ref="F5:S5" si="3">SUM(F6:F26)</f>
        <v>499</v>
      </c>
      <c r="G5" s="103">
        <f t="shared" si="3"/>
        <v>579</v>
      </c>
      <c r="H5" s="103">
        <f t="shared" si="3"/>
        <v>1378</v>
      </c>
      <c r="I5" s="103">
        <f t="shared" si="3"/>
        <v>532</v>
      </c>
      <c r="J5" s="103">
        <f t="shared" si="3"/>
        <v>846</v>
      </c>
      <c r="K5" s="103">
        <f t="shared" si="3"/>
        <v>1072</v>
      </c>
      <c r="L5" s="103">
        <f t="shared" si="3"/>
        <v>347</v>
      </c>
      <c r="M5" s="103">
        <f t="shared" si="3"/>
        <v>725</v>
      </c>
      <c r="N5" s="103">
        <f t="shared" si="3"/>
        <v>3910</v>
      </c>
      <c r="O5" s="103">
        <f t="shared" si="3"/>
        <v>1777</v>
      </c>
      <c r="P5" s="103">
        <f t="shared" si="3"/>
        <v>2133</v>
      </c>
      <c r="Q5" s="103">
        <f t="shared" si="3"/>
        <v>7054</v>
      </c>
      <c r="R5" s="103">
        <f t="shared" si="3"/>
        <v>4434</v>
      </c>
      <c r="S5" s="103">
        <f t="shared" si="3"/>
        <v>2620</v>
      </c>
    </row>
    <row r="6" spans="1:19" ht="16.5" customHeight="1" x14ac:dyDescent="0.2">
      <c r="A6" s="111" t="s">
        <v>2</v>
      </c>
      <c r="B6" s="24">
        <f t="shared" si="0"/>
        <v>116</v>
      </c>
      <c r="C6" s="106">
        <f t="shared" si="1"/>
        <v>56</v>
      </c>
      <c r="D6" s="106">
        <f t="shared" si="2"/>
        <v>60</v>
      </c>
      <c r="E6" s="1">
        <v>9</v>
      </c>
      <c r="F6" s="1">
        <v>3</v>
      </c>
      <c r="G6" s="1">
        <v>6</v>
      </c>
      <c r="H6" s="1">
        <v>11</v>
      </c>
      <c r="I6" s="1">
        <v>5</v>
      </c>
      <c r="J6" s="1">
        <v>6</v>
      </c>
      <c r="K6" s="1">
        <v>8</v>
      </c>
      <c r="L6" s="1">
        <v>6</v>
      </c>
      <c r="M6" s="1">
        <v>2</v>
      </c>
      <c r="N6" s="1">
        <v>59</v>
      </c>
      <c r="O6" s="1">
        <v>27</v>
      </c>
      <c r="P6" s="1">
        <v>32</v>
      </c>
      <c r="Q6" s="1">
        <v>29</v>
      </c>
      <c r="R6" s="1">
        <v>15</v>
      </c>
      <c r="S6" s="1">
        <v>14</v>
      </c>
    </row>
    <row r="7" spans="1:19" ht="16.5" customHeight="1" x14ac:dyDescent="0.2">
      <c r="A7" s="111" t="s">
        <v>1</v>
      </c>
      <c r="B7" s="24">
        <f t="shared" si="0"/>
        <v>66</v>
      </c>
      <c r="C7" s="106">
        <f t="shared" si="1"/>
        <v>41</v>
      </c>
      <c r="D7" s="106">
        <f t="shared" si="2"/>
        <v>25</v>
      </c>
      <c r="E7" s="1">
        <v>3</v>
      </c>
      <c r="F7" s="1">
        <v>0</v>
      </c>
      <c r="G7" s="1">
        <v>3</v>
      </c>
      <c r="H7" s="1">
        <v>7</v>
      </c>
      <c r="I7" s="1">
        <v>6</v>
      </c>
      <c r="J7" s="1">
        <v>1</v>
      </c>
      <c r="K7" s="1">
        <v>6</v>
      </c>
      <c r="L7" s="1">
        <v>5</v>
      </c>
      <c r="M7" s="1">
        <v>1</v>
      </c>
      <c r="N7" s="1">
        <v>24</v>
      </c>
      <c r="O7" s="1">
        <v>15</v>
      </c>
      <c r="P7" s="1">
        <v>9</v>
      </c>
      <c r="Q7" s="1">
        <v>26</v>
      </c>
      <c r="R7" s="1">
        <v>15</v>
      </c>
      <c r="S7" s="1">
        <v>11</v>
      </c>
    </row>
    <row r="8" spans="1:19" ht="16.5" customHeight="1" x14ac:dyDescent="0.2">
      <c r="A8" s="111" t="s">
        <v>10</v>
      </c>
      <c r="B8" s="24">
        <f t="shared" si="0"/>
        <v>48</v>
      </c>
      <c r="C8" s="106">
        <f t="shared" si="1"/>
        <v>26</v>
      </c>
      <c r="D8" s="106">
        <f t="shared" si="2"/>
        <v>22</v>
      </c>
      <c r="E8" s="1">
        <v>8</v>
      </c>
      <c r="F8" s="1">
        <v>5</v>
      </c>
      <c r="G8" s="1">
        <v>3</v>
      </c>
      <c r="H8" s="1">
        <v>5</v>
      </c>
      <c r="I8" s="1">
        <v>3</v>
      </c>
      <c r="J8" s="1">
        <v>2</v>
      </c>
      <c r="K8" s="1">
        <v>3</v>
      </c>
      <c r="L8" s="1">
        <v>3</v>
      </c>
      <c r="M8" s="1">
        <v>0</v>
      </c>
      <c r="N8" s="1">
        <v>16</v>
      </c>
      <c r="O8" s="1">
        <v>6</v>
      </c>
      <c r="P8" s="1">
        <v>10</v>
      </c>
      <c r="Q8" s="1">
        <v>16</v>
      </c>
      <c r="R8" s="1">
        <v>9</v>
      </c>
      <c r="S8" s="1">
        <v>7</v>
      </c>
    </row>
    <row r="9" spans="1:19" ht="16.5" customHeight="1" x14ac:dyDescent="0.2">
      <c r="A9" s="111" t="s">
        <v>9</v>
      </c>
      <c r="B9" s="24">
        <f t="shared" si="0"/>
        <v>430</v>
      </c>
      <c r="C9" s="106">
        <f t="shared" si="1"/>
        <v>197</v>
      </c>
      <c r="D9" s="106">
        <f t="shared" si="2"/>
        <v>233</v>
      </c>
      <c r="E9" s="1">
        <v>31</v>
      </c>
      <c r="F9" s="1">
        <v>12</v>
      </c>
      <c r="G9" s="1">
        <v>19</v>
      </c>
      <c r="H9" s="1">
        <v>36</v>
      </c>
      <c r="I9" s="1">
        <v>15</v>
      </c>
      <c r="J9" s="1">
        <v>21</v>
      </c>
      <c r="K9" s="1">
        <v>64</v>
      </c>
      <c r="L9" s="1">
        <v>28</v>
      </c>
      <c r="M9" s="1">
        <v>36</v>
      </c>
      <c r="N9" s="1">
        <v>149</v>
      </c>
      <c r="O9" s="1">
        <v>84</v>
      </c>
      <c r="P9" s="1">
        <v>65</v>
      </c>
      <c r="Q9" s="1">
        <v>150</v>
      </c>
      <c r="R9" s="1">
        <v>58</v>
      </c>
      <c r="S9" s="1">
        <v>92</v>
      </c>
    </row>
    <row r="10" spans="1:19" ht="16.5" customHeight="1" x14ac:dyDescent="0.2">
      <c r="A10" s="111" t="s">
        <v>11</v>
      </c>
      <c r="B10" s="24">
        <f t="shared" si="0"/>
        <v>3525</v>
      </c>
      <c r="C10" s="106">
        <f t="shared" si="1"/>
        <v>1516</v>
      </c>
      <c r="D10" s="106">
        <f t="shared" si="2"/>
        <v>2009</v>
      </c>
      <c r="E10" s="1">
        <v>272</v>
      </c>
      <c r="F10" s="1">
        <v>103</v>
      </c>
      <c r="G10" s="1">
        <v>169</v>
      </c>
      <c r="H10" s="1">
        <v>261</v>
      </c>
      <c r="I10" s="1">
        <v>63</v>
      </c>
      <c r="J10" s="1">
        <v>198</v>
      </c>
      <c r="K10" s="1">
        <v>322</v>
      </c>
      <c r="L10" s="1">
        <v>94</v>
      </c>
      <c r="M10" s="1">
        <v>228</v>
      </c>
      <c r="N10" s="1">
        <v>1075</v>
      </c>
      <c r="O10" s="1">
        <v>437</v>
      </c>
      <c r="P10" s="1">
        <v>638</v>
      </c>
      <c r="Q10" s="1">
        <v>1595</v>
      </c>
      <c r="R10" s="1">
        <v>819</v>
      </c>
      <c r="S10" s="1">
        <v>776</v>
      </c>
    </row>
    <row r="11" spans="1:19" ht="16.5" customHeight="1" x14ac:dyDescent="0.2">
      <c r="A11" s="111" t="s">
        <v>15</v>
      </c>
      <c r="B11" s="24">
        <f t="shared" si="0"/>
        <v>3484</v>
      </c>
      <c r="C11" s="106">
        <f t="shared" si="1"/>
        <v>1951</v>
      </c>
      <c r="D11" s="106">
        <f t="shared" si="2"/>
        <v>1533</v>
      </c>
      <c r="E11" s="1">
        <v>291</v>
      </c>
      <c r="F11" s="1">
        <v>144</v>
      </c>
      <c r="G11" s="1">
        <v>147</v>
      </c>
      <c r="H11" s="1">
        <v>322</v>
      </c>
      <c r="I11" s="1">
        <v>139</v>
      </c>
      <c r="J11" s="1">
        <v>183</v>
      </c>
      <c r="K11" s="1">
        <v>209</v>
      </c>
      <c r="L11" s="1">
        <v>64</v>
      </c>
      <c r="M11" s="1">
        <v>145</v>
      </c>
      <c r="N11" s="1">
        <v>1011</v>
      </c>
      <c r="O11" s="1">
        <v>475</v>
      </c>
      <c r="P11" s="1">
        <v>536</v>
      </c>
      <c r="Q11" s="1">
        <v>1651</v>
      </c>
      <c r="R11" s="1">
        <v>1129</v>
      </c>
      <c r="S11" s="1">
        <v>522</v>
      </c>
    </row>
    <row r="12" spans="1:19" ht="16.5" customHeight="1" x14ac:dyDescent="0.2">
      <c r="A12" s="111" t="s">
        <v>19</v>
      </c>
      <c r="B12" s="24">
        <f t="shared" si="0"/>
        <v>2224</v>
      </c>
      <c r="C12" s="106">
        <f t="shared" si="1"/>
        <v>1403</v>
      </c>
      <c r="D12" s="106">
        <f t="shared" si="2"/>
        <v>821</v>
      </c>
      <c r="E12" s="1">
        <v>152</v>
      </c>
      <c r="F12" s="1">
        <v>84</v>
      </c>
      <c r="G12" s="1">
        <v>68</v>
      </c>
      <c r="H12" s="1">
        <v>185</v>
      </c>
      <c r="I12" s="1">
        <v>79</v>
      </c>
      <c r="J12" s="1">
        <v>106</v>
      </c>
      <c r="K12" s="1">
        <v>100</v>
      </c>
      <c r="L12" s="1">
        <v>30</v>
      </c>
      <c r="M12" s="1">
        <v>70</v>
      </c>
      <c r="N12" s="1">
        <v>474</v>
      </c>
      <c r="O12" s="1">
        <v>233</v>
      </c>
      <c r="P12" s="1">
        <v>241</v>
      </c>
      <c r="Q12" s="1">
        <v>1313</v>
      </c>
      <c r="R12" s="1">
        <v>977</v>
      </c>
      <c r="S12" s="1">
        <v>336</v>
      </c>
    </row>
    <row r="13" spans="1:19" ht="16.5" customHeight="1" x14ac:dyDescent="0.2">
      <c r="A13" s="111" t="s">
        <v>13</v>
      </c>
      <c r="B13" s="24">
        <f t="shared" si="0"/>
        <v>1416</v>
      </c>
      <c r="C13" s="106">
        <f t="shared" si="1"/>
        <v>940</v>
      </c>
      <c r="D13" s="106">
        <f t="shared" si="2"/>
        <v>476</v>
      </c>
      <c r="E13" s="1">
        <v>66</v>
      </c>
      <c r="F13" s="1">
        <v>35</v>
      </c>
      <c r="G13" s="1">
        <v>31</v>
      </c>
      <c r="H13" s="1">
        <v>120</v>
      </c>
      <c r="I13" s="1">
        <v>51</v>
      </c>
      <c r="J13" s="1">
        <v>69</v>
      </c>
      <c r="K13" s="1">
        <v>67</v>
      </c>
      <c r="L13" s="1">
        <v>24</v>
      </c>
      <c r="M13" s="1">
        <v>43</v>
      </c>
      <c r="N13" s="1">
        <v>274</v>
      </c>
      <c r="O13" s="1">
        <v>144</v>
      </c>
      <c r="P13" s="1">
        <v>130</v>
      </c>
      <c r="Q13" s="1">
        <v>889</v>
      </c>
      <c r="R13" s="1">
        <v>686</v>
      </c>
      <c r="S13" s="1">
        <v>203</v>
      </c>
    </row>
    <row r="14" spans="1:19" ht="16.5" customHeight="1" x14ac:dyDescent="0.2">
      <c r="A14" s="111" t="s">
        <v>16</v>
      </c>
      <c r="B14" s="24">
        <f t="shared" si="0"/>
        <v>942</v>
      </c>
      <c r="C14" s="106">
        <f t="shared" si="1"/>
        <v>519</v>
      </c>
      <c r="D14" s="106">
        <f t="shared" si="2"/>
        <v>423</v>
      </c>
      <c r="E14" s="1">
        <v>54</v>
      </c>
      <c r="F14" s="1">
        <v>29</v>
      </c>
      <c r="G14" s="1">
        <v>25</v>
      </c>
      <c r="H14" s="1">
        <v>120</v>
      </c>
      <c r="I14" s="1">
        <v>51</v>
      </c>
      <c r="J14" s="1">
        <v>69</v>
      </c>
      <c r="K14" s="1">
        <v>65</v>
      </c>
      <c r="L14" s="1">
        <v>19</v>
      </c>
      <c r="M14" s="1">
        <v>46</v>
      </c>
      <c r="N14" s="1">
        <v>190</v>
      </c>
      <c r="O14" s="1">
        <v>93</v>
      </c>
      <c r="P14" s="1">
        <v>97</v>
      </c>
      <c r="Q14" s="1">
        <v>513</v>
      </c>
      <c r="R14" s="1">
        <v>327</v>
      </c>
      <c r="S14" s="1">
        <v>186</v>
      </c>
    </row>
    <row r="15" spans="1:19" ht="16.5" customHeight="1" x14ac:dyDescent="0.2">
      <c r="A15" s="111" t="s">
        <v>14</v>
      </c>
      <c r="B15" s="24">
        <f t="shared" si="0"/>
        <v>830</v>
      </c>
      <c r="C15" s="106">
        <f t="shared" si="1"/>
        <v>296</v>
      </c>
      <c r="D15" s="106">
        <f t="shared" si="2"/>
        <v>534</v>
      </c>
      <c r="E15" s="1">
        <v>65</v>
      </c>
      <c r="F15" s="1">
        <v>25</v>
      </c>
      <c r="G15" s="1">
        <v>40</v>
      </c>
      <c r="H15" s="1">
        <v>114</v>
      </c>
      <c r="I15" s="1">
        <v>33</v>
      </c>
      <c r="J15" s="1">
        <v>81</v>
      </c>
      <c r="K15" s="1">
        <v>90</v>
      </c>
      <c r="L15" s="1">
        <v>22</v>
      </c>
      <c r="M15" s="1">
        <v>68</v>
      </c>
      <c r="N15" s="1">
        <v>230</v>
      </c>
      <c r="O15" s="1">
        <v>73</v>
      </c>
      <c r="P15" s="1">
        <v>157</v>
      </c>
      <c r="Q15" s="1">
        <v>331</v>
      </c>
      <c r="R15" s="1">
        <v>143</v>
      </c>
      <c r="S15" s="1">
        <v>188</v>
      </c>
    </row>
    <row r="16" spans="1:19" ht="16.5" customHeight="1" x14ac:dyDescent="0.2">
      <c r="A16" s="111" t="s">
        <v>17</v>
      </c>
      <c r="B16" s="24">
        <f t="shared" si="0"/>
        <v>628</v>
      </c>
      <c r="C16" s="106">
        <f t="shared" si="1"/>
        <v>261</v>
      </c>
      <c r="D16" s="106">
        <f t="shared" si="2"/>
        <v>367</v>
      </c>
      <c r="E16" s="1">
        <v>55</v>
      </c>
      <c r="F16" s="1">
        <v>24</v>
      </c>
      <c r="G16" s="1">
        <v>31</v>
      </c>
      <c r="H16" s="1">
        <v>91</v>
      </c>
      <c r="I16" s="1">
        <v>39</v>
      </c>
      <c r="J16" s="1">
        <v>52</v>
      </c>
      <c r="K16" s="1">
        <v>65</v>
      </c>
      <c r="L16" s="1">
        <v>22</v>
      </c>
      <c r="M16" s="1">
        <v>43</v>
      </c>
      <c r="N16" s="1">
        <v>166</v>
      </c>
      <c r="O16" s="1">
        <v>68</v>
      </c>
      <c r="P16" s="1">
        <v>98</v>
      </c>
      <c r="Q16" s="1">
        <v>251</v>
      </c>
      <c r="R16" s="1">
        <v>108</v>
      </c>
      <c r="S16" s="1">
        <v>143</v>
      </c>
    </row>
    <row r="17" spans="1:19" ht="16.5" customHeight="1" x14ac:dyDescent="0.2">
      <c r="A17" s="111" t="s">
        <v>18</v>
      </c>
      <c r="B17" s="24">
        <f t="shared" si="0"/>
        <v>423</v>
      </c>
      <c r="C17" s="106">
        <f t="shared" si="1"/>
        <v>198</v>
      </c>
      <c r="D17" s="106">
        <f t="shared" si="2"/>
        <v>225</v>
      </c>
      <c r="E17" s="1">
        <v>29</v>
      </c>
      <c r="F17" s="1">
        <v>13</v>
      </c>
      <c r="G17" s="1">
        <v>16</v>
      </c>
      <c r="H17" s="1">
        <v>58</v>
      </c>
      <c r="I17" s="1">
        <v>22</v>
      </c>
      <c r="J17" s="1">
        <v>36</v>
      </c>
      <c r="K17" s="1">
        <v>31</v>
      </c>
      <c r="L17" s="1">
        <v>10</v>
      </c>
      <c r="M17" s="1">
        <v>21</v>
      </c>
      <c r="N17" s="1">
        <v>124</v>
      </c>
      <c r="O17" s="1">
        <v>58</v>
      </c>
      <c r="P17" s="1">
        <v>66</v>
      </c>
      <c r="Q17" s="1">
        <v>181</v>
      </c>
      <c r="R17" s="1">
        <v>95</v>
      </c>
      <c r="S17" s="1">
        <v>86</v>
      </c>
    </row>
    <row r="18" spans="1:19" ht="16.5" customHeight="1" x14ac:dyDescent="0.2">
      <c r="A18" s="111" t="s">
        <v>12</v>
      </c>
      <c r="B18" s="24">
        <f t="shared" si="0"/>
        <v>197</v>
      </c>
      <c r="C18" s="106">
        <f t="shared" si="1"/>
        <v>98</v>
      </c>
      <c r="D18" s="106">
        <f t="shared" si="2"/>
        <v>99</v>
      </c>
      <c r="E18" s="1">
        <v>16</v>
      </c>
      <c r="F18" s="1">
        <v>9</v>
      </c>
      <c r="G18" s="1">
        <v>7</v>
      </c>
      <c r="H18" s="1">
        <v>27</v>
      </c>
      <c r="I18" s="1">
        <v>14</v>
      </c>
      <c r="J18" s="1">
        <v>13</v>
      </c>
      <c r="K18" s="1">
        <v>22</v>
      </c>
      <c r="L18" s="1">
        <v>11</v>
      </c>
      <c r="M18" s="1">
        <v>11</v>
      </c>
      <c r="N18" s="1">
        <v>66</v>
      </c>
      <c r="O18" s="1">
        <v>32</v>
      </c>
      <c r="P18" s="1">
        <v>34</v>
      </c>
      <c r="Q18" s="1">
        <v>66</v>
      </c>
      <c r="R18" s="1">
        <v>32</v>
      </c>
      <c r="S18" s="1">
        <v>34</v>
      </c>
    </row>
    <row r="19" spans="1:19" ht="16.5" customHeight="1" x14ac:dyDescent="0.2">
      <c r="A19" s="111" t="s">
        <v>3</v>
      </c>
      <c r="B19" s="24">
        <f t="shared" si="0"/>
        <v>76</v>
      </c>
      <c r="C19" s="106">
        <f t="shared" si="1"/>
        <v>41</v>
      </c>
      <c r="D19" s="106">
        <f t="shared" si="2"/>
        <v>35</v>
      </c>
      <c r="E19" s="1">
        <v>11</v>
      </c>
      <c r="F19" s="1">
        <v>5</v>
      </c>
      <c r="G19" s="1">
        <v>6</v>
      </c>
      <c r="H19" s="1">
        <v>14</v>
      </c>
      <c r="I19" s="1">
        <v>9</v>
      </c>
      <c r="J19" s="1">
        <v>5</v>
      </c>
      <c r="K19" s="1">
        <v>9</v>
      </c>
      <c r="L19" s="1">
        <v>4</v>
      </c>
      <c r="M19" s="1">
        <v>5</v>
      </c>
      <c r="N19" s="1">
        <v>23</v>
      </c>
      <c r="O19" s="1">
        <v>14</v>
      </c>
      <c r="P19" s="1">
        <v>9</v>
      </c>
      <c r="Q19" s="1">
        <v>19</v>
      </c>
      <c r="R19" s="1">
        <v>9</v>
      </c>
      <c r="S19" s="1">
        <v>10</v>
      </c>
    </row>
    <row r="20" spans="1:19" ht="16.5" customHeight="1" x14ac:dyDescent="0.2">
      <c r="A20" s="111" t="s">
        <v>25</v>
      </c>
      <c r="B20" s="24">
        <f t="shared" si="0"/>
        <v>44</v>
      </c>
      <c r="C20" s="106">
        <f t="shared" si="1"/>
        <v>25</v>
      </c>
      <c r="D20" s="106">
        <f t="shared" si="2"/>
        <v>19</v>
      </c>
      <c r="E20" s="1">
        <v>4</v>
      </c>
      <c r="F20" s="1">
        <v>2</v>
      </c>
      <c r="G20" s="1">
        <v>2</v>
      </c>
      <c r="H20" s="1">
        <v>4</v>
      </c>
      <c r="I20" s="1">
        <v>2</v>
      </c>
      <c r="J20" s="1">
        <v>2</v>
      </c>
      <c r="K20" s="1">
        <v>7</v>
      </c>
      <c r="L20" s="1">
        <v>4</v>
      </c>
      <c r="M20" s="1">
        <v>3</v>
      </c>
      <c r="N20" s="1">
        <v>14</v>
      </c>
      <c r="O20" s="1">
        <v>10</v>
      </c>
      <c r="P20" s="1">
        <v>4</v>
      </c>
      <c r="Q20" s="1">
        <v>15</v>
      </c>
      <c r="R20" s="1">
        <v>7</v>
      </c>
      <c r="S20" s="1">
        <v>8</v>
      </c>
    </row>
    <row r="21" spans="1:19" ht="16.5" customHeight="1" x14ac:dyDescent="0.2">
      <c r="A21" s="111" t="s">
        <v>26</v>
      </c>
      <c r="B21" s="24">
        <f t="shared" si="0"/>
        <v>23</v>
      </c>
      <c r="C21" s="106">
        <f t="shared" si="1"/>
        <v>9</v>
      </c>
      <c r="D21" s="106">
        <f t="shared" si="2"/>
        <v>14</v>
      </c>
      <c r="E21" s="1">
        <v>7</v>
      </c>
      <c r="F21" s="1">
        <v>2</v>
      </c>
      <c r="G21" s="1">
        <v>5</v>
      </c>
      <c r="H21" s="1">
        <v>2</v>
      </c>
      <c r="I21" s="1">
        <v>0</v>
      </c>
      <c r="J21" s="1">
        <v>2</v>
      </c>
      <c r="K21" s="1">
        <v>2</v>
      </c>
      <c r="L21" s="1">
        <v>0</v>
      </c>
      <c r="M21" s="1">
        <v>2</v>
      </c>
      <c r="N21" s="1">
        <v>6</v>
      </c>
      <c r="O21" s="1">
        <v>3</v>
      </c>
      <c r="P21" s="1">
        <v>3</v>
      </c>
      <c r="Q21" s="1">
        <v>6</v>
      </c>
      <c r="R21" s="1">
        <v>4</v>
      </c>
      <c r="S21" s="1">
        <v>2</v>
      </c>
    </row>
    <row r="22" spans="1:19" ht="16.5" customHeight="1" x14ac:dyDescent="0.2">
      <c r="A22" s="111" t="s">
        <v>27</v>
      </c>
      <c r="B22" s="24">
        <f t="shared" si="0"/>
        <v>14</v>
      </c>
      <c r="C22" s="106">
        <f t="shared" si="1"/>
        <v>11</v>
      </c>
      <c r="D22" s="106">
        <f t="shared" si="2"/>
        <v>3</v>
      </c>
      <c r="E22" s="1">
        <v>5</v>
      </c>
      <c r="F22" s="1">
        <v>4</v>
      </c>
      <c r="G22" s="1">
        <v>1</v>
      </c>
      <c r="H22" s="1">
        <v>1</v>
      </c>
      <c r="I22" s="1">
        <v>1</v>
      </c>
      <c r="J22" s="1">
        <v>0</v>
      </c>
      <c r="K22" s="1">
        <v>1</v>
      </c>
      <c r="L22" s="1">
        <v>1</v>
      </c>
      <c r="M22" s="1">
        <v>0</v>
      </c>
      <c r="N22" s="1">
        <v>5</v>
      </c>
      <c r="O22" s="1">
        <v>4</v>
      </c>
      <c r="P22" s="1">
        <v>1</v>
      </c>
      <c r="Q22" s="1">
        <v>2</v>
      </c>
      <c r="R22" s="1">
        <v>1</v>
      </c>
      <c r="S22" s="1">
        <v>1</v>
      </c>
    </row>
    <row r="23" spans="1:19" ht="16.5" customHeight="1" x14ac:dyDescent="0.2">
      <c r="A23" s="111" t="s">
        <v>28</v>
      </c>
      <c r="B23" s="24">
        <f t="shared" si="0"/>
        <v>4</v>
      </c>
      <c r="C23" s="106">
        <f t="shared" si="1"/>
        <v>1</v>
      </c>
      <c r="D23" s="106">
        <f t="shared" si="2"/>
        <v>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3</v>
      </c>
      <c r="O23" s="1">
        <v>1</v>
      </c>
      <c r="P23" s="1">
        <v>2</v>
      </c>
      <c r="Q23" s="1">
        <v>1</v>
      </c>
      <c r="R23" s="1">
        <v>0</v>
      </c>
      <c r="S23" s="1">
        <v>1</v>
      </c>
    </row>
    <row r="24" spans="1:19" ht="16.5" customHeight="1" x14ac:dyDescent="0.2">
      <c r="A24" s="111" t="s">
        <v>29</v>
      </c>
      <c r="B24" s="24">
        <f t="shared" si="0"/>
        <v>2</v>
      </c>
      <c r="C24" s="106">
        <f t="shared" si="1"/>
        <v>0</v>
      </c>
      <c r="D24" s="106">
        <f t="shared" si="2"/>
        <v>2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1</v>
      </c>
      <c r="L24" s="1">
        <v>0</v>
      </c>
      <c r="M24" s="1">
        <v>1</v>
      </c>
      <c r="N24" s="1">
        <v>1</v>
      </c>
      <c r="O24" s="1">
        <v>0</v>
      </c>
      <c r="P24" s="1">
        <v>1</v>
      </c>
      <c r="Q24" s="1">
        <v>0</v>
      </c>
      <c r="R24" s="1">
        <v>0</v>
      </c>
      <c r="S24" s="1">
        <v>0</v>
      </c>
    </row>
    <row r="25" spans="1:19" ht="16.5" customHeight="1" x14ac:dyDescent="0.2">
      <c r="A25" s="111" t="s">
        <v>30</v>
      </c>
      <c r="B25" s="24">
        <f t="shared" si="0"/>
        <v>0</v>
      </c>
      <c r="C25" s="106">
        <f t="shared" si="1"/>
        <v>0</v>
      </c>
      <c r="D25" s="106">
        <f t="shared" si="2"/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</row>
    <row r="26" spans="1:19" ht="18" customHeight="1" x14ac:dyDescent="0.2">
      <c r="A26" s="112" t="s">
        <v>31</v>
      </c>
      <c r="B26" s="108">
        <f t="shared" si="0"/>
        <v>0</v>
      </c>
      <c r="C26" s="109">
        <f t="shared" si="1"/>
        <v>0</v>
      </c>
      <c r="D26" s="109">
        <f t="shared" si="2"/>
        <v>0</v>
      </c>
      <c r="E26" s="110">
        <v>0</v>
      </c>
      <c r="F26" s="110">
        <v>0</v>
      </c>
      <c r="G26" s="110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0">
        <v>0</v>
      </c>
      <c r="O26" s="110">
        <v>0</v>
      </c>
      <c r="P26" s="110">
        <v>0</v>
      </c>
      <c r="Q26" s="110">
        <v>0</v>
      </c>
      <c r="R26" s="110">
        <v>0</v>
      </c>
      <c r="S26" s="110">
        <v>0</v>
      </c>
    </row>
  </sheetData>
  <mergeCells count="9">
    <mergeCell ref="H3:J3"/>
    <mergeCell ref="K3:M3"/>
    <mergeCell ref="N3:P3"/>
    <mergeCell ref="Q3:S3"/>
    <mergeCell ref="A1:G1"/>
    <mergeCell ref="A2:F2"/>
    <mergeCell ref="A3:A4"/>
    <mergeCell ref="B3:D3"/>
    <mergeCell ref="E3:G3"/>
  </mergeCells>
  <phoneticPr fontId="22" type="noConversion"/>
  <pageMargins left="0.74763888120651245" right="0.74763888120651245" top="0.98416668176651001" bottom="0.98416668176651001" header="0.51152777671813965" footer="0.5115277767181396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S26"/>
  <sheetViews>
    <sheetView zoomScaleNormal="100" workbookViewId="0">
      <selection sqref="A1:G1"/>
    </sheetView>
  </sheetViews>
  <sheetFormatPr defaultColWidth="8.88671875" defaultRowHeight="14.25" x14ac:dyDescent="0.2"/>
  <cols>
    <col min="1" max="1" width="8.88671875" style="1"/>
    <col min="2" max="10" width="11.109375" style="1" customWidth="1"/>
    <col min="11" max="19" width="11.6640625" style="1" customWidth="1"/>
    <col min="20" max="16384" width="8.88671875" style="1"/>
  </cols>
  <sheetData>
    <row r="1" spans="1:19" s="62" customFormat="1" ht="21.75" customHeight="1" x14ac:dyDescent="0.3">
      <c r="A1" s="268" t="s">
        <v>33</v>
      </c>
      <c r="B1" s="268"/>
      <c r="C1" s="268"/>
      <c r="D1" s="268"/>
      <c r="E1" s="268"/>
      <c r="F1" s="268"/>
      <c r="G1" s="268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s="62" customFormat="1" ht="15" customHeight="1" x14ac:dyDescent="0.2">
      <c r="A2" s="272"/>
      <c r="B2" s="272"/>
      <c r="C2" s="272"/>
      <c r="D2" s="272"/>
      <c r="E2" s="272"/>
      <c r="F2" s="272"/>
      <c r="H2" s="63"/>
      <c r="I2" s="64"/>
      <c r="J2" s="64"/>
      <c r="K2" s="63"/>
      <c r="L2" s="63"/>
      <c r="M2" s="64"/>
      <c r="N2" s="63"/>
      <c r="O2" s="64"/>
      <c r="P2" s="64"/>
      <c r="Q2" s="63"/>
      <c r="R2" s="64"/>
      <c r="S2" s="65" t="s">
        <v>61</v>
      </c>
    </row>
    <row r="3" spans="1:19" s="90" customFormat="1" x14ac:dyDescent="0.2">
      <c r="A3" s="261" t="str">
        <f>[6]외국인!A3</f>
        <v>구 분</v>
      </c>
      <c r="B3" s="261" t="s">
        <v>88</v>
      </c>
      <c r="C3" s="259"/>
      <c r="D3" s="260"/>
      <c r="E3" s="274" t="s">
        <v>86</v>
      </c>
      <c r="F3" s="275"/>
      <c r="G3" s="276"/>
      <c r="H3" s="276" t="s">
        <v>67</v>
      </c>
      <c r="I3" s="273"/>
      <c r="J3" s="273"/>
      <c r="K3" s="273" t="s">
        <v>66</v>
      </c>
      <c r="L3" s="273"/>
      <c r="M3" s="273"/>
      <c r="N3" s="273" t="s">
        <v>63</v>
      </c>
      <c r="O3" s="273"/>
      <c r="P3" s="273"/>
      <c r="Q3" s="273" t="s">
        <v>81</v>
      </c>
      <c r="R3" s="273"/>
      <c r="S3" s="274"/>
    </row>
    <row r="4" spans="1:19" s="90" customFormat="1" x14ac:dyDescent="0.2">
      <c r="A4" s="261"/>
      <c r="B4" s="11" t="s">
        <v>6</v>
      </c>
      <c r="C4" s="10" t="s">
        <v>4</v>
      </c>
      <c r="D4" s="91" t="s">
        <v>5</v>
      </c>
      <c r="E4" s="91" t="str">
        <f>[6]외국인!B4</f>
        <v>계</v>
      </c>
      <c r="F4" s="92" t="str">
        <f>[6]외국인!C4</f>
        <v>남</v>
      </c>
      <c r="G4" s="93" t="str">
        <f>[6]외국인!D4</f>
        <v>여</v>
      </c>
      <c r="H4" s="93" t="str">
        <f>[7]외국인!B4</f>
        <v>계</v>
      </c>
      <c r="I4" s="92" t="str">
        <f>[7]외국인!C4</f>
        <v>남</v>
      </c>
      <c r="J4" s="92" t="str">
        <f>[7]외국인!D4</f>
        <v>여</v>
      </c>
      <c r="K4" s="92" t="str">
        <f>[8]외국인!B4</f>
        <v>계</v>
      </c>
      <c r="L4" s="92" t="str">
        <f>[8]외국인!C4</f>
        <v>남</v>
      </c>
      <c r="M4" s="92" t="str">
        <f>[8]외국인!D4</f>
        <v>여</v>
      </c>
      <c r="N4" s="92" t="str">
        <f>'[9]외국인 '!B4</f>
        <v>계</v>
      </c>
      <c r="O4" s="92" t="str">
        <f>'[9]외국인 '!C4</f>
        <v>남</v>
      </c>
      <c r="P4" s="92" t="str">
        <f>'[9]외국인 '!D4</f>
        <v>여</v>
      </c>
      <c r="Q4" s="92" t="str">
        <f>'[10]외국인 '!B4</f>
        <v>계</v>
      </c>
      <c r="R4" s="92" t="str">
        <f>'[10]외국인 '!C4</f>
        <v>남</v>
      </c>
      <c r="S4" s="91" t="str">
        <f>'[10]외국인 '!D4</f>
        <v>여</v>
      </c>
    </row>
    <row r="5" spans="1:19" s="104" customFormat="1" ht="16.5" customHeight="1" x14ac:dyDescent="0.2">
      <c r="A5" s="101">
        <v>2013</v>
      </c>
      <c r="B5" s="102">
        <f t="shared" ref="B5:B26" si="0">SUM(E5,H5,K5,N5,Q5)</f>
        <v>15557</v>
      </c>
      <c r="C5" s="103">
        <f t="shared" ref="C5:C26" si="1">SUM(F5,I5,L5,O5,R5)</f>
        <v>8237</v>
      </c>
      <c r="D5" s="103">
        <f t="shared" ref="D5:D26" si="2">SUM(G5,J5,M5,P5,S5)</f>
        <v>7320</v>
      </c>
      <c r="E5" s="103">
        <f>SUM(F5:G5)</f>
        <v>1016</v>
      </c>
      <c r="F5" s="103">
        <f t="shared" ref="F5:S5" si="3">SUM(F6:F26)</f>
        <v>500</v>
      </c>
      <c r="G5" s="103">
        <f t="shared" si="3"/>
        <v>516</v>
      </c>
      <c r="H5" s="103">
        <f t="shared" si="3"/>
        <v>1449</v>
      </c>
      <c r="I5" s="103">
        <f t="shared" si="3"/>
        <v>601</v>
      </c>
      <c r="J5" s="103">
        <f t="shared" si="3"/>
        <v>848</v>
      </c>
      <c r="K5" s="103">
        <f t="shared" si="3"/>
        <v>1191</v>
      </c>
      <c r="L5" s="103">
        <f t="shared" si="3"/>
        <v>417</v>
      </c>
      <c r="M5" s="103">
        <f t="shared" si="3"/>
        <v>774</v>
      </c>
      <c r="N5" s="103">
        <f t="shared" si="3"/>
        <v>4163</v>
      </c>
      <c r="O5" s="103">
        <f t="shared" si="3"/>
        <v>1848</v>
      </c>
      <c r="P5" s="103">
        <f t="shared" si="3"/>
        <v>2315</v>
      </c>
      <c r="Q5" s="103">
        <f t="shared" si="3"/>
        <v>7738</v>
      </c>
      <c r="R5" s="103">
        <f t="shared" si="3"/>
        <v>4871</v>
      </c>
      <c r="S5" s="103">
        <f t="shared" si="3"/>
        <v>2867</v>
      </c>
    </row>
    <row r="6" spans="1:19" ht="16.5" customHeight="1" x14ac:dyDescent="0.2">
      <c r="A6" s="113" t="s">
        <v>2</v>
      </c>
      <c r="B6" s="24">
        <f t="shared" si="0"/>
        <v>168</v>
      </c>
      <c r="C6" s="106">
        <f t="shared" si="1"/>
        <v>88</v>
      </c>
      <c r="D6" s="106">
        <f t="shared" si="2"/>
        <v>80</v>
      </c>
      <c r="E6" s="1">
        <v>8</v>
      </c>
      <c r="F6" s="1">
        <v>6</v>
      </c>
      <c r="G6" s="1">
        <v>2</v>
      </c>
      <c r="H6" s="1">
        <v>12</v>
      </c>
      <c r="I6" s="1">
        <v>7</v>
      </c>
      <c r="J6" s="1">
        <v>5</v>
      </c>
      <c r="K6" s="1">
        <v>10</v>
      </c>
      <c r="L6" s="1">
        <v>6</v>
      </c>
      <c r="M6" s="1">
        <v>4</v>
      </c>
      <c r="N6" s="27">
        <v>86</v>
      </c>
      <c r="O6" s="27">
        <v>39</v>
      </c>
      <c r="P6" s="27">
        <v>47</v>
      </c>
      <c r="Q6" s="27">
        <v>52</v>
      </c>
      <c r="R6" s="27">
        <v>30</v>
      </c>
      <c r="S6" s="27">
        <v>22</v>
      </c>
    </row>
    <row r="7" spans="1:19" ht="16.5" customHeight="1" x14ac:dyDescent="0.2">
      <c r="A7" s="113" t="s">
        <v>1</v>
      </c>
      <c r="B7" s="24">
        <f t="shared" si="0"/>
        <v>77</v>
      </c>
      <c r="C7" s="106">
        <f t="shared" si="1"/>
        <v>40</v>
      </c>
      <c r="D7" s="106">
        <f t="shared" si="2"/>
        <v>37</v>
      </c>
      <c r="E7" s="1">
        <v>1</v>
      </c>
      <c r="F7" s="1">
        <v>0</v>
      </c>
      <c r="G7" s="1">
        <v>1</v>
      </c>
      <c r="H7" s="1">
        <v>7</v>
      </c>
      <c r="I7" s="1">
        <v>5</v>
      </c>
      <c r="J7" s="1">
        <v>2</v>
      </c>
      <c r="K7" s="1">
        <v>9</v>
      </c>
      <c r="L7" s="1">
        <v>6</v>
      </c>
      <c r="M7" s="1">
        <v>3</v>
      </c>
      <c r="N7" s="27">
        <v>31</v>
      </c>
      <c r="O7" s="27">
        <v>16</v>
      </c>
      <c r="P7" s="27">
        <v>15</v>
      </c>
      <c r="Q7" s="27">
        <v>29</v>
      </c>
      <c r="R7" s="27">
        <v>13</v>
      </c>
      <c r="S7" s="27">
        <v>16</v>
      </c>
    </row>
    <row r="8" spans="1:19" ht="16.5" customHeight="1" x14ac:dyDescent="0.2">
      <c r="A8" s="113" t="s">
        <v>10</v>
      </c>
      <c r="B8" s="24">
        <f t="shared" si="0"/>
        <v>66</v>
      </c>
      <c r="C8" s="106">
        <f t="shared" si="1"/>
        <v>36</v>
      </c>
      <c r="D8" s="106">
        <f t="shared" si="2"/>
        <v>30</v>
      </c>
      <c r="E8" s="1">
        <v>8</v>
      </c>
      <c r="F8" s="1">
        <v>5</v>
      </c>
      <c r="G8" s="1">
        <v>3</v>
      </c>
      <c r="H8" s="1">
        <v>5</v>
      </c>
      <c r="I8" s="1">
        <v>4</v>
      </c>
      <c r="J8" s="1">
        <v>1</v>
      </c>
      <c r="K8" s="1">
        <v>9</v>
      </c>
      <c r="L8" s="1">
        <v>6</v>
      </c>
      <c r="M8" s="1">
        <v>3</v>
      </c>
      <c r="N8" s="27">
        <v>18</v>
      </c>
      <c r="O8" s="27">
        <v>6</v>
      </c>
      <c r="P8" s="27">
        <v>12</v>
      </c>
      <c r="Q8" s="27">
        <v>26</v>
      </c>
      <c r="R8" s="27">
        <v>15</v>
      </c>
      <c r="S8" s="27">
        <v>11</v>
      </c>
    </row>
    <row r="9" spans="1:19" ht="16.5" customHeight="1" x14ac:dyDescent="0.2">
      <c r="A9" s="113" t="s">
        <v>9</v>
      </c>
      <c r="B9" s="24">
        <f t="shared" si="0"/>
        <v>525</v>
      </c>
      <c r="C9" s="106">
        <f t="shared" si="1"/>
        <v>231</v>
      </c>
      <c r="D9" s="106">
        <f t="shared" si="2"/>
        <v>294</v>
      </c>
      <c r="E9" s="1">
        <v>36</v>
      </c>
      <c r="F9" s="1">
        <v>14</v>
      </c>
      <c r="G9" s="1">
        <v>22</v>
      </c>
      <c r="H9" s="1">
        <v>30</v>
      </c>
      <c r="I9" s="1">
        <v>7</v>
      </c>
      <c r="J9" s="1">
        <v>23</v>
      </c>
      <c r="K9" s="1">
        <v>71</v>
      </c>
      <c r="L9" s="1">
        <v>38</v>
      </c>
      <c r="M9" s="1">
        <v>33</v>
      </c>
      <c r="N9" s="27">
        <v>153</v>
      </c>
      <c r="O9" s="27">
        <v>70</v>
      </c>
      <c r="P9" s="27">
        <v>83</v>
      </c>
      <c r="Q9" s="27">
        <v>235</v>
      </c>
      <c r="R9" s="27">
        <v>102</v>
      </c>
      <c r="S9" s="27">
        <v>133</v>
      </c>
    </row>
    <row r="10" spans="1:19" ht="16.5" customHeight="1" x14ac:dyDescent="0.2">
      <c r="A10" s="113" t="s">
        <v>11</v>
      </c>
      <c r="B10" s="24">
        <f t="shared" si="0"/>
        <v>3550</v>
      </c>
      <c r="C10" s="106">
        <f t="shared" si="1"/>
        <v>1610</v>
      </c>
      <c r="D10" s="106">
        <f t="shared" si="2"/>
        <v>1940</v>
      </c>
      <c r="E10" s="1">
        <v>224</v>
      </c>
      <c r="F10" s="1">
        <v>94</v>
      </c>
      <c r="G10" s="1">
        <v>130</v>
      </c>
      <c r="H10" s="1">
        <v>252</v>
      </c>
      <c r="I10" s="1">
        <v>80</v>
      </c>
      <c r="J10" s="1">
        <v>172</v>
      </c>
      <c r="K10" s="1">
        <v>355</v>
      </c>
      <c r="L10" s="1">
        <v>117</v>
      </c>
      <c r="M10" s="1">
        <v>238</v>
      </c>
      <c r="N10" s="27">
        <v>1099</v>
      </c>
      <c r="O10" s="27">
        <v>454</v>
      </c>
      <c r="P10" s="27">
        <v>645</v>
      </c>
      <c r="Q10" s="27">
        <v>1620</v>
      </c>
      <c r="R10" s="27">
        <v>865</v>
      </c>
      <c r="S10" s="27">
        <v>755</v>
      </c>
    </row>
    <row r="11" spans="1:19" ht="16.5" customHeight="1" x14ac:dyDescent="0.2">
      <c r="A11" s="113" t="s">
        <v>15</v>
      </c>
      <c r="B11" s="24">
        <f t="shared" si="0"/>
        <v>3808</v>
      </c>
      <c r="C11" s="106">
        <f t="shared" si="1"/>
        <v>2134</v>
      </c>
      <c r="D11" s="106">
        <f t="shared" si="2"/>
        <v>1674</v>
      </c>
      <c r="E11" s="1">
        <v>281</v>
      </c>
      <c r="F11" s="1">
        <v>140</v>
      </c>
      <c r="G11" s="1">
        <v>141</v>
      </c>
      <c r="H11" s="1">
        <v>363</v>
      </c>
      <c r="I11" s="1">
        <v>168</v>
      </c>
      <c r="J11" s="1">
        <v>195</v>
      </c>
      <c r="K11" s="1">
        <v>228</v>
      </c>
      <c r="L11" s="1">
        <v>64</v>
      </c>
      <c r="M11" s="1">
        <v>164</v>
      </c>
      <c r="N11" s="27">
        <v>1105</v>
      </c>
      <c r="O11" s="27">
        <v>522</v>
      </c>
      <c r="P11" s="27">
        <v>583</v>
      </c>
      <c r="Q11" s="27">
        <v>1831</v>
      </c>
      <c r="R11" s="27">
        <v>1240</v>
      </c>
      <c r="S11" s="27">
        <v>591</v>
      </c>
    </row>
    <row r="12" spans="1:19" ht="16.5" customHeight="1" x14ac:dyDescent="0.2">
      <c r="A12" s="113" t="s">
        <v>19</v>
      </c>
      <c r="B12" s="24">
        <f t="shared" si="0"/>
        <v>2360</v>
      </c>
      <c r="C12" s="106">
        <f t="shared" si="1"/>
        <v>1518</v>
      </c>
      <c r="D12" s="106">
        <f t="shared" si="2"/>
        <v>842</v>
      </c>
      <c r="E12" s="1">
        <v>124</v>
      </c>
      <c r="F12" s="1">
        <v>72</v>
      </c>
      <c r="G12" s="1">
        <v>52</v>
      </c>
      <c r="H12" s="1">
        <v>216</v>
      </c>
      <c r="I12" s="1">
        <v>102</v>
      </c>
      <c r="J12" s="1">
        <v>114</v>
      </c>
      <c r="K12" s="1">
        <v>114</v>
      </c>
      <c r="L12" s="1">
        <v>42</v>
      </c>
      <c r="M12" s="1">
        <v>72</v>
      </c>
      <c r="N12" s="27">
        <v>530</v>
      </c>
      <c r="O12" s="27">
        <v>268</v>
      </c>
      <c r="P12" s="27">
        <v>262</v>
      </c>
      <c r="Q12" s="27">
        <v>1376</v>
      </c>
      <c r="R12" s="27">
        <v>1034</v>
      </c>
      <c r="S12" s="27">
        <v>342</v>
      </c>
    </row>
    <row r="13" spans="1:19" ht="16.5" customHeight="1" x14ac:dyDescent="0.2">
      <c r="A13" s="113" t="s">
        <v>13</v>
      </c>
      <c r="B13" s="24">
        <f t="shared" si="0"/>
        <v>1510</v>
      </c>
      <c r="C13" s="106">
        <f t="shared" si="1"/>
        <v>983</v>
      </c>
      <c r="D13" s="106">
        <f t="shared" si="2"/>
        <v>527</v>
      </c>
      <c r="E13" s="1">
        <v>62</v>
      </c>
      <c r="F13" s="1">
        <v>32</v>
      </c>
      <c r="G13" s="1">
        <v>30</v>
      </c>
      <c r="H13" s="1">
        <v>136</v>
      </c>
      <c r="I13" s="1">
        <v>67</v>
      </c>
      <c r="J13" s="1">
        <v>69</v>
      </c>
      <c r="K13" s="1">
        <v>78</v>
      </c>
      <c r="L13" s="1">
        <v>32</v>
      </c>
      <c r="M13" s="1">
        <v>46</v>
      </c>
      <c r="N13" s="27">
        <v>266</v>
      </c>
      <c r="O13" s="27">
        <v>121</v>
      </c>
      <c r="P13" s="27">
        <v>145</v>
      </c>
      <c r="Q13" s="27">
        <v>968</v>
      </c>
      <c r="R13" s="27">
        <v>731</v>
      </c>
      <c r="S13" s="27">
        <v>237</v>
      </c>
    </row>
    <row r="14" spans="1:19" ht="16.5" customHeight="1" x14ac:dyDescent="0.2">
      <c r="A14" s="113" t="s">
        <v>16</v>
      </c>
      <c r="B14" s="24">
        <f t="shared" si="0"/>
        <v>1074</v>
      </c>
      <c r="C14" s="106">
        <f t="shared" si="1"/>
        <v>615</v>
      </c>
      <c r="D14" s="106">
        <f t="shared" si="2"/>
        <v>459</v>
      </c>
      <c r="E14" s="1">
        <v>62</v>
      </c>
      <c r="F14" s="1">
        <v>37</v>
      </c>
      <c r="G14" s="1">
        <v>25</v>
      </c>
      <c r="H14" s="1">
        <v>104</v>
      </c>
      <c r="I14" s="1">
        <v>44</v>
      </c>
      <c r="J14" s="1">
        <v>60</v>
      </c>
      <c r="K14" s="1">
        <v>72</v>
      </c>
      <c r="L14" s="1">
        <v>30</v>
      </c>
      <c r="M14" s="1">
        <v>42</v>
      </c>
      <c r="N14" s="27">
        <v>214</v>
      </c>
      <c r="O14" s="27">
        <v>103</v>
      </c>
      <c r="P14" s="27">
        <v>111</v>
      </c>
      <c r="Q14" s="27">
        <v>622</v>
      </c>
      <c r="R14" s="27">
        <v>401</v>
      </c>
      <c r="S14" s="27">
        <v>221</v>
      </c>
    </row>
    <row r="15" spans="1:19" ht="16.5" customHeight="1" x14ac:dyDescent="0.2">
      <c r="A15" s="113" t="s">
        <v>14</v>
      </c>
      <c r="B15" s="24">
        <f t="shared" si="0"/>
        <v>878</v>
      </c>
      <c r="C15" s="106">
        <f t="shared" si="1"/>
        <v>328</v>
      </c>
      <c r="D15" s="106">
        <f t="shared" si="2"/>
        <v>550</v>
      </c>
      <c r="E15" s="1">
        <v>64</v>
      </c>
      <c r="F15" s="1">
        <v>30</v>
      </c>
      <c r="G15" s="1">
        <v>34</v>
      </c>
      <c r="H15" s="1">
        <v>113</v>
      </c>
      <c r="I15" s="1">
        <v>36</v>
      </c>
      <c r="J15" s="1">
        <v>77</v>
      </c>
      <c r="K15" s="1">
        <v>90</v>
      </c>
      <c r="L15" s="1">
        <v>27</v>
      </c>
      <c r="M15" s="1">
        <v>63</v>
      </c>
      <c r="N15" s="27">
        <v>244</v>
      </c>
      <c r="O15" s="27">
        <v>74</v>
      </c>
      <c r="P15" s="27">
        <v>170</v>
      </c>
      <c r="Q15" s="27">
        <v>367</v>
      </c>
      <c r="R15" s="27">
        <v>161</v>
      </c>
      <c r="S15" s="27">
        <v>206</v>
      </c>
    </row>
    <row r="16" spans="1:19" ht="16.5" customHeight="1" x14ac:dyDescent="0.2">
      <c r="A16" s="113" t="s">
        <v>17</v>
      </c>
      <c r="B16" s="24">
        <f t="shared" si="0"/>
        <v>713</v>
      </c>
      <c r="C16" s="106">
        <f t="shared" si="1"/>
        <v>269</v>
      </c>
      <c r="D16" s="106">
        <f t="shared" si="2"/>
        <v>444</v>
      </c>
      <c r="E16" s="1">
        <v>63</v>
      </c>
      <c r="F16" s="1">
        <v>30</v>
      </c>
      <c r="G16" s="1">
        <v>33</v>
      </c>
      <c r="H16" s="1">
        <v>96</v>
      </c>
      <c r="I16" s="1">
        <v>30</v>
      </c>
      <c r="J16" s="1">
        <v>66</v>
      </c>
      <c r="K16" s="1">
        <v>72</v>
      </c>
      <c r="L16" s="1">
        <v>16</v>
      </c>
      <c r="M16" s="1">
        <v>56</v>
      </c>
      <c r="N16" s="27">
        <v>184</v>
      </c>
      <c r="O16" s="27">
        <v>61</v>
      </c>
      <c r="P16" s="27">
        <v>123</v>
      </c>
      <c r="Q16" s="27">
        <v>298</v>
      </c>
      <c r="R16" s="27">
        <v>132</v>
      </c>
      <c r="S16" s="27">
        <v>166</v>
      </c>
    </row>
    <row r="17" spans="1:19" ht="16.5" customHeight="1" x14ac:dyDescent="0.2">
      <c r="A17" s="113" t="s">
        <v>18</v>
      </c>
      <c r="B17" s="24">
        <f t="shared" si="0"/>
        <v>470</v>
      </c>
      <c r="C17" s="106">
        <f t="shared" si="1"/>
        <v>203</v>
      </c>
      <c r="D17" s="106">
        <f t="shared" si="2"/>
        <v>267</v>
      </c>
      <c r="E17" s="1">
        <v>43</v>
      </c>
      <c r="F17" s="1">
        <v>20</v>
      </c>
      <c r="G17" s="1">
        <v>23</v>
      </c>
      <c r="H17" s="1">
        <v>68</v>
      </c>
      <c r="I17" s="1">
        <v>29</v>
      </c>
      <c r="J17" s="1">
        <v>39</v>
      </c>
      <c r="K17" s="1">
        <v>45</v>
      </c>
      <c r="L17" s="1">
        <v>15</v>
      </c>
      <c r="M17" s="1">
        <v>30</v>
      </c>
      <c r="N17" s="27">
        <v>119</v>
      </c>
      <c r="O17" s="27">
        <v>57</v>
      </c>
      <c r="P17" s="27">
        <v>62</v>
      </c>
      <c r="Q17" s="27">
        <v>195</v>
      </c>
      <c r="R17" s="27">
        <v>82</v>
      </c>
      <c r="S17" s="27">
        <v>113</v>
      </c>
    </row>
    <row r="18" spans="1:19" ht="16.5" customHeight="1" x14ac:dyDescent="0.2">
      <c r="A18" s="113" t="s">
        <v>12</v>
      </c>
      <c r="B18" s="24">
        <f t="shared" si="0"/>
        <v>215</v>
      </c>
      <c r="C18" s="106">
        <f t="shared" si="1"/>
        <v>104</v>
      </c>
      <c r="D18" s="106">
        <f t="shared" si="2"/>
        <v>111</v>
      </c>
      <c r="E18" s="1">
        <v>18</v>
      </c>
      <c r="F18" s="1">
        <v>9</v>
      </c>
      <c r="G18" s="1">
        <v>9</v>
      </c>
      <c r="H18" s="1">
        <v>23</v>
      </c>
      <c r="I18" s="1">
        <v>11</v>
      </c>
      <c r="J18" s="1">
        <v>12</v>
      </c>
      <c r="K18" s="1">
        <v>22</v>
      </c>
      <c r="L18" s="1">
        <v>10</v>
      </c>
      <c r="M18" s="1">
        <v>12</v>
      </c>
      <c r="N18" s="27">
        <v>72</v>
      </c>
      <c r="O18" s="27">
        <v>31</v>
      </c>
      <c r="P18" s="27">
        <v>41</v>
      </c>
      <c r="Q18" s="27">
        <v>80</v>
      </c>
      <c r="R18" s="27">
        <v>43</v>
      </c>
      <c r="S18" s="27">
        <v>37</v>
      </c>
    </row>
    <row r="19" spans="1:19" ht="16.5" customHeight="1" x14ac:dyDescent="0.2">
      <c r="A19" s="113" t="s">
        <v>3</v>
      </c>
      <c r="B19" s="24">
        <f t="shared" si="0"/>
        <v>73</v>
      </c>
      <c r="C19" s="106">
        <f t="shared" si="1"/>
        <v>41</v>
      </c>
      <c r="D19" s="106">
        <f t="shared" si="2"/>
        <v>32</v>
      </c>
      <c r="E19" s="1">
        <v>7</v>
      </c>
      <c r="F19" s="1">
        <v>4</v>
      </c>
      <c r="G19" s="1">
        <v>3</v>
      </c>
      <c r="H19" s="1">
        <v>15</v>
      </c>
      <c r="I19" s="1">
        <v>7</v>
      </c>
      <c r="J19" s="1">
        <v>8</v>
      </c>
      <c r="K19" s="1">
        <v>10</v>
      </c>
      <c r="L19" s="1">
        <v>5</v>
      </c>
      <c r="M19" s="1">
        <v>5</v>
      </c>
      <c r="N19" s="27">
        <v>21</v>
      </c>
      <c r="O19" s="27">
        <v>14</v>
      </c>
      <c r="P19" s="27">
        <v>7</v>
      </c>
      <c r="Q19" s="27">
        <v>20</v>
      </c>
      <c r="R19" s="27">
        <v>11</v>
      </c>
      <c r="S19" s="27">
        <v>9</v>
      </c>
    </row>
    <row r="20" spans="1:19" ht="16.5" customHeight="1" x14ac:dyDescent="0.2">
      <c r="A20" s="113" t="s">
        <v>25</v>
      </c>
      <c r="B20" s="24">
        <f t="shared" si="0"/>
        <v>22</v>
      </c>
      <c r="C20" s="106">
        <f t="shared" si="1"/>
        <v>11</v>
      </c>
      <c r="D20" s="106">
        <f t="shared" si="2"/>
        <v>11</v>
      </c>
      <c r="E20" s="1">
        <v>3</v>
      </c>
      <c r="F20" s="1">
        <v>2</v>
      </c>
      <c r="G20" s="1">
        <v>1</v>
      </c>
      <c r="H20" s="1">
        <v>2</v>
      </c>
      <c r="I20" s="1">
        <v>1</v>
      </c>
      <c r="J20" s="1">
        <v>1</v>
      </c>
      <c r="K20" s="1">
        <v>5</v>
      </c>
      <c r="L20" s="1">
        <v>2</v>
      </c>
      <c r="M20" s="1">
        <v>3</v>
      </c>
      <c r="N20" s="27">
        <v>6</v>
      </c>
      <c r="O20" s="27">
        <v>3</v>
      </c>
      <c r="P20" s="27">
        <v>3</v>
      </c>
      <c r="Q20" s="27">
        <v>6</v>
      </c>
      <c r="R20" s="27">
        <v>3</v>
      </c>
      <c r="S20" s="27">
        <v>3</v>
      </c>
    </row>
    <row r="21" spans="1:19" ht="16.5" customHeight="1" x14ac:dyDescent="0.2">
      <c r="A21" s="113" t="s">
        <v>26</v>
      </c>
      <c r="B21" s="24">
        <f t="shared" si="0"/>
        <v>27</v>
      </c>
      <c r="C21" s="106">
        <f t="shared" si="1"/>
        <v>12</v>
      </c>
      <c r="D21" s="106">
        <f t="shared" si="2"/>
        <v>15</v>
      </c>
      <c r="E21" s="1">
        <v>8</v>
      </c>
      <c r="F21" s="1">
        <v>2</v>
      </c>
      <c r="G21" s="1">
        <v>6</v>
      </c>
      <c r="H21" s="1">
        <v>5</v>
      </c>
      <c r="I21" s="1">
        <v>1</v>
      </c>
      <c r="J21" s="1">
        <v>4</v>
      </c>
      <c r="K21" s="1">
        <v>0</v>
      </c>
      <c r="L21" s="1">
        <v>0</v>
      </c>
      <c r="M21" s="1">
        <v>0</v>
      </c>
      <c r="N21" s="27">
        <v>5</v>
      </c>
      <c r="O21" s="27">
        <v>3</v>
      </c>
      <c r="P21" s="27">
        <v>2</v>
      </c>
      <c r="Q21" s="27">
        <v>9</v>
      </c>
      <c r="R21" s="27">
        <v>6</v>
      </c>
      <c r="S21" s="27">
        <v>3</v>
      </c>
    </row>
    <row r="22" spans="1:19" ht="16.5" customHeight="1" x14ac:dyDescent="0.2">
      <c r="A22" s="113" t="s">
        <v>27</v>
      </c>
      <c r="B22" s="24">
        <f t="shared" si="0"/>
        <v>14</v>
      </c>
      <c r="C22" s="106">
        <f t="shared" si="1"/>
        <v>12</v>
      </c>
      <c r="D22" s="106">
        <f t="shared" si="2"/>
        <v>2</v>
      </c>
      <c r="E22" s="1">
        <v>3</v>
      </c>
      <c r="F22" s="1">
        <v>3</v>
      </c>
      <c r="G22" s="1">
        <v>0</v>
      </c>
      <c r="H22" s="1">
        <v>2</v>
      </c>
      <c r="I22" s="1">
        <v>2</v>
      </c>
      <c r="J22" s="1">
        <v>0</v>
      </c>
      <c r="K22" s="1">
        <v>1</v>
      </c>
      <c r="L22" s="1">
        <v>1</v>
      </c>
      <c r="M22" s="1">
        <v>0</v>
      </c>
      <c r="N22" s="27">
        <v>6</v>
      </c>
      <c r="O22" s="27">
        <v>5</v>
      </c>
      <c r="P22" s="27">
        <v>1</v>
      </c>
      <c r="Q22" s="27">
        <v>2</v>
      </c>
      <c r="R22" s="27">
        <v>1</v>
      </c>
      <c r="S22" s="27">
        <v>1</v>
      </c>
    </row>
    <row r="23" spans="1:19" ht="16.5" customHeight="1" x14ac:dyDescent="0.2">
      <c r="A23" s="113" t="s">
        <v>28</v>
      </c>
      <c r="B23" s="24">
        <f t="shared" si="0"/>
        <v>5</v>
      </c>
      <c r="C23" s="106">
        <f t="shared" si="1"/>
        <v>2</v>
      </c>
      <c r="D23" s="106">
        <f t="shared" si="2"/>
        <v>3</v>
      </c>
      <c r="E23" s="1">
        <v>1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27">
        <v>3</v>
      </c>
      <c r="O23" s="27">
        <v>1</v>
      </c>
      <c r="P23" s="27">
        <v>2</v>
      </c>
      <c r="Q23" s="27">
        <v>1</v>
      </c>
      <c r="R23" s="27">
        <v>1</v>
      </c>
      <c r="S23" s="27">
        <v>0</v>
      </c>
    </row>
    <row r="24" spans="1:19" ht="16.5" customHeight="1" x14ac:dyDescent="0.2">
      <c r="A24" s="113" t="s">
        <v>29</v>
      </c>
      <c r="B24" s="24">
        <f t="shared" si="0"/>
        <v>1</v>
      </c>
      <c r="C24" s="106">
        <f t="shared" si="1"/>
        <v>0</v>
      </c>
      <c r="D24" s="106">
        <f t="shared" si="2"/>
        <v>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27">
        <v>0</v>
      </c>
      <c r="O24" s="27">
        <v>0</v>
      </c>
      <c r="P24" s="27">
        <v>0</v>
      </c>
      <c r="Q24" s="27">
        <v>1</v>
      </c>
      <c r="R24" s="27">
        <v>0</v>
      </c>
      <c r="S24" s="27">
        <v>1</v>
      </c>
    </row>
    <row r="25" spans="1:19" ht="16.5" customHeight="1" x14ac:dyDescent="0.2">
      <c r="A25" s="113" t="s">
        <v>30</v>
      </c>
      <c r="B25" s="24">
        <f t="shared" si="0"/>
        <v>1</v>
      </c>
      <c r="C25" s="106">
        <f t="shared" si="1"/>
        <v>0</v>
      </c>
      <c r="D25" s="106">
        <f t="shared" si="2"/>
        <v>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27">
        <v>1</v>
      </c>
      <c r="O25" s="27">
        <v>0</v>
      </c>
      <c r="P25" s="27">
        <v>1</v>
      </c>
      <c r="Q25" s="27">
        <v>0</v>
      </c>
      <c r="R25" s="27">
        <v>0</v>
      </c>
      <c r="S25" s="27">
        <v>0</v>
      </c>
    </row>
    <row r="26" spans="1:19" ht="18" customHeight="1" x14ac:dyDescent="0.2">
      <c r="A26" s="114" t="s">
        <v>31</v>
      </c>
      <c r="B26" s="108">
        <f t="shared" si="0"/>
        <v>0</v>
      </c>
      <c r="C26" s="109">
        <f t="shared" si="1"/>
        <v>0</v>
      </c>
      <c r="D26" s="109">
        <f t="shared" si="2"/>
        <v>0</v>
      </c>
      <c r="E26" s="110">
        <v>0</v>
      </c>
      <c r="F26" s="110">
        <v>0</v>
      </c>
      <c r="G26" s="110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5">
        <v>0</v>
      </c>
      <c r="O26" s="115">
        <v>0</v>
      </c>
      <c r="P26" s="115">
        <v>0</v>
      </c>
      <c r="Q26" s="115">
        <v>0</v>
      </c>
      <c r="R26" s="115">
        <v>0</v>
      </c>
      <c r="S26" s="115">
        <v>0</v>
      </c>
    </row>
  </sheetData>
  <mergeCells count="9">
    <mergeCell ref="K3:M3"/>
    <mergeCell ref="N3:P3"/>
    <mergeCell ref="Q3:S3"/>
    <mergeCell ref="A1:G1"/>
    <mergeCell ref="A2:F2"/>
    <mergeCell ref="A3:A4"/>
    <mergeCell ref="B3:D3"/>
    <mergeCell ref="E3:G3"/>
    <mergeCell ref="H3:J3"/>
  </mergeCells>
  <phoneticPr fontId="22" type="noConversion"/>
  <pageMargins left="0.74763888120651245" right="0.74763888120651245" top="0.98416668176651001" bottom="0.98416668176651001" header="0.51152777671813965" footer="0.5115277767181396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S26"/>
  <sheetViews>
    <sheetView zoomScaleNormal="100" workbookViewId="0">
      <selection activeCell="C13" sqref="C13"/>
    </sheetView>
  </sheetViews>
  <sheetFormatPr defaultColWidth="8.88671875" defaultRowHeight="14.25" x14ac:dyDescent="0.2"/>
  <cols>
    <col min="1" max="1" width="8.88671875" style="1"/>
    <col min="2" max="10" width="11" style="1" customWidth="1"/>
    <col min="11" max="19" width="12.44140625" style="1" customWidth="1"/>
    <col min="20" max="16384" width="8.88671875" style="1"/>
  </cols>
  <sheetData>
    <row r="1" spans="1:19" ht="22.5" x14ac:dyDescent="0.3">
      <c r="A1" s="268" t="s">
        <v>33</v>
      </c>
      <c r="B1" s="268"/>
      <c r="C1" s="268"/>
      <c r="D1" s="268"/>
      <c r="E1" s="268"/>
      <c r="F1" s="268"/>
      <c r="G1" s="268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8" x14ac:dyDescent="0.2">
      <c r="A2" s="272"/>
      <c r="B2" s="272"/>
      <c r="C2" s="272"/>
      <c r="D2" s="272"/>
      <c r="E2" s="272"/>
      <c r="F2" s="272"/>
      <c r="G2" s="62"/>
      <c r="H2" s="63"/>
      <c r="I2" s="64"/>
      <c r="J2" s="64"/>
      <c r="K2" s="63"/>
      <c r="L2" s="63"/>
      <c r="M2" s="64"/>
      <c r="N2" s="63"/>
      <c r="O2" s="64"/>
      <c r="P2" s="64"/>
      <c r="Q2" s="63"/>
      <c r="R2" s="64"/>
      <c r="S2" s="65" t="s">
        <v>61</v>
      </c>
    </row>
    <row r="3" spans="1:19" x14ac:dyDescent="0.2">
      <c r="A3" s="261" t="str">
        <f>[6]외국인!A3</f>
        <v>구 분</v>
      </c>
      <c r="B3" s="261" t="s">
        <v>88</v>
      </c>
      <c r="C3" s="259"/>
      <c r="D3" s="260"/>
      <c r="E3" s="274" t="s">
        <v>86</v>
      </c>
      <c r="F3" s="275"/>
      <c r="G3" s="276"/>
      <c r="H3" s="276" t="s">
        <v>67</v>
      </c>
      <c r="I3" s="273"/>
      <c r="J3" s="273"/>
      <c r="K3" s="273" t="s">
        <v>66</v>
      </c>
      <c r="L3" s="273"/>
      <c r="M3" s="273"/>
      <c r="N3" s="273" t="s">
        <v>63</v>
      </c>
      <c r="O3" s="273"/>
      <c r="P3" s="273"/>
      <c r="Q3" s="273" t="s">
        <v>81</v>
      </c>
      <c r="R3" s="273"/>
      <c r="S3" s="274"/>
    </row>
    <row r="4" spans="1:19" x14ac:dyDescent="0.2">
      <c r="A4" s="261"/>
      <c r="B4" s="11" t="s">
        <v>6</v>
      </c>
      <c r="C4" s="10" t="s">
        <v>4</v>
      </c>
      <c r="D4" s="91" t="s">
        <v>5</v>
      </c>
      <c r="E4" s="91" t="str">
        <f>[6]외국인!B4</f>
        <v>계</v>
      </c>
      <c r="F4" s="92" t="str">
        <f>[6]외국인!C4</f>
        <v>남</v>
      </c>
      <c r="G4" s="93" t="str">
        <f>[6]외국인!D4</f>
        <v>여</v>
      </c>
      <c r="H4" s="93" t="str">
        <f>[7]외국인!B4</f>
        <v>계</v>
      </c>
      <c r="I4" s="92" t="str">
        <f>[7]외국인!C4</f>
        <v>남</v>
      </c>
      <c r="J4" s="92" t="str">
        <f>[7]외국인!D4</f>
        <v>여</v>
      </c>
      <c r="K4" s="92" t="str">
        <f>[8]외국인!B4</f>
        <v>계</v>
      </c>
      <c r="L4" s="92" t="str">
        <f>[8]외국인!C4</f>
        <v>남</v>
      </c>
      <c r="M4" s="92" t="str">
        <f>[8]외국인!D4</f>
        <v>여</v>
      </c>
      <c r="N4" s="92" t="str">
        <f>'[9]외국인 '!B4</f>
        <v>계</v>
      </c>
      <c r="O4" s="92" t="str">
        <f>'[9]외국인 '!C4</f>
        <v>남</v>
      </c>
      <c r="P4" s="92" t="str">
        <f>'[9]외국인 '!D4</f>
        <v>여</v>
      </c>
      <c r="Q4" s="92" t="str">
        <f>'[10]외국인 '!B4</f>
        <v>계</v>
      </c>
      <c r="R4" s="92" t="str">
        <f>'[10]외국인 '!C4</f>
        <v>남</v>
      </c>
      <c r="S4" s="91" t="str">
        <f>'[10]외국인 '!D4</f>
        <v>여</v>
      </c>
    </row>
    <row r="5" spans="1:19" ht="18.75" customHeight="1" x14ac:dyDescent="0.2">
      <c r="A5" s="101">
        <v>2014</v>
      </c>
      <c r="B5" s="102">
        <f t="shared" ref="B5:B26" si="0">SUM(E5,H5,K5,N5,Q5)</f>
        <v>17064</v>
      </c>
      <c r="C5" s="103">
        <f t="shared" ref="C5:C26" si="1">SUM(F5,I5,L5,O5,R5)</f>
        <v>9212</v>
      </c>
      <c r="D5" s="103">
        <f t="shared" ref="D5:D26" si="2">SUM(G5,J5,M5,P5,S5)</f>
        <v>7852</v>
      </c>
      <c r="E5" s="103">
        <f t="shared" ref="E5:S5" si="3">SUM(E6:E26)</f>
        <v>1047</v>
      </c>
      <c r="F5" s="103">
        <f t="shared" si="3"/>
        <v>478</v>
      </c>
      <c r="G5" s="103">
        <f t="shared" si="3"/>
        <v>569</v>
      </c>
      <c r="H5" s="103">
        <f t="shared" si="3"/>
        <v>1668</v>
      </c>
      <c r="I5" s="103">
        <f t="shared" si="3"/>
        <v>754</v>
      </c>
      <c r="J5" s="103">
        <f t="shared" si="3"/>
        <v>914</v>
      </c>
      <c r="K5" s="103">
        <f t="shared" si="3"/>
        <v>1305</v>
      </c>
      <c r="L5" s="103">
        <f t="shared" si="3"/>
        <v>480</v>
      </c>
      <c r="M5" s="103">
        <f t="shared" si="3"/>
        <v>825</v>
      </c>
      <c r="N5" s="103">
        <f t="shared" si="3"/>
        <v>4251</v>
      </c>
      <c r="O5" s="103">
        <f t="shared" si="3"/>
        <v>1903</v>
      </c>
      <c r="P5" s="103">
        <f t="shared" si="3"/>
        <v>2348</v>
      </c>
      <c r="Q5" s="103">
        <f t="shared" si="3"/>
        <v>8793</v>
      </c>
      <c r="R5" s="103">
        <f t="shared" si="3"/>
        <v>5597</v>
      </c>
      <c r="S5" s="103">
        <f t="shared" si="3"/>
        <v>3196</v>
      </c>
    </row>
    <row r="6" spans="1:19" ht="18.75" customHeight="1" x14ac:dyDescent="0.2">
      <c r="A6" s="113" t="s">
        <v>2</v>
      </c>
      <c r="B6" s="24">
        <f t="shared" si="0"/>
        <v>203</v>
      </c>
      <c r="C6" s="106">
        <f t="shared" si="1"/>
        <v>103</v>
      </c>
      <c r="D6" s="106">
        <f t="shared" si="2"/>
        <v>100</v>
      </c>
      <c r="E6" s="27">
        <f t="shared" ref="E6:E26" si="4">SUM(F6:G6)</f>
        <v>13</v>
      </c>
      <c r="F6" s="27">
        <v>6</v>
      </c>
      <c r="G6" s="27">
        <v>7</v>
      </c>
      <c r="H6" s="27">
        <f t="shared" ref="H6:H26" si="5">SUM(I6:J6)</f>
        <v>15</v>
      </c>
      <c r="I6" s="27">
        <v>10</v>
      </c>
      <c r="J6" s="27">
        <v>5</v>
      </c>
      <c r="K6" s="27">
        <f t="shared" ref="K6:K26" si="6">SUM(L6:M6)</f>
        <v>10</v>
      </c>
      <c r="L6" s="27">
        <v>5</v>
      </c>
      <c r="M6" s="27">
        <v>5</v>
      </c>
      <c r="N6" s="27">
        <f t="shared" ref="N6:N26" si="7">SUM(O6:P6)</f>
        <v>75</v>
      </c>
      <c r="O6" s="27">
        <v>30</v>
      </c>
      <c r="P6" s="27">
        <v>45</v>
      </c>
      <c r="Q6" s="27">
        <f t="shared" ref="Q6:Q26" si="8">SUM(R6:S6)</f>
        <v>90</v>
      </c>
      <c r="R6" s="27">
        <v>52</v>
      </c>
      <c r="S6" s="27">
        <v>38</v>
      </c>
    </row>
    <row r="7" spans="1:19" ht="18.75" customHeight="1" x14ac:dyDescent="0.2">
      <c r="A7" s="113" t="s">
        <v>1</v>
      </c>
      <c r="B7" s="24">
        <f t="shared" si="0"/>
        <v>98</v>
      </c>
      <c r="C7" s="106">
        <f t="shared" si="1"/>
        <v>55</v>
      </c>
      <c r="D7" s="106">
        <f t="shared" si="2"/>
        <v>43</v>
      </c>
      <c r="E7" s="27">
        <f t="shared" si="4"/>
        <v>1</v>
      </c>
      <c r="F7" s="27">
        <v>1</v>
      </c>
      <c r="G7" s="27">
        <v>0</v>
      </c>
      <c r="H7" s="27">
        <f t="shared" si="5"/>
        <v>6</v>
      </c>
      <c r="I7" s="27">
        <v>3</v>
      </c>
      <c r="J7" s="27">
        <v>3</v>
      </c>
      <c r="K7" s="27">
        <f t="shared" si="6"/>
        <v>11</v>
      </c>
      <c r="L7" s="27">
        <v>8</v>
      </c>
      <c r="M7" s="27">
        <v>3</v>
      </c>
      <c r="N7" s="27">
        <f t="shared" si="7"/>
        <v>30</v>
      </c>
      <c r="O7" s="27">
        <v>17</v>
      </c>
      <c r="P7" s="27">
        <v>13</v>
      </c>
      <c r="Q7" s="27">
        <f t="shared" si="8"/>
        <v>50</v>
      </c>
      <c r="R7" s="27">
        <v>26</v>
      </c>
      <c r="S7" s="27">
        <v>24</v>
      </c>
    </row>
    <row r="8" spans="1:19" ht="18.75" customHeight="1" x14ac:dyDescent="0.2">
      <c r="A8" s="113" t="s">
        <v>10</v>
      </c>
      <c r="B8" s="24">
        <f t="shared" si="0"/>
        <v>77</v>
      </c>
      <c r="C8" s="106">
        <f t="shared" si="1"/>
        <v>36</v>
      </c>
      <c r="D8" s="106">
        <f t="shared" si="2"/>
        <v>41</v>
      </c>
      <c r="E8" s="27">
        <f t="shared" si="4"/>
        <v>3</v>
      </c>
      <c r="F8" s="27">
        <v>0</v>
      </c>
      <c r="G8" s="27">
        <v>3</v>
      </c>
      <c r="H8" s="27">
        <f t="shared" si="5"/>
        <v>7</v>
      </c>
      <c r="I8" s="27">
        <v>4</v>
      </c>
      <c r="J8" s="27">
        <v>3</v>
      </c>
      <c r="K8" s="27">
        <f t="shared" si="6"/>
        <v>8</v>
      </c>
      <c r="L8" s="27">
        <v>5</v>
      </c>
      <c r="M8" s="27">
        <v>3</v>
      </c>
      <c r="N8" s="27">
        <f t="shared" si="7"/>
        <v>16</v>
      </c>
      <c r="O8" s="27">
        <v>3</v>
      </c>
      <c r="P8" s="27">
        <v>13</v>
      </c>
      <c r="Q8" s="27">
        <f t="shared" si="8"/>
        <v>43</v>
      </c>
      <c r="R8" s="27">
        <v>24</v>
      </c>
      <c r="S8" s="27">
        <v>19</v>
      </c>
    </row>
    <row r="9" spans="1:19" ht="18.75" customHeight="1" x14ac:dyDescent="0.2">
      <c r="A9" s="113" t="s">
        <v>9</v>
      </c>
      <c r="B9" s="24">
        <f t="shared" si="0"/>
        <v>473</v>
      </c>
      <c r="C9" s="106">
        <f t="shared" si="1"/>
        <v>200</v>
      </c>
      <c r="D9" s="106">
        <f t="shared" si="2"/>
        <v>273</v>
      </c>
      <c r="E9" s="27">
        <f t="shared" si="4"/>
        <v>54</v>
      </c>
      <c r="F9" s="27">
        <v>20</v>
      </c>
      <c r="G9" s="27">
        <v>34</v>
      </c>
      <c r="H9" s="27">
        <f t="shared" si="5"/>
        <v>17</v>
      </c>
      <c r="I9" s="27">
        <v>12</v>
      </c>
      <c r="J9" s="27">
        <v>5</v>
      </c>
      <c r="K9" s="27">
        <f t="shared" si="6"/>
        <v>66</v>
      </c>
      <c r="L9" s="27">
        <v>25</v>
      </c>
      <c r="M9" s="27">
        <v>41</v>
      </c>
      <c r="N9" s="27">
        <f t="shared" si="7"/>
        <v>117</v>
      </c>
      <c r="O9" s="27">
        <v>49</v>
      </c>
      <c r="P9" s="27">
        <v>68</v>
      </c>
      <c r="Q9" s="27">
        <f t="shared" si="8"/>
        <v>219</v>
      </c>
      <c r="R9" s="27">
        <v>94</v>
      </c>
      <c r="S9" s="27">
        <v>125</v>
      </c>
    </row>
    <row r="10" spans="1:19" ht="18.75" customHeight="1" x14ac:dyDescent="0.2">
      <c r="A10" s="113" t="s">
        <v>11</v>
      </c>
      <c r="B10" s="24">
        <f t="shared" si="0"/>
        <v>3731</v>
      </c>
      <c r="C10" s="106">
        <f t="shared" si="1"/>
        <v>1810</v>
      </c>
      <c r="D10" s="106">
        <f t="shared" si="2"/>
        <v>1921</v>
      </c>
      <c r="E10" s="27">
        <f t="shared" si="4"/>
        <v>243</v>
      </c>
      <c r="F10" s="27">
        <v>79</v>
      </c>
      <c r="G10" s="27">
        <v>164</v>
      </c>
      <c r="H10" s="27">
        <f t="shared" si="5"/>
        <v>257</v>
      </c>
      <c r="I10" s="27">
        <v>101</v>
      </c>
      <c r="J10" s="27">
        <v>156</v>
      </c>
      <c r="K10" s="27">
        <f t="shared" si="6"/>
        <v>386</v>
      </c>
      <c r="L10" s="27">
        <v>136</v>
      </c>
      <c r="M10" s="27">
        <v>250</v>
      </c>
      <c r="N10" s="27">
        <f t="shared" si="7"/>
        <v>1028</v>
      </c>
      <c r="O10" s="27">
        <v>448</v>
      </c>
      <c r="P10" s="27">
        <v>580</v>
      </c>
      <c r="Q10" s="27">
        <f t="shared" si="8"/>
        <v>1817</v>
      </c>
      <c r="R10" s="27">
        <v>1046</v>
      </c>
      <c r="S10" s="27">
        <v>771</v>
      </c>
    </row>
    <row r="11" spans="1:19" ht="18.75" customHeight="1" x14ac:dyDescent="0.2">
      <c r="A11" s="113" t="s">
        <v>15</v>
      </c>
      <c r="B11" s="24">
        <f t="shared" si="0"/>
        <v>4067</v>
      </c>
      <c r="C11" s="106">
        <f t="shared" si="1"/>
        <v>2345</v>
      </c>
      <c r="D11" s="106">
        <f t="shared" si="2"/>
        <v>1722</v>
      </c>
      <c r="E11" s="27">
        <f t="shared" si="4"/>
        <v>259</v>
      </c>
      <c r="F11" s="27">
        <v>128</v>
      </c>
      <c r="G11" s="27">
        <v>131</v>
      </c>
      <c r="H11" s="27">
        <f t="shared" si="5"/>
        <v>421</v>
      </c>
      <c r="I11" s="27">
        <v>215</v>
      </c>
      <c r="J11" s="27">
        <v>206</v>
      </c>
      <c r="K11" s="27">
        <f t="shared" si="6"/>
        <v>206</v>
      </c>
      <c r="L11" s="27">
        <v>56</v>
      </c>
      <c r="M11" s="27">
        <v>150</v>
      </c>
      <c r="N11" s="27">
        <f t="shared" si="7"/>
        <v>1119</v>
      </c>
      <c r="O11" s="27">
        <v>523</v>
      </c>
      <c r="P11" s="27">
        <v>596</v>
      </c>
      <c r="Q11" s="27">
        <f t="shared" si="8"/>
        <v>2062</v>
      </c>
      <c r="R11" s="27">
        <v>1423</v>
      </c>
      <c r="S11" s="27">
        <v>639</v>
      </c>
    </row>
    <row r="12" spans="1:19" ht="18.75" customHeight="1" x14ac:dyDescent="0.2">
      <c r="A12" s="113" t="s">
        <v>19</v>
      </c>
      <c r="B12" s="24">
        <f t="shared" si="0"/>
        <v>2642</v>
      </c>
      <c r="C12" s="106">
        <f t="shared" si="1"/>
        <v>1670</v>
      </c>
      <c r="D12" s="106">
        <f t="shared" si="2"/>
        <v>972</v>
      </c>
      <c r="E12" s="27">
        <f t="shared" si="4"/>
        <v>149</v>
      </c>
      <c r="F12" s="27">
        <v>83</v>
      </c>
      <c r="G12" s="27">
        <v>66</v>
      </c>
      <c r="H12" s="27">
        <f t="shared" si="5"/>
        <v>258</v>
      </c>
      <c r="I12" s="27">
        <v>124</v>
      </c>
      <c r="J12" s="27">
        <v>134</v>
      </c>
      <c r="K12" s="27">
        <f t="shared" si="6"/>
        <v>133</v>
      </c>
      <c r="L12" s="27">
        <v>47</v>
      </c>
      <c r="M12" s="27">
        <v>86</v>
      </c>
      <c r="N12" s="27">
        <f t="shared" si="7"/>
        <v>579</v>
      </c>
      <c r="O12" s="27">
        <v>288</v>
      </c>
      <c r="P12" s="27">
        <v>291</v>
      </c>
      <c r="Q12" s="27">
        <f t="shared" si="8"/>
        <v>1523</v>
      </c>
      <c r="R12" s="27">
        <v>1128</v>
      </c>
      <c r="S12" s="27">
        <v>395</v>
      </c>
    </row>
    <row r="13" spans="1:19" ht="18.75" customHeight="1" x14ac:dyDescent="0.2">
      <c r="A13" s="113" t="s">
        <v>13</v>
      </c>
      <c r="B13" s="24">
        <f t="shared" si="0"/>
        <v>1649</v>
      </c>
      <c r="C13" s="106">
        <f t="shared" si="1"/>
        <v>1057</v>
      </c>
      <c r="D13" s="106">
        <f t="shared" si="2"/>
        <v>592</v>
      </c>
      <c r="E13" s="27">
        <f t="shared" si="4"/>
        <v>77</v>
      </c>
      <c r="F13" s="27">
        <v>47</v>
      </c>
      <c r="G13" s="27">
        <v>30</v>
      </c>
      <c r="H13" s="27">
        <f t="shared" si="5"/>
        <v>151</v>
      </c>
      <c r="I13" s="27">
        <v>75</v>
      </c>
      <c r="J13" s="27">
        <v>76</v>
      </c>
      <c r="K13" s="27">
        <f t="shared" si="6"/>
        <v>88</v>
      </c>
      <c r="L13" s="27">
        <v>42</v>
      </c>
      <c r="M13" s="27">
        <v>46</v>
      </c>
      <c r="N13" s="27">
        <f t="shared" si="7"/>
        <v>305</v>
      </c>
      <c r="O13" s="27">
        <v>145</v>
      </c>
      <c r="P13" s="27">
        <v>160</v>
      </c>
      <c r="Q13" s="27">
        <f t="shared" si="8"/>
        <v>1028</v>
      </c>
      <c r="R13" s="27">
        <v>748</v>
      </c>
      <c r="S13" s="27">
        <v>280</v>
      </c>
    </row>
    <row r="14" spans="1:19" ht="18.75" customHeight="1" x14ac:dyDescent="0.2">
      <c r="A14" s="113" t="s">
        <v>16</v>
      </c>
      <c r="B14" s="24">
        <f t="shared" si="0"/>
        <v>1149</v>
      </c>
      <c r="C14" s="106">
        <f t="shared" si="1"/>
        <v>642</v>
      </c>
      <c r="D14" s="106">
        <f t="shared" si="2"/>
        <v>507</v>
      </c>
      <c r="E14" s="27">
        <f t="shared" si="4"/>
        <v>48</v>
      </c>
      <c r="F14" s="27">
        <v>25</v>
      </c>
      <c r="G14" s="27">
        <v>23</v>
      </c>
      <c r="H14" s="27">
        <f t="shared" si="5"/>
        <v>129</v>
      </c>
      <c r="I14" s="27">
        <v>44</v>
      </c>
      <c r="J14" s="27">
        <v>85</v>
      </c>
      <c r="K14" s="27">
        <f t="shared" si="6"/>
        <v>82</v>
      </c>
      <c r="L14" s="27">
        <v>30</v>
      </c>
      <c r="M14" s="27">
        <v>52</v>
      </c>
      <c r="N14" s="27">
        <f t="shared" si="7"/>
        <v>225</v>
      </c>
      <c r="O14" s="27">
        <v>94</v>
      </c>
      <c r="P14" s="27">
        <v>131</v>
      </c>
      <c r="Q14" s="27">
        <f t="shared" si="8"/>
        <v>665</v>
      </c>
      <c r="R14" s="27">
        <v>449</v>
      </c>
      <c r="S14" s="27">
        <v>216</v>
      </c>
    </row>
    <row r="15" spans="1:19" ht="18.75" customHeight="1" x14ac:dyDescent="0.2">
      <c r="A15" s="113" t="s">
        <v>14</v>
      </c>
      <c r="B15" s="24">
        <f t="shared" si="0"/>
        <v>985</v>
      </c>
      <c r="C15" s="106">
        <f t="shared" si="1"/>
        <v>426</v>
      </c>
      <c r="D15" s="106">
        <f t="shared" si="2"/>
        <v>559</v>
      </c>
      <c r="E15" s="27">
        <f t="shared" si="4"/>
        <v>52</v>
      </c>
      <c r="F15" s="27">
        <v>18</v>
      </c>
      <c r="G15" s="27">
        <v>34</v>
      </c>
      <c r="H15" s="27">
        <f t="shared" si="5"/>
        <v>132</v>
      </c>
      <c r="I15" s="27">
        <v>52</v>
      </c>
      <c r="J15" s="27">
        <v>80</v>
      </c>
      <c r="K15" s="27">
        <f t="shared" si="6"/>
        <v>104</v>
      </c>
      <c r="L15" s="27">
        <v>37</v>
      </c>
      <c r="M15" s="27">
        <v>67</v>
      </c>
      <c r="N15" s="27">
        <f t="shared" si="7"/>
        <v>243</v>
      </c>
      <c r="O15" s="27">
        <v>86</v>
      </c>
      <c r="P15" s="27">
        <v>157</v>
      </c>
      <c r="Q15" s="27">
        <f t="shared" si="8"/>
        <v>454</v>
      </c>
      <c r="R15" s="27">
        <v>233</v>
      </c>
      <c r="S15" s="27">
        <v>221</v>
      </c>
    </row>
    <row r="16" spans="1:19" ht="18.75" customHeight="1" x14ac:dyDescent="0.2">
      <c r="A16" s="113" t="s">
        <v>17</v>
      </c>
      <c r="B16" s="24">
        <f t="shared" si="0"/>
        <v>925</v>
      </c>
      <c r="C16" s="106">
        <f t="shared" si="1"/>
        <v>346</v>
      </c>
      <c r="D16" s="106">
        <f t="shared" si="2"/>
        <v>579</v>
      </c>
      <c r="E16" s="27">
        <f t="shared" si="4"/>
        <v>66</v>
      </c>
      <c r="F16" s="27">
        <v>30</v>
      </c>
      <c r="G16" s="27">
        <v>36</v>
      </c>
      <c r="H16" s="27">
        <f t="shared" si="5"/>
        <v>134</v>
      </c>
      <c r="I16" s="27">
        <v>45</v>
      </c>
      <c r="J16" s="27">
        <v>89</v>
      </c>
      <c r="K16" s="27">
        <f t="shared" si="6"/>
        <v>99</v>
      </c>
      <c r="L16" s="27">
        <v>32</v>
      </c>
      <c r="M16" s="27">
        <v>67</v>
      </c>
      <c r="N16" s="27">
        <f t="shared" si="7"/>
        <v>223</v>
      </c>
      <c r="O16" s="27">
        <v>77</v>
      </c>
      <c r="P16" s="27">
        <v>146</v>
      </c>
      <c r="Q16" s="27">
        <f t="shared" si="8"/>
        <v>403</v>
      </c>
      <c r="R16" s="27">
        <v>162</v>
      </c>
      <c r="S16" s="27">
        <v>241</v>
      </c>
    </row>
    <row r="17" spans="1:19" ht="18.75" customHeight="1" x14ac:dyDescent="0.2">
      <c r="A17" s="113" t="s">
        <v>18</v>
      </c>
      <c r="B17" s="24">
        <f t="shared" si="0"/>
        <v>650</v>
      </c>
      <c r="C17" s="106">
        <f t="shared" si="1"/>
        <v>305</v>
      </c>
      <c r="D17" s="106">
        <f t="shared" si="2"/>
        <v>345</v>
      </c>
      <c r="E17" s="27">
        <f t="shared" si="4"/>
        <v>45</v>
      </c>
      <c r="F17" s="27">
        <v>21</v>
      </c>
      <c r="G17" s="27">
        <v>24</v>
      </c>
      <c r="H17" s="27">
        <f t="shared" si="5"/>
        <v>83</v>
      </c>
      <c r="I17" s="27">
        <v>40</v>
      </c>
      <c r="J17" s="27">
        <v>43</v>
      </c>
      <c r="K17" s="27">
        <f t="shared" si="6"/>
        <v>74</v>
      </c>
      <c r="L17" s="27">
        <v>34</v>
      </c>
      <c r="M17" s="27">
        <v>40</v>
      </c>
      <c r="N17" s="27">
        <f t="shared" si="7"/>
        <v>154</v>
      </c>
      <c r="O17" s="27">
        <v>69</v>
      </c>
      <c r="P17" s="27">
        <v>85</v>
      </c>
      <c r="Q17" s="27">
        <f t="shared" si="8"/>
        <v>294</v>
      </c>
      <c r="R17" s="27">
        <v>141</v>
      </c>
      <c r="S17" s="27">
        <v>153</v>
      </c>
    </row>
    <row r="18" spans="1:19" ht="18.75" customHeight="1" x14ac:dyDescent="0.2">
      <c r="A18" s="113" t="s">
        <v>12</v>
      </c>
      <c r="B18" s="24">
        <f t="shared" si="0"/>
        <v>250</v>
      </c>
      <c r="C18" s="106">
        <f t="shared" si="1"/>
        <v>121</v>
      </c>
      <c r="D18" s="106">
        <f t="shared" si="2"/>
        <v>129</v>
      </c>
      <c r="E18" s="27">
        <f t="shared" si="4"/>
        <v>16</v>
      </c>
      <c r="F18" s="27">
        <v>10</v>
      </c>
      <c r="G18" s="27">
        <v>6</v>
      </c>
      <c r="H18" s="27">
        <f t="shared" si="5"/>
        <v>30</v>
      </c>
      <c r="I18" s="27">
        <v>16</v>
      </c>
      <c r="J18" s="27">
        <v>14</v>
      </c>
      <c r="K18" s="27">
        <f t="shared" si="6"/>
        <v>22</v>
      </c>
      <c r="L18" s="27">
        <v>13</v>
      </c>
      <c r="M18" s="27">
        <v>9</v>
      </c>
      <c r="N18" s="27">
        <f t="shared" si="7"/>
        <v>82</v>
      </c>
      <c r="O18" s="27">
        <v>38</v>
      </c>
      <c r="P18" s="27">
        <v>44</v>
      </c>
      <c r="Q18" s="27">
        <f t="shared" si="8"/>
        <v>100</v>
      </c>
      <c r="R18" s="27">
        <v>44</v>
      </c>
      <c r="S18" s="27">
        <v>56</v>
      </c>
    </row>
    <row r="19" spans="1:19" ht="18.75" customHeight="1" x14ac:dyDescent="0.2">
      <c r="A19" s="113" t="s">
        <v>3</v>
      </c>
      <c r="B19" s="24">
        <f t="shared" si="0"/>
        <v>91</v>
      </c>
      <c r="C19" s="106">
        <f t="shared" si="1"/>
        <v>54</v>
      </c>
      <c r="D19" s="106">
        <f t="shared" si="2"/>
        <v>37</v>
      </c>
      <c r="E19" s="27">
        <f t="shared" si="4"/>
        <v>8</v>
      </c>
      <c r="F19" s="27">
        <v>6</v>
      </c>
      <c r="G19" s="27">
        <v>2</v>
      </c>
      <c r="H19" s="27">
        <f t="shared" si="5"/>
        <v>14</v>
      </c>
      <c r="I19" s="27">
        <v>5</v>
      </c>
      <c r="J19" s="27">
        <v>9</v>
      </c>
      <c r="K19" s="27">
        <f t="shared" si="6"/>
        <v>6</v>
      </c>
      <c r="L19" s="27">
        <v>5</v>
      </c>
      <c r="M19" s="27">
        <v>1</v>
      </c>
      <c r="N19" s="27">
        <f t="shared" si="7"/>
        <v>36</v>
      </c>
      <c r="O19" s="27">
        <v>23</v>
      </c>
      <c r="P19" s="27">
        <v>13</v>
      </c>
      <c r="Q19" s="27">
        <f t="shared" si="8"/>
        <v>27</v>
      </c>
      <c r="R19" s="27">
        <v>15</v>
      </c>
      <c r="S19" s="27">
        <v>12</v>
      </c>
    </row>
    <row r="20" spans="1:19" ht="18.75" customHeight="1" x14ac:dyDescent="0.2">
      <c r="A20" s="113" t="s">
        <v>25</v>
      </c>
      <c r="B20" s="24">
        <f t="shared" si="0"/>
        <v>28</v>
      </c>
      <c r="C20" s="106">
        <f t="shared" si="1"/>
        <v>15</v>
      </c>
      <c r="D20" s="106">
        <f t="shared" si="2"/>
        <v>13</v>
      </c>
      <c r="E20" s="27">
        <f t="shared" si="4"/>
        <v>2</v>
      </c>
      <c r="F20" s="27">
        <v>0</v>
      </c>
      <c r="G20" s="27">
        <v>2</v>
      </c>
      <c r="H20" s="27">
        <f t="shared" si="5"/>
        <v>4</v>
      </c>
      <c r="I20" s="27">
        <v>4</v>
      </c>
      <c r="J20" s="27">
        <v>0</v>
      </c>
      <c r="K20" s="27">
        <f t="shared" si="6"/>
        <v>7</v>
      </c>
      <c r="L20" s="27">
        <v>3</v>
      </c>
      <c r="M20" s="27">
        <v>4</v>
      </c>
      <c r="N20" s="27">
        <f t="shared" si="7"/>
        <v>5</v>
      </c>
      <c r="O20" s="27">
        <v>3</v>
      </c>
      <c r="P20" s="27">
        <v>2</v>
      </c>
      <c r="Q20" s="27">
        <f t="shared" si="8"/>
        <v>10</v>
      </c>
      <c r="R20" s="27">
        <v>5</v>
      </c>
      <c r="S20" s="27">
        <v>5</v>
      </c>
    </row>
    <row r="21" spans="1:19" ht="18.75" customHeight="1" x14ac:dyDescent="0.2">
      <c r="A21" s="113" t="s">
        <v>26</v>
      </c>
      <c r="B21" s="24">
        <f t="shared" si="0"/>
        <v>22</v>
      </c>
      <c r="C21" s="106">
        <f t="shared" si="1"/>
        <v>10</v>
      </c>
      <c r="D21" s="106">
        <f t="shared" si="2"/>
        <v>12</v>
      </c>
      <c r="E21" s="27">
        <f t="shared" si="4"/>
        <v>6</v>
      </c>
      <c r="F21" s="27">
        <v>1</v>
      </c>
      <c r="G21" s="27">
        <v>5</v>
      </c>
      <c r="H21" s="27">
        <f t="shared" si="5"/>
        <v>5</v>
      </c>
      <c r="I21" s="27">
        <v>1</v>
      </c>
      <c r="J21" s="27">
        <v>4</v>
      </c>
      <c r="K21" s="27">
        <f t="shared" si="6"/>
        <v>2</v>
      </c>
      <c r="L21" s="27">
        <v>1</v>
      </c>
      <c r="M21" s="27">
        <v>1</v>
      </c>
      <c r="N21" s="27">
        <f t="shared" si="7"/>
        <v>4</v>
      </c>
      <c r="O21" s="27">
        <v>3</v>
      </c>
      <c r="P21" s="27">
        <v>1</v>
      </c>
      <c r="Q21" s="27">
        <f t="shared" si="8"/>
        <v>5</v>
      </c>
      <c r="R21" s="27">
        <v>4</v>
      </c>
      <c r="S21" s="27">
        <v>1</v>
      </c>
    </row>
    <row r="22" spans="1:19" ht="18.75" customHeight="1" x14ac:dyDescent="0.2">
      <c r="A22" s="113" t="s">
        <v>27</v>
      </c>
      <c r="B22" s="24">
        <f t="shared" si="0"/>
        <v>16</v>
      </c>
      <c r="C22" s="106">
        <f t="shared" si="1"/>
        <v>13</v>
      </c>
      <c r="D22" s="106">
        <f t="shared" si="2"/>
        <v>3</v>
      </c>
      <c r="E22" s="27">
        <f t="shared" si="4"/>
        <v>4</v>
      </c>
      <c r="F22" s="27">
        <v>3</v>
      </c>
      <c r="G22" s="27">
        <v>1</v>
      </c>
      <c r="H22" s="27">
        <f t="shared" si="5"/>
        <v>3</v>
      </c>
      <c r="I22" s="27">
        <v>1</v>
      </c>
      <c r="J22" s="27">
        <v>2</v>
      </c>
      <c r="K22" s="27">
        <f t="shared" si="6"/>
        <v>1</v>
      </c>
      <c r="L22" s="27">
        <v>1</v>
      </c>
      <c r="M22" s="27">
        <v>0</v>
      </c>
      <c r="N22" s="27">
        <f t="shared" si="7"/>
        <v>6</v>
      </c>
      <c r="O22" s="27">
        <v>6</v>
      </c>
      <c r="P22" s="27">
        <v>0</v>
      </c>
      <c r="Q22" s="27">
        <f t="shared" si="8"/>
        <v>2</v>
      </c>
      <c r="R22" s="27">
        <v>2</v>
      </c>
      <c r="S22" s="27">
        <v>0</v>
      </c>
    </row>
    <row r="23" spans="1:19" ht="18.75" customHeight="1" x14ac:dyDescent="0.2">
      <c r="A23" s="113" t="s">
        <v>28</v>
      </c>
      <c r="B23" s="24">
        <f t="shared" si="0"/>
        <v>6</v>
      </c>
      <c r="C23" s="106">
        <f t="shared" si="1"/>
        <v>3</v>
      </c>
      <c r="D23" s="106">
        <f t="shared" si="2"/>
        <v>3</v>
      </c>
      <c r="E23" s="27">
        <f t="shared" si="4"/>
        <v>1</v>
      </c>
      <c r="F23" s="27">
        <v>0</v>
      </c>
      <c r="G23" s="27">
        <v>1</v>
      </c>
      <c r="H23" s="27">
        <f t="shared" si="5"/>
        <v>2</v>
      </c>
      <c r="I23" s="27">
        <v>2</v>
      </c>
      <c r="J23" s="27">
        <v>0</v>
      </c>
      <c r="K23" s="27">
        <f t="shared" si="6"/>
        <v>0</v>
      </c>
      <c r="L23" s="27">
        <v>0</v>
      </c>
      <c r="M23" s="27">
        <v>0</v>
      </c>
      <c r="N23" s="27">
        <f t="shared" si="7"/>
        <v>2</v>
      </c>
      <c r="O23" s="27">
        <v>0</v>
      </c>
      <c r="P23" s="27">
        <v>2</v>
      </c>
      <c r="Q23" s="27">
        <f t="shared" si="8"/>
        <v>1</v>
      </c>
      <c r="R23" s="27">
        <v>1</v>
      </c>
      <c r="S23" s="27">
        <v>0</v>
      </c>
    </row>
    <row r="24" spans="1:19" ht="18.75" customHeight="1" x14ac:dyDescent="0.2">
      <c r="A24" s="113" t="s">
        <v>29</v>
      </c>
      <c r="B24" s="24">
        <f t="shared" si="0"/>
        <v>1</v>
      </c>
      <c r="C24" s="106">
        <f t="shared" si="1"/>
        <v>1</v>
      </c>
      <c r="D24" s="106">
        <f t="shared" si="2"/>
        <v>0</v>
      </c>
      <c r="E24" s="27">
        <f t="shared" si="4"/>
        <v>0</v>
      </c>
      <c r="F24" s="27">
        <v>0</v>
      </c>
      <c r="G24" s="27">
        <v>0</v>
      </c>
      <c r="H24" s="27">
        <f t="shared" si="5"/>
        <v>0</v>
      </c>
      <c r="I24" s="27">
        <v>0</v>
      </c>
      <c r="J24" s="27">
        <v>0</v>
      </c>
      <c r="K24" s="27">
        <f t="shared" si="6"/>
        <v>0</v>
      </c>
      <c r="L24" s="27">
        <v>0</v>
      </c>
      <c r="M24" s="27">
        <v>0</v>
      </c>
      <c r="N24" s="27">
        <f t="shared" si="7"/>
        <v>1</v>
      </c>
      <c r="O24" s="27">
        <v>1</v>
      </c>
      <c r="P24" s="27">
        <v>0</v>
      </c>
      <c r="Q24" s="27">
        <f t="shared" si="8"/>
        <v>0</v>
      </c>
      <c r="R24" s="27">
        <v>0</v>
      </c>
      <c r="S24" s="27">
        <v>0</v>
      </c>
    </row>
    <row r="25" spans="1:19" ht="18.75" customHeight="1" x14ac:dyDescent="0.2">
      <c r="A25" s="113" t="s">
        <v>30</v>
      </c>
      <c r="B25" s="24">
        <f t="shared" si="0"/>
        <v>1</v>
      </c>
      <c r="C25" s="106">
        <f t="shared" si="1"/>
        <v>0</v>
      </c>
      <c r="D25" s="106">
        <f t="shared" si="2"/>
        <v>1</v>
      </c>
      <c r="E25" s="27">
        <f t="shared" si="4"/>
        <v>0</v>
      </c>
      <c r="F25" s="27">
        <v>0</v>
      </c>
      <c r="G25" s="27">
        <v>0</v>
      </c>
      <c r="H25" s="27">
        <f t="shared" si="5"/>
        <v>0</v>
      </c>
      <c r="I25" s="27">
        <v>0</v>
      </c>
      <c r="J25" s="27">
        <v>0</v>
      </c>
      <c r="K25" s="27">
        <f t="shared" si="6"/>
        <v>0</v>
      </c>
      <c r="L25" s="27">
        <v>0</v>
      </c>
      <c r="M25" s="27">
        <v>0</v>
      </c>
      <c r="N25" s="27">
        <f t="shared" si="7"/>
        <v>1</v>
      </c>
      <c r="O25" s="27">
        <v>0</v>
      </c>
      <c r="P25" s="27">
        <v>1</v>
      </c>
      <c r="Q25" s="27">
        <f t="shared" si="8"/>
        <v>0</v>
      </c>
      <c r="R25" s="27">
        <v>0</v>
      </c>
      <c r="S25" s="27">
        <v>0</v>
      </c>
    </row>
    <row r="26" spans="1:19" ht="18.75" customHeight="1" x14ac:dyDescent="0.2">
      <c r="A26" s="114" t="s">
        <v>31</v>
      </c>
      <c r="B26" s="108">
        <f t="shared" si="0"/>
        <v>0</v>
      </c>
      <c r="C26" s="109">
        <f t="shared" si="1"/>
        <v>0</v>
      </c>
      <c r="D26" s="109">
        <f t="shared" si="2"/>
        <v>0</v>
      </c>
      <c r="E26" s="115">
        <f t="shared" si="4"/>
        <v>0</v>
      </c>
      <c r="F26" s="115">
        <v>0</v>
      </c>
      <c r="G26" s="115">
        <v>0</v>
      </c>
      <c r="H26" s="115">
        <f t="shared" si="5"/>
        <v>0</v>
      </c>
      <c r="I26" s="115">
        <v>0</v>
      </c>
      <c r="J26" s="115">
        <v>0</v>
      </c>
      <c r="K26" s="115">
        <f t="shared" si="6"/>
        <v>0</v>
      </c>
      <c r="L26" s="115">
        <v>0</v>
      </c>
      <c r="M26" s="115">
        <v>0</v>
      </c>
      <c r="N26" s="115">
        <f t="shared" si="7"/>
        <v>0</v>
      </c>
      <c r="O26" s="115">
        <v>0</v>
      </c>
      <c r="P26" s="115">
        <v>0</v>
      </c>
      <c r="Q26" s="115">
        <f t="shared" si="8"/>
        <v>0</v>
      </c>
      <c r="R26" s="115">
        <v>0</v>
      </c>
      <c r="S26" s="115">
        <v>0</v>
      </c>
    </row>
  </sheetData>
  <mergeCells count="9">
    <mergeCell ref="K3:M3"/>
    <mergeCell ref="N3:P3"/>
    <mergeCell ref="Q3:S3"/>
    <mergeCell ref="A1:G1"/>
    <mergeCell ref="A2:F2"/>
    <mergeCell ref="A3:A4"/>
    <mergeCell ref="B3:D3"/>
    <mergeCell ref="E3:G3"/>
    <mergeCell ref="H3:J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S26"/>
  <sheetViews>
    <sheetView zoomScaleNormal="100" workbookViewId="0">
      <selection activeCell="C14" sqref="C14"/>
    </sheetView>
  </sheetViews>
  <sheetFormatPr defaultColWidth="8.88671875" defaultRowHeight="14.25" x14ac:dyDescent="0.2"/>
  <cols>
    <col min="1" max="1" width="11.109375" style="90" customWidth="1"/>
    <col min="2" max="10" width="11.109375" style="1" customWidth="1"/>
    <col min="11" max="19" width="12.33203125" style="1" customWidth="1"/>
    <col min="20" max="16384" width="8.88671875" style="1"/>
  </cols>
  <sheetData>
    <row r="1" spans="1:19" ht="22.5" x14ac:dyDescent="0.3">
      <c r="A1" s="268" t="s">
        <v>33</v>
      </c>
      <c r="B1" s="268"/>
      <c r="C1" s="268"/>
      <c r="D1" s="268"/>
      <c r="E1" s="268"/>
      <c r="F1" s="268"/>
      <c r="G1" s="268"/>
      <c r="H1" s="268"/>
      <c r="I1" s="268"/>
    </row>
    <row r="3" spans="1:19" s="116" customFormat="1" ht="15.75" x14ac:dyDescent="0.15">
      <c r="A3" s="280" t="s">
        <v>7</v>
      </c>
      <c r="B3" s="278" t="s">
        <v>0</v>
      </c>
      <c r="C3" s="278"/>
      <c r="D3" s="279"/>
      <c r="E3" s="277" t="s">
        <v>83</v>
      </c>
      <c r="F3" s="278"/>
      <c r="G3" s="279"/>
      <c r="H3" s="277" t="s">
        <v>85</v>
      </c>
      <c r="I3" s="278"/>
      <c r="J3" s="279"/>
      <c r="K3" s="277" t="s">
        <v>82</v>
      </c>
      <c r="L3" s="278"/>
      <c r="M3" s="279"/>
      <c r="N3" s="277" t="s">
        <v>79</v>
      </c>
      <c r="O3" s="278"/>
      <c r="P3" s="279"/>
      <c r="Q3" s="277" t="s">
        <v>81</v>
      </c>
      <c r="R3" s="278"/>
      <c r="S3" s="278"/>
    </row>
    <row r="4" spans="1:19" s="116" customFormat="1" ht="15.75" x14ac:dyDescent="0.15">
      <c r="A4" s="281"/>
      <c r="B4" s="117" t="s">
        <v>6</v>
      </c>
      <c r="C4" s="118" t="s">
        <v>4</v>
      </c>
      <c r="D4" s="118" t="s">
        <v>5</v>
      </c>
      <c r="E4" s="118" t="s">
        <v>6</v>
      </c>
      <c r="F4" s="118" t="s">
        <v>4</v>
      </c>
      <c r="G4" s="118" t="s">
        <v>5</v>
      </c>
      <c r="H4" s="118" t="s">
        <v>6</v>
      </c>
      <c r="I4" s="118" t="s">
        <v>4</v>
      </c>
      <c r="J4" s="118" t="s">
        <v>5</v>
      </c>
      <c r="K4" s="118" t="s">
        <v>6</v>
      </c>
      <c r="L4" s="118" t="s">
        <v>4</v>
      </c>
      <c r="M4" s="118" t="s">
        <v>5</v>
      </c>
      <c r="N4" s="118" t="s">
        <v>6</v>
      </c>
      <c r="O4" s="118" t="s">
        <v>4</v>
      </c>
      <c r="P4" s="118" t="s">
        <v>5</v>
      </c>
      <c r="Q4" s="118" t="s">
        <v>6</v>
      </c>
      <c r="R4" s="118" t="s">
        <v>4</v>
      </c>
      <c r="S4" s="119" t="s">
        <v>5</v>
      </c>
    </row>
    <row r="5" spans="1:19" s="104" customFormat="1" ht="23.45" customHeight="1" x14ac:dyDescent="0.2">
      <c r="A5" s="101">
        <v>2015</v>
      </c>
      <c r="B5" s="120">
        <f>SUM(E5,H5,K5,N5,Q5)</f>
        <v>18448</v>
      </c>
      <c r="C5" s="121">
        <f>SUM(F5,I5,L5,O5,R5)</f>
        <v>10014</v>
      </c>
      <c r="D5" s="121">
        <f>SUM(G5,J5,M5,P5,S5)</f>
        <v>8434</v>
      </c>
      <c r="E5" s="120">
        <f t="shared" ref="E5:E26" si="0">SUM(F5:G5)</f>
        <v>1099</v>
      </c>
      <c r="F5" s="120">
        <f t="shared" ref="F5:S5" si="1">SUM(F6:F26)</f>
        <v>526</v>
      </c>
      <c r="G5" s="120">
        <f t="shared" si="1"/>
        <v>573</v>
      </c>
      <c r="H5" s="120">
        <f t="shared" si="1"/>
        <v>1689</v>
      </c>
      <c r="I5" s="120">
        <f t="shared" si="1"/>
        <v>772</v>
      </c>
      <c r="J5" s="120">
        <f t="shared" si="1"/>
        <v>917</v>
      </c>
      <c r="K5" s="120">
        <f t="shared" si="1"/>
        <v>1423</v>
      </c>
      <c r="L5" s="120">
        <f t="shared" si="1"/>
        <v>540</v>
      </c>
      <c r="M5" s="120">
        <f t="shared" si="1"/>
        <v>883</v>
      </c>
      <c r="N5" s="120">
        <f t="shared" si="1"/>
        <v>4433</v>
      </c>
      <c r="O5" s="120">
        <f t="shared" si="1"/>
        <v>2019</v>
      </c>
      <c r="P5" s="120">
        <f t="shared" si="1"/>
        <v>2414</v>
      </c>
      <c r="Q5" s="120">
        <f t="shared" si="1"/>
        <v>9804</v>
      </c>
      <c r="R5" s="120">
        <f t="shared" si="1"/>
        <v>6157</v>
      </c>
      <c r="S5" s="120">
        <f t="shared" si="1"/>
        <v>3647</v>
      </c>
    </row>
    <row r="6" spans="1:19" ht="17.25" customHeight="1" x14ac:dyDescent="0.2">
      <c r="A6" s="105" t="s">
        <v>2</v>
      </c>
      <c r="B6" s="122">
        <f t="shared" ref="B6:B26" si="2">SUM(C6:D6)</f>
        <v>261</v>
      </c>
      <c r="C6" s="123">
        <f t="shared" ref="C6:C26" si="3">SUM(F6,I6,L6,O6,R6)</f>
        <v>132</v>
      </c>
      <c r="D6" s="123">
        <f t="shared" ref="D6:D26" si="4">SUM(G6,J6,M6,P6,S6)</f>
        <v>129</v>
      </c>
      <c r="E6" s="122">
        <f t="shared" si="0"/>
        <v>10</v>
      </c>
      <c r="F6" s="122">
        <v>4</v>
      </c>
      <c r="G6" s="122">
        <v>6</v>
      </c>
      <c r="H6" s="122">
        <f t="shared" ref="H6:H26" si="5">SUM(I6:J6)</f>
        <v>23</v>
      </c>
      <c r="I6" s="122">
        <v>13</v>
      </c>
      <c r="J6" s="122">
        <v>10</v>
      </c>
      <c r="K6" s="122">
        <f t="shared" ref="K6:K26" si="6">SUM(L6:M6)</f>
        <v>8</v>
      </c>
      <c r="L6" s="122">
        <v>3</v>
      </c>
      <c r="M6" s="122">
        <v>5</v>
      </c>
      <c r="N6" s="122">
        <f t="shared" ref="N6:N26" si="7">SUM(O6:P6)</f>
        <v>85</v>
      </c>
      <c r="O6" s="122">
        <v>37</v>
      </c>
      <c r="P6" s="122">
        <v>48</v>
      </c>
      <c r="Q6" s="122">
        <f t="shared" ref="Q6:Q26" si="8">SUM(R6:S6)</f>
        <v>135</v>
      </c>
      <c r="R6" s="122">
        <v>75</v>
      </c>
      <c r="S6" s="122">
        <v>60</v>
      </c>
    </row>
    <row r="7" spans="1:19" ht="17.25" customHeight="1" x14ac:dyDescent="0.2">
      <c r="A7" s="105" t="s">
        <v>1</v>
      </c>
      <c r="B7" s="122">
        <f t="shared" si="2"/>
        <v>145</v>
      </c>
      <c r="C7" s="123">
        <f t="shared" si="3"/>
        <v>77</v>
      </c>
      <c r="D7" s="123">
        <f t="shared" si="4"/>
        <v>68</v>
      </c>
      <c r="E7" s="122">
        <f t="shared" si="0"/>
        <v>2</v>
      </c>
      <c r="F7" s="122">
        <v>1</v>
      </c>
      <c r="G7" s="122">
        <v>1</v>
      </c>
      <c r="H7" s="122">
        <f t="shared" si="5"/>
        <v>8</v>
      </c>
      <c r="I7" s="122">
        <v>6</v>
      </c>
      <c r="J7" s="122">
        <v>2</v>
      </c>
      <c r="K7" s="122">
        <f t="shared" si="6"/>
        <v>8</v>
      </c>
      <c r="L7" s="122">
        <v>6</v>
      </c>
      <c r="M7" s="122">
        <v>2</v>
      </c>
      <c r="N7" s="122">
        <f t="shared" si="7"/>
        <v>31</v>
      </c>
      <c r="O7" s="122">
        <v>14</v>
      </c>
      <c r="P7" s="122">
        <v>17</v>
      </c>
      <c r="Q7" s="122">
        <f t="shared" si="8"/>
        <v>96</v>
      </c>
      <c r="R7" s="122">
        <v>50</v>
      </c>
      <c r="S7" s="122">
        <v>46</v>
      </c>
    </row>
    <row r="8" spans="1:19" ht="17.25" customHeight="1" x14ac:dyDescent="0.2">
      <c r="A8" s="105" t="s">
        <v>10</v>
      </c>
      <c r="B8" s="122">
        <f t="shared" si="2"/>
        <v>119</v>
      </c>
      <c r="C8" s="123">
        <f t="shared" si="3"/>
        <v>60</v>
      </c>
      <c r="D8" s="123">
        <f t="shared" si="4"/>
        <v>59</v>
      </c>
      <c r="E8" s="122">
        <f t="shared" si="0"/>
        <v>3</v>
      </c>
      <c r="F8" s="122">
        <v>0</v>
      </c>
      <c r="G8" s="122">
        <v>3</v>
      </c>
      <c r="H8" s="122">
        <f t="shared" si="5"/>
        <v>9</v>
      </c>
      <c r="I8" s="122">
        <v>5</v>
      </c>
      <c r="J8" s="122">
        <v>4</v>
      </c>
      <c r="K8" s="122">
        <f t="shared" si="6"/>
        <v>9</v>
      </c>
      <c r="L8" s="122">
        <v>5</v>
      </c>
      <c r="M8" s="122">
        <v>4</v>
      </c>
      <c r="N8" s="122">
        <f t="shared" si="7"/>
        <v>26</v>
      </c>
      <c r="O8" s="122">
        <v>12</v>
      </c>
      <c r="P8" s="122">
        <v>14</v>
      </c>
      <c r="Q8" s="122">
        <f t="shared" si="8"/>
        <v>72</v>
      </c>
      <c r="R8" s="122">
        <v>38</v>
      </c>
      <c r="S8" s="122">
        <v>34</v>
      </c>
    </row>
    <row r="9" spans="1:19" ht="17.25" customHeight="1" x14ac:dyDescent="0.2">
      <c r="A9" s="105" t="s">
        <v>9</v>
      </c>
      <c r="B9" s="122">
        <f t="shared" si="2"/>
        <v>466</v>
      </c>
      <c r="C9" s="123">
        <f t="shared" si="3"/>
        <v>236</v>
      </c>
      <c r="D9" s="123">
        <f t="shared" si="4"/>
        <v>230</v>
      </c>
      <c r="E9" s="122">
        <f t="shared" si="0"/>
        <v>40</v>
      </c>
      <c r="F9" s="122">
        <v>22</v>
      </c>
      <c r="G9" s="122">
        <v>18</v>
      </c>
      <c r="H9" s="122">
        <f t="shared" si="5"/>
        <v>15</v>
      </c>
      <c r="I9" s="122">
        <v>9</v>
      </c>
      <c r="J9" s="122">
        <v>6</v>
      </c>
      <c r="K9" s="122">
        <f t="shared" si="6"/>
        <v>66</v>
      </c>
      <c r="L9" s="122">
        <v>34</v>
      </c>
      <c r="M9" s="122">
        <v>32</v>
      </c>
      <c r="N9" s="122">
        <f t="shared" si="7"/>
        <v>158</v>
      </c>
      <c r="O9" s="122">
        <v>77</v>
      </c>
      <c r="P9" s="122">
        <v>81</v>
      </c>
      <c r="Q9" s="122">
        <f t="shared" si="8"/>
        <v>187</v>
      </c>
      <c r="R9" s="122">
        <v>94</v>
      </c>
      <c r="S9" s="122">
        <v>93</v>
      </c>
    </row>
    <row r="10" spans="1:19" ht="17.25" customHeight="1" x14ac:dyDescent="0.2">
      <c r="A10" s="105" t="s">
        <v>11</v>
      </c>
      <c r="B10" s="122">
        <f t="shared" si="2"/>
        <v>3897</v>
      </c>
      <c r="C10" s="123">
        <f t="shared" si="3"/>
        <v>1918</v>
      </c>
      <c r="D10" s="123">
        <f t="shared" si="4"/>
        <v>1979</v>
      </c>
      <c r="E10" s="122">
        <f t="shared" si="0"/>
        <v>283</v>
      </c>
      <c r="F10" s="122">
        <v>100</v>
      </c>
      <c r="G10" s="122">
        <v>183</v>
      </c>
      <c r="H10" s="122">
        <f t="shared" si="5"/>
        <v>243</v>
      </c>
      <c r="I10" s="122">
        <v>95</v>
      </c>
      <c r="J10" s="122">
        <v>148</v>
      </c>
      <c r="K10" s="122">
        <f t="shared" si="6"/>
        <v>395</v>
      </c>
      <c r="L10" s="122">
        <v>135</v>
      </c>
      <c r="M10" s="122">
        <v>260</v>
      </c>
      <c r="N10" s="122">
        <f t="shared" si="7"/>
        <v>1009</v>
      </c>
      <c r="O10" s="122">
        <v>465</v>
      </c>
      <c r="P10" s="122">
        <v>544</v>
      </c>
      <c r="Q10" s="122">
        <f t="shared" si="8"/>
        <v>1967</v>
      </c>
      <c r="R10" s="122">
        <v>1123</v>
      </c>
      <c r="S10" s="122">
        <v>844</v>
      </c>
    </row>
    <row r="11" spans="1:19" ht="17.25" customHeight="1" x14ac:dyDescent="0.2">
      <c r="A11" s="105" t="s">
        <v>15</v>
      </c>
      <c r="B11" s="122">
        <f t="shared" si="2"/>
        <v>4280</v>
      </c>
      <c r="C11" s="123">
        <f t="shared" si="3"/>
        <v>2460</v>
      </c>
      <c r="D11" s="123">
        <f t="shared" si="4"/>
        <v>1820</v>
      </c>
      <c r="E11" s="122">
        <f t="shared" si="0"/>
        <v>245</v>
      </c>
      <c r="F11" s="122">
        <v>133</v>
      </c>
      <c r="G11" s="122">
        <v>112</v>
      </c>
      <c r="H11" s="122">
        <f t="shared" si="5"/>
        <v>363</v>
      </c>
      <c r="I11" s="122">
        <v>171</v>
      </c>
      <c r="J11" s="122">
        <v>192</v>
      </c>
      <c r="K11" s="122">
        <f t="shared" si="6"/>
        <v>234</v>
      </c>
      <c r="L11" s="122">
        <v>77</v>
      </c>
      <c r="M11" s="122">
        <v>157</v>
      </c>
      <c r="N11" s="122">
        <f t="shared" si="7"/>
        <v>1166</v>
      </c>
      <c r="O11" s="122">
        <v>543</v>
      </c>
      <c r="P11" s="122">
        <v>623</v>
      </c>
      <c r="Q11" s="122">
        <f t="shared" si="8"/>
        <v>2272</v>
      </c>
      <c r="R11" s="122">
        <v>1536</v>
      </c>
      <c r="S11" s="122">
        <v>736</v>
      </c>
    </row>
    <row r="12" spans="1:19" ht="17.25" customHeight="1" x14ac:dyDescent="0.2">
      <c r="A12" s="105" t="s">
        <v>19</v>
      </c>
      <c r="B12" s="122">
        <f t="shared" si="2"/>
        <v>2865</v>
      </c>
      <c r="C12" s="123">
        <f t="shared" si="3"/>
        <v>1794</v>
      </c>
      <c r="D12" s="123">
        <f t="shared" si="4"/>
        <v>1071</v>
      </c>
      <c r="E12" s="122">
        <f t="shared" si="0"/>
        <v>148</v>
      </c>
      <c r="F12" s="122">
        <v>81</v>
      </c>
      <c r="G12" s="122">
        <v>67</v>
      </c>
      <c r="H12" s="122">
        <f t="shared" si="5"/>
        <v>275</v>
      </c>
      <c r="I12" s="122">
        <v>141</v>
      </c>
      <c r="J12" s="122">
        <v>134</v>
      </c>
      <c r="K12" s="122">
        <f t="shared" si="6"/>
        <v>148</v>
      </c>
      <c r="L12" s="122">
        <v>54</v>
      </c>
      <c r="M12" s="122">
        <v>94</v>
      </c>
      <c r="N12" s="122">
        <f t="shared" si="7"/>
        <v>607</v>
      </c>
      <c r="O12" s="122">
        <v>301</v>
      </c>
      <c r="P12" s="122">
        <v>306</v>
      </c>
      <c r="Q12" s="122">
        <f t="shared" si="8"/>
        <v>1687</v>
      </c>
      <c r="R12" s="122">
        <v>1217</v>
      </c>
      <c r="S12" s="122">
        <v>470</v>
      </c>
    </row>
    <row r="13" spans="1:19" ht="17.25" customHeight="1" x14ac:dyDescent="0.2">
      <c r="A13" s="105" t="s">
        <v>13</v>
      </c>
      <c r="B13" s="122">
        <f t="shared" si="2"/>
        <v>1742</v>
      </c>
      <c r="C13" s="123">
        <f t="shared" si="3"/>
        <v>1089</v>
      </c>
      <c r="D13" s="123">
        <f t="shared" si="4"/>
        <v>653</v>
      </c>
      <c r="E13" s="122">
        <f t="shared" si="0"/>
        <v>94</v>
      </c>
      <c r="F13" s="122">
        <v>59</v>
      </c>
      <c r="G13" s="122">
        <v>35</v>
      </c>
      <c r="H13" s="122">
        <f t="shared" si="5"/>
        <v>153</v>
      </c>
      <c r="I13" s="122">
        <v>72</v>
      </c>
      <c r="J13" s="122">
        <v>81</v>
      </c>
      <c r="K13" s="122">
        <f t="shared" si="6"/>
        <v>100</v>
      </c>
      <c r="L13" s="122">
        <v>40</v>
      </c>
      <c r="M13" s="122">
        <v>60</v>
      </c>
      <c r="N13" s="122">
        <f t="shared" si="7"/>
        <v>332</v>
      </c>
      <c r="O13" s="122">
        <v>157</v>
      </c>
      <c r="P13" s="122">
        <v>175</v>
      </c>
      <c r="Q13" s="122">
        <f t="shared" si="8"/>
        <v>1063</v>
      </c>
      <c r="R13" s="122">
        <v>761</v>
      </c>
      <c r="S13" s="122">
        <v>302</v>
      </c>
    </row>
    <row r="14" spans="1:19" ht="17.25" customHeight="1" x14ac:dyDescent="0.2">
      <c r="A14" s="105" t="s">
        <v>16</v>
      </c>
      <c r="B14" s="122">
        <f t="shared" si="2"/>
        <v>1329</v>
      </c>
      <c r="C14" s="123">
        <f t="shared" si="3"/>
        <v>769</v>
      </c>
      <c r="D14" s="123">
        <f t="shared" si="4"/>
        <v>560</v>
      </c>
      <c r="E14" s="122">
        <f t="shared" si="0"/>
        <v>57</v>
      </c>
      <c r="F14" s="122">
        <v>32</v>
      </c>
      <c r="G14" s="122">
        <v>25</v>
      </c>
      <c r="H14" s="122">
        <f t="shared" si="5"/>
        <v>137</v>
      </c>
      <c r="I14" s="122">
        <v>56</v>
      </c>
      <c r="J14" s="122">
        <v>81</v>
      </c>
      <c r="K14" s="122">
        <f t="shared" si="6"/>
        <v>98</v>
      </c>
      <c r="L14" s="122">
        <v>42</v>
      </c>
      <c r="M14" s="122">
        <v>56</v>
      </c>
      <c r="N14" s="122">
        <f t="shared" si="7"/>
        <v>232</v>
      </c>
      <c r="O14" s="122">
        <v>107</v>
      </c>
      <c r="P14" s="122">
        <v>125</v>
      </c>
      <c r="Q14" s="122">
        <f t="shared" si="8"/>
        <v>805</v>
      </c>
      <c r="R14" s="122">
        <v>532</v>
      </c>
      <c r="S14" s="122">
        <v>273</v>
      </c>
    </row>
    <row r="15" spans="1:19" ht="17.25" customHeight="1" x14ac:dyDescent="0.2">
      <c r="A15" s="105" t="s">
        <v>14</v>
      </c>
      <c r="B15" s="122">
        <f t="shared" si="2"/>
        <v>1069</v>
      </c>
      <c r="C15" s="123">
        <f t="shared" si="3"/>
        <v>492</v>
      </c>
      <c r="D15" s="123">
        <f t="shared" si="4"/>
        <v>577</v>
      </c>
      <c r="E15" s="122">
        <f t="shared" si="0"/>
        <v>50</v>
      </c>
      <c r="F15" s="122">
        <v>18</v>
      </c>
      <c r="G15" s="122">
        <v>32</v>
      </c>
      <c r="H15" s="122">
        <f t="shared" si="5"/>
        <v>142</v>
      </c>
      <c r="I15" s="122">
        <v>62</v>
      </c>
      <c r="J15" s="122">
        <v>80</v>
      </c>
      <c r="K15" s="122">
        <f t="shared" si="6"/>
        <v>109</v>
      </c>
      <c r="L15" s="122">
        <v>35</v>
      </c>
      <c r="M15" s="122">
        <v>74</v>
      </c>
      <c r="N15" s="122">
        <f t="shared" si="7"/>
        <v>225</v>
      </c>
      <c r="O15" s="122">
        <v>91</v>
      </c>
      <c r="P15" s="122">
        <v>134</v>
      </c>
      <c r="Q15" s="122">
        <f t="shared" si="8"/>
        <v>543</v>
      </c>
      <c r="R15" s="122">
        <v>286</v>
      </c>
      <c r="S15" s="122">
        <v>257</v>
      </c>
    </row>
    <row r="16" spans="1:19" ht="17.25" customHeight="1" x14ac:dyDescent="0.2">
      <c r="A16" s="105" t="s">
        <v>17</v>
      </c>
      <c r="B16" s="122">
        <f t="shared" si="2"/>
        <v>1043</v>
      </c>
      <c r="C16" s="123">
        <f t="shared" si="3"/>
        <v>394</v>
      </c>
      <c r="D16" s="123">
        <f t="shared" si="4"/>
        <v>649</v>
      </c>
      <c r="E16" s="122">
        <f t="shared" si="0"/>
        <v>66</v>
      </c>
      <c r="F16" s="122">
        <v>28</v>
      </c>
      <c r="G16" s="122">
        <v>38</v>
      </c>
      <c r="H16" s="122">
        <f t="shared" si="5"/>
        <v>156</v>
      </c>
      <c r="I16" s="122">
        <v>61</v>
      </c>
      <c r="J16" s="122">
        <v>95</v>
      </c>
      <c r="K16" s="122">
        <f t="shared" si="6"/>
        <v>102</v>
      </c>
      <c r="L16" s="122">
        <v>32</v>
      </c>
      <c r="M16" s="122">
        <v>70</v>
      </c>
      <c r="N16" s="122">
        <f t="shared" si="7"/>
        <v>257</v>
      </c>
      <c r="O16" s="122">
        <v>79</v>
      </c>
      <c r="P16" s="122">
        <v>178</v>
      </c>
      <c r="Q16" s="122">
        <f t="shared" si="8"/>
        <v>462</v>
      </c>
      <c r="R16" s="122">
        <v>194</v>
      </c>
      <c r="S16" s="122">
        <v>268</v>
      </c>
    </row>
    <row r="17" spans="1:19" ht="17.25" customHeight="1" x14ac:dyDescent="0.2">
      <c r="A17" s="105" t="s">
        <v>18</v>
      </c>
      <c r="B17" s="122">
        <f t="shared" si="2"/>
        <v>781</v>
      </c>
      <c r="C17" s="123">
        <f t="shared" si="3"/>
        <v>359</v>
      </c>
      <c r="D17" s="123">
        <f t="shared" si="4"/>
        <v>422</v>
      </c>
      <c r="E17" s="122">
        <f t="shared" si="0"/>
        <v>58</v>
      </c>
      <c r="F17" s="122">
        <v>26</v>
      </c>
      <c r="G17" s="122">
        <v>32</v>
      </c>
      <c r="H17" s="122">
        <f t="shared" si="5"/>
        <v>99</v>
      </c>
      <c r="I17" s="122">
        <v>47</v>
      </c>
      <c r="J17" s="122">
        <v>52</v>
      </c>
      <c r="K17" s="122">
        <f t="shared" si="6"/>
        <v>87</v>
      </c>
      <c r="L17" s="122">
        <v>43</v>
      </c>
      <c r="M17" s="122">
        <v>44</v>
      </c>
      <c r="N17" s="122">
        <f t="shared" si="7"/>
        <v>180</v>
      </c>
      <c r="O17" s="122">
        <v>76</v>
      </c>
      <c r="P17" s="122">
        <v>104</v>
      </c>
      <c r="Q17" s="122">
        <f t="shared" si="8"/>
        <v>357</v>
      </c>
      <c r="R17" s="122">
        <v>167</v>
      </c>
      <c r="S17" s="122">
        <v>190</v>
      </c>
    </row>
    <row r="18" spans="1:19" ht="17.25" customHeight="1" x14ac:dyDescent="0.2">
      <c r="A18" s="105" t="s">
        <v>12</v>
      </c>
      <c r="B18" s="122">
        <f t="shared" si="2"/>
        <v>267</v>
      </c>
      <c r="C18" s="123">
        <f t="shared" si="3"/>
        <v>131</v>
      </c>
      <c r="D18" s="123">
        <f t="shared" si="4"/>
        <v>136</v>
      </c>
      <c r="E18" s="122">
        <f t="shared" si="0"/>
        <v>18</v>
      </c>
      <c r="F18" s="122">
        <v>8</v>
      </c>
      <c r="G18" s="122">
        <v>10</v>
      </c>
      <c r="H18" s="122">
        <f t="shared" si="5"/>
        <v>38</v>
      </c>
      <c r="I18" s="122">
        <v>18</v>
      </c>
      <c r="J18" s="122">
        <v>20</v>
      </c>
      <c r="K18" s="122">
        <f t="shared" si="6"/>
        <v>38</v>
      </c>
      <c r="L18" s="122">
        <v>24</v>
      </c>
      <c r="M18" s="122">
        <v>14</v>
      </c>
      <c r="N18" s="122">
        <f t="shared" si="7"/>
        <v>63</v>
      </c>
      <c r="O18" s="122">
        <v>27</v>
      </c>
      <c r="P18" s="122">
        <v>36</v>
      </c>
      <c r="Q18" s="122">
        <f t="shared" si="8"/>
        <v>110</v>
      </c>
      <c r="R18" s="122">
        <v>54</v>
      </c>
      <c r="S18" s="122">
        <v>56</v>
      </c>
    </row>
    <row r="19" spans="1:19" ht="17.25" customHeight="1" x14ac:dyDescent="0.2">
      <c r="A19" s="105" t="s">
        <v>3</v>
      </c>
      <c r="B19" s="122">
        <f t="shared" si="2"/>
        <v>102</v>
      </c>
      <c r="C19" s="123">
        <f t="shared" si="3"/>
        <v>56</v>
      </c>
      <c r="D19" s="123">
        <f t="shared" si="4"/>
        <v>46</v>
      </c>
      <c r="E19" s="122">
        <f t="shared" si="0"/>
        <v>10</v>
      </c>
      <c r="F19" s="122">
        <v>8</v>
      </c>
      <c r="G19" s="122">
        <v>2</v>
      </c>
      <c r="H19" s="122">
        <f t="shared" si="5"/>
        <v>12</v>
      </c>
      <c r="I19" s="122">
        <v>5</v>
      </c>
      <c r="J19" s="122">
        <v>7</v>
      </c>
      <c r="K19" s="122">
        <f t="shared" si="6"/>
        <v>11</v>
      </c>
      <c r="L19" s="122">
        <v>5</v>
      </c>
      <c r="M19" s="122">
        <v>6</v>
      </c>
      <c r="N19" s="122">
        <f t="shared" si="7"/>
        <v>39</v>
      </c>
      <c r="O19" s="122">
        <v>18</v>
      </c>
      <c r="P19" s="122">
        <v>21</v>
      </c>
      <c r="Q19" s="122">
        <f t="shared" si="8"/>
        <v>30</v>
      </c>
      <c r="R19" s="122">
        <v>20</v>
      </c>
      <c r="S19" s="122">
        <v>10</v>
      </c>
    </row>
    <row r="20" spans="1:19" ht="17.25" customHeight="1" x14ac:dyDescent="0.2">
      <c r="A20" s="105" t="s">
        <v>25</v>
      </c>
      <c r="B20" s="122">
        <f t="shared" si="2"/>
        <v>34</v>
      </c>
      <c r="C20" s="123">
        <f t="shared" si="3"/>
        <v>19</v>
      </c>
      <c r="D20" s="123">
        <f t="shared" si="4"/>
        <v>15</v>
      </c>
      <c r="E20" s="122">
        <f t="shared" si="0"/>
        <v>3</v>
      </c>
      <c r="F20" s="122">
        <v>2</v>
      </c>
      <c r="G20" s="122">
        <v>1</v>
      </c>
      <c r="H20" s="122">
        <f t="shared" si="5"/>
        <v>8</v>
      </c>
      <c r="I20" s="122">
        <v>6</v>
      </c>
      <c r="J20" s="122">
        <v>2</v>
      </c>
      <c r="K20" s="122">
        <f t="shared" si="6"/>
        <v>7</v>
      </c>
      <c r="L20" s="122">
        <v>3</v>
      </c>
      <c r="M20" s="122">
        <v>4</v>
      </c>
      <c r="N20" s="122">
        <f t="shared" si="7"/>
        <v>10</v>
      </c>
      <c r="O20" s="122">
        <v>6</v>
      </c>
      <c r="P20" s="122">
        <v>4</v>
      </c>
      <c r="Q20" s="122">
        <f t="shared" si="8"/>
        <v>6</v>
      </c>
      <c r="R20" s="122">
        <v>2</v>
      </c>
      <c r="S20" s="122">
        <v>4</v>
      </c>
    </row>
    <row r="21" spans="1:19" ht="17.25" customHeight="1" x14ac:dyDescent="0.2">
      <c r="A21" s="105" t="s">
        <v>26</v>
      </c>
      <c r="B21" s="122">
        <f t="shared" si="2"/>
        <v>19</v>
      </c>
      <c r="C21" s="123">
        <f t="shared" si="3"/>
        <v>11</v>
      </c>
      <c r="D21" s="123">
        <f t="shared" si="4"/>
        <v>8</v>
      </c>
      <c r="E21" s="122">
        <f t="shared" si="0"/>
        <v>4</v>
      </c>
      <c r="F21" s="122">
        <v>0</v>
      </c>
      <c r="G21" s="122">
        <v>4</v>
      </c>
      <c r="H21" s="122">
        <f t="shared" si="5"/>
        <v>3</v>
      </c>
      <c r="I21" s="122">
        <v>2</v>
      </c>
      <c r="J21" s="122">
        <v>1</v>
      </c>
      <c r="K21" s="122">
        <f t="shared" si="6"/>
        <v>2</v>
      </c>
      <c r="L21" s="122">
        <v>1</v>
      </c>
      <c r="M21" s="122">
        <v>1</v>
      </c>
      <c r="N21" s="122">
        <f t="shared" si="7"/>
        <v>3</v>
      </c>
      <c r="O21" s="122">
        <v>3</v>
      </c>
      <c r="P21" s="122">
        <v>0</v>
      </c>
      <c r="Q21" s="122">
        <f t="shared" si="8"/>
        <v>7</v>
      </c>
      <c r="R21" s="122">
        <v>5</v>
      </c>
      <c r="S21" s="122">
        <v>2</v>
      </c>
    </row>
    <row r="22" spans="1:19" ht="17.25" customHeight="1" x14ac:dyDescent="0.2">
      <c r="A22" s="105" t="s">
        <v>27</v>
      </c>
      <c r="B22" s="122">
        <f t="shared" si="2"/>
        <v>20</v>
      </c>
      <c r="C22" s="123">
        <f t="shared" si="3"/>
        <v>12</v>
      </c>
      <c r="D22" s="123">
        <f t="shared" si="4"/>
        <v>8</v>
      </c>
      <c r="E22" s="122">
        <f t="shared" si="0"/>
        <v>6</v>
      </c>
      <c r="F22" s="122">
        <v>3</v>
      </c>
      <c r="G22" s="122">
        <v>3</v>
      </c>
      <c r="H22" s="122">
        <f t="shared" si="5"/>
        <v>3</v>
      </c>
      <c r="I22" s="122">
        <v>1</v>
      </c>
      <c r="J22" s="122">
        <v>2</v>
      </c>
      <c r="K22" s="122">
        <f t="shared" si="6"/>
        <v>1</v>
      </c>
      <c r="L22" s="122">
        <v>1</v>
      </c>
      <c r="M22" s="122">
        <v>0</v>
      </c>
      <c r="N22" s="122">
        <f t="shared" si="7"/>
        <v>7</v>
      </c>
      <c r="O22" s="122">
        <v>5</v>
      </c>
      <c r="P22" s="122">
        <v>2</v>
      </c>
      <c r="Q22" s="122">
        <f t="shared" si="8"/>
        <v>3</v>
      </c>
      <c r="R22" s="122">
        <v>2</v>
      </c>
      <c r="S22" s="122">
        <v>1</v>
      </c>
    </row>
    <row r="23" spans="1:19" ht="17.25" customHeight="1" x14ac:dyDescent="0.2">
      <c r="A23" s="105" t="s">
        <v>28</v>
      </c>
      <c r="B23" s="122">
        <f t="shared" si="2"/>
        <v>7</v>
      </c>
      <c r="C23" s="123">
        <f t="shared" si="3"/>
        <v>4</v>
      </c>
      <c r="D23" s="123">
        <f t="shared" si="4"/>
        <v>3</v>
      </c>
      <c r="E23" s="122">
        <f t="shared" si="0"/>
        <v>2</v>
      </c>
      <c r="F23" s="122">
        <v>1</v>
      </c>
      <c r="G23" s="122">
        <v>1</v>
      </c>
      <c r="H23" s="122">
        <f t="shared" si="5"/>
        <v>2</v>
      </c>
      <c r="I23" s="122">
        <v>2</v>
      </c>
      <c r="J23" s="122">
        <v>0</v>
      </c>
      <c r="K23" s="122">
        <f t="shared" si="6"/>
        <v>0</v>
      </c>
      <c r="L23" s="122">
        <v>0</v>
      </c>
      <c r="M23" s="122">
        <v>0</v>
      </c>
      <c r="N23" s="122">
        <f t="shared" si="7"/>
        <v>1</v>
      </c>
      <c r="O23" s="122">
        <v>0</v>
      </c>
      <c r="P23" s="122">
        <v>1</v>
      </c>
      <c r="Q23" s="122">
        <f t="shared" si="8"/>
        <v>2</v>
      </c>
      <c r="R23" s="122">
        <v>1</v>
      </c>
      <c r="S23" s="122">
        <v>1</v>
      </c>
    </row>
    <row r="24" spans="1:19" ht="17.25" customHeight="1" x14ac:dyDescent="0.2">
      <c r="A24" s="105" t="s">
        <v>29</v>
      </c>
      <c r="B24" s="122">
        <f t="shared" si="2"/>
        <v>1</v>
      </c>
      <c r="C24" s="123">
        <f t="shared" si="3"/>
        <v>1</v>
      </c>
      <c r="D24" s="123">
        <f t="shared" si="4"/>
        <v>0</v>
      </c>
      <c r="E24" s="122">
        <f t="shared" si="0"/>
        <v>0</v>
      </c>
      <c r="F24" s="122">
        <v>0</v>
      </c>
      <c r="G24" s="122">
        <v>0</v>
      </c>
      <c r="H24" s="122">
        <f t="shared" si="5"/>
        <v>0</v>
      </c>
      <c r="I24" s="122">
        <v>0</v>
      </c>
      <c r="J24" s="122">
        <v>0</v>
      </c>
      <c r="K24" s="122">
        <f t="shared" si="6"/>
        <v>0</v>
      </c>
      <c r="L24" s="122">
        <v>0</v>
      </c>
      <c r="M24" s="122">
        <v>0</v>
      </c>
      <c r="N24" s="122">
        <f t="shared" si="7"/>
        <v>1</v>
      </c>
      <c r="O24" s="122">
        <v>1</v>
      </c>
      <c r="P24" s="122">
        <v>0</v>
      </c>
      <c r="Q24" s="122">
        <f t="shared" si="8"/>
        <v>0</v>
      </c>
      <c r="R24" s="122">
        <v>0</v>
      </c>
      <c r="S24" s="122">
        <v>0</v>
      </c>
    </row>
    <row r="25" spans="1:19" ht="17.25" customHeight="1" x14ac:dyDescent="0.2">
      <c r="A25" s="105" t="s">
        <v>30</v>
      </c>
      <c r="B25" s="122">
        <f t="shared" si="2"/>
        <v>1</v>
      </c>
      <c r="C25" s="123">
        <f t="shared" si="3"/>
        <v>0</v>
      </c>
      <c r="D25" s="123">
        <f t="shared" si="4"/>
        <v>1</v>
      </c>
      <c r="E25" s="122">
        <f t="shared" si="0"/>
        <v>0</v>
      </c>
      <c r="F25" s="122">
        <v>0</v>
      </c>
      <c r="G25" s="122">
        <v>0</v>
      </c>
      <c r="H25" s="122">
        <f t="shared" si="5"/>
        <v>0</v>
      </c>
      <c r="I25" s="122">
        <v>0</v>
      </c>
      <c r="J25" s="122">
        <v>0</v>
      </c>
      <c r="K25" s="122">
        <f t="shared" si="6"/>
        <v>0</v>
      </c>
      <c r="L25" s="122">
        <v>0</v>
      </c>
      <c r="M25" s="122">
        <v>0</v>
      </c>
      <c r="N25" s="122">
        <f t="shared" si="7"/>
        <v>1</v>
      </c>
      <c r="O25" s="122">
        <v>0</v>
      </c>
      <c r="P25" s="122">
        <v>1</v>
      </c>
      <c r="Q25" s="122">
        <f t="shared" si="8"/>
        <v>0</v>
      </c>
      <c r="R25" s="122">
        <v>0</v>
      </c>
      <c r="S25" s="122">
        <v>0</v>
      </c>
    </row>
    <row r="26" spans="1:19" ht="17.25" customHeight="1" x14ac:dyDescent="0.2">
      <c r="A26" s="107" t="s">
        <v>31</v>
      </c>
      <c r="B26" s="124">
        <f t="shared" si="2"/>
        <v>0</v>
      </c>
      <c r="C26" s="124">
        <f t="shared" si="3"/>
        <v>0</v>
      </c>
      <c r="D26" s="124">
        <f t="shared" si="4"/>
        <v>0</v>
      </c>
      <c r="E26" s="124">
        <f t="shared" si="0"/>
        <v>0</v>
      </c>
      <c r="F26" s="124">
        <v>0</v>
      </c>
      <c r="G26" s="124">
        <v>0</v>
      </c>
      <c r="H26" s="124">
        <f t="shared" si="5"/>
        <v>0</v>
      </c>
      <c r="I26" s="124">
        <v>0</v>
      </c>
      <c r="J26" s="124">
        <v>0</v>
      </c>
      <c r="K26" s="124">
        <f t="shared" si="6"/>
        <v>0</v>
      </c>
      <c r="L26" s="124">
        <v>0</v>
      </c>
      <c r="M26" s="124">
        <v>0</v>
      </c>
      <c r="N26" s="124">
        <f t="shared" si="7"/>
        <v>0</v>
      </c>
      <c r="O26" s="125">
        <f>SUM(Q26,T26,W26,Z26,AC26,AF26,AI26,AL26,AO26,AR26,AU26,AX26,BA26,BD26,BG26,BJ26,BM26,BP26,BS26,BV26,BY26,CB26,CE26,CH26,CK26,CN26,CQ26)</f>
        <v>0</v>
      </c>
      <c r="P26" s="125">
        <f>SUM(R26,U26,X26,AA26,AD26,AG26,AJ26,AM26,AP26,AS26,AV26,AY26,BB26,BE26,BH26,BK26,BN26,BQ26,BT26,BW26,BZ26,CC26,CF26,CI26,CL26,CO26,CR26)</f>
        <v>0</v>
      </c>
      <c r="Q26" s="124">
        <f t="shared" si="8"/>
        <v>0</v>
      </c>
      <c r="R26" s="124">
        <v>0</v>
      </c>
      <c r="S26" s="124">
        <v>0</v>
      </c>
    </row>
  </sheetData>
  <mergeCells count="8">
    <mergeCell ref="N3:P3"/>
    <mergeCell ref="Q3:S3"/>
    <mergeCell ref="A3:A4"/>
    <mergeCell ref="A1:I1"/>
    <mergeCell ref="B3:D3"/>
    <mergeCell ref="E3:G3"/>
    <mergeCell ref="H3:J3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S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10.88671875" style="1" customWidth="1"/>
    <col min="2" max="19" width="9.33203125" style="1" customWidth="1"/>
    <col min="20" max="16384" width="8.88671875" style="1"/>
  </cols>
  <sheetData>
    <row r="1" spans="1:19" ht="22.5" x14ac:dyDescent="0.3">
      <c r="A1" s="268" t="s">
        <v>33</v>
      </c>
      <c r="B1" s="268"/>
      <c r="C1" s="268"/>
      <c r="D1" s="268"/>
      <c r="E1" s="268"/>
      <c r="F1" s="268"/>
      <c r="G1" s="268"/>
      <c r="H1" s="268"/>
      <c r="I1" s="268"/>
    </row>
    <row r="3" spans="1:19" ht="15.75" x14ac:dyDescent="0.2">
      <c r="A3" s="280" t="s">
        <v>7</v>
      </c>
      <c r="B3" s="282" t="s">
        <v>0</v>
      </c>
      <c r="C3" s="282"/>
      <c r="D3" s="282"/>
      <c r="E3" s="273" t="s">
        <v>35</v>
      </c>
      <c r="F3" s="273"/>
      <c r="G3" s="273"/>
      <c r="H3" s="273" t="s">
        <v>87</v>
      </c>
      <c r="I3" s="273"/>
      <c r="J3" s="273"/>
      <c r="K3" s="273" t="s">
        <v>75</v>
      </c>
      <c r="L3" s="273"/>
      <c r="M3" s="273"/>
      <c r="N3" s="273" t="s">
        <v>73</v>
      </c>
      <c r="O3" s="273"/>
      <c r="P3" s="273"/>
      <c r="Q3" s="273" t="s">
        <v>71</v>
      </c>
      <c r="R3" s="273"/>
      <c r="S3" s="274"/>
    </row>
    <row r="4" spans="1:19" ht="15.75" x14ac:dyDescent="0.2">
      <c r="A4" s="281"/>
      <c r="B4" s="118" t="s">
        <v>6</v>
      </c>
      <c r="C4" s="118" t="s">
        <v>4</v>
      </c>
      <c r="D4" s="118" t="s">
        <v>5</v>
      </c>
      <c r="E4" s="92" t="s">
        <v>6</v>
      </c>
      <c r="F4" s="92" t="s">
        <v>4</v>
      </c>
      <c r="G4" s="92" t="s">
        <v>5</v>
      </c>
      <c r="H4" s="92" t="s">
        <v>6</v>
      </c>
      <c r="I4" s="92" t="s">
        <v>4</v>
      </c>
      <c r="J4" s="92" t="s">
        <v>5</v>
      </c>
      <c r="K4" s="92" t="s">
        <v>6</v>
      </c>
      <c r="L4" s="92" t="s">
        <v>4</v>
      </c>
      <c r="M4" s="92" t="s">
        <v>5</v>
      </c>
      <c r="N4" s="92" t="s">
        <v>6</v>
      </c>
      <c r="O4" s="92" t="s">
        <v>4</v>
      </c>
      <c r="P4" s="92" t="s">
        <v>5</v>
      </c>
      <c r="Q4" s="92" t="s">
        <v>6</v>
      </c>
      <c r="R4" s="92" t="s">
        <v>4</v>
      </c>
      <c r="S4" s="91" t="s">
        <v>5</v>
      </c>
    </row>
    <row r="5" spans="1:19" ht="24.75" customHeight="1" x14ac:dyDescent="0.25">
      <c r="A5" s="101">
        <v>2016</v>
      </c>
      <c r="B5" s="126">
        <f>SUM(E5,H5,K5,N5,Q5)</f>
        <v>19920</v>
      </c>
      <c r="C5" s="127">
        <f>SUM(F5,I5,L5,O5,R5)</f>
        <v>10688</v>
      </c>
      <c r="D5" s="127">
        <f>SUM(G5,J5,M5,P5,S5)</f>
        <v>9232</v>
      </c>
      <c r="E5" s="128">
        <v>1254</v>
      </c>
      <c r="F5" s="128">
        <v>592</v>
      </c>
      <c r="G5" s="128">
        <v>662</v>
      </c>
      <c r="H5" s="128">
        <v>1702</v>
      </c>
      <c r="I5" s="128">
        <v>763</v>
      </c>
      <c r="J5" s="128">
        <v>939</v>
      </c>
      <c r="K5" s="128">
        <v>1460</v>
      </c>
      <c r="L5" s="128">
        <v>541</v>
      </c>
      <c r="M5" s="128">
        <v>919</v>
      </c>
      <c r="N5" s="128">
        <v>4597</v>
      </c>
      <c r="O5" s="128">
        <v>2065</v>
      </c>
      <c r="P5" s="128">
        <v>2532</v>
      </c>
      <c r="Q5" s="128">
        <v>10907</v>
      </c>
      <c r="R5" s="128">
        <v>6727</v>
      </c>
      <c r="S5" s="128">
        <v>4180</v>
      </c>
    </row>
    <row r="6" spans="1:19" ht="18.75" customHeight="1" x14ac:dyDescent="0.25">
      <c r="A6" s="105" t="s">
        <v>2</v>
      </c>
      <c r="B6" s="128">
        <f t="shared" ref="B6:B26" si="0">SUM(C6:D6)</f>
        <v>376</v>
      </c>
      <c r="C6" s="129">
        <f t="shared" ref="C6:C26" si="1">SUM(F6,I6,L6,O6,R6)</f>
        <v>186</v>
      </c>
      <c r="D6" s="129">
        <f t="shared" ref="D6:D26" si="2">SUM(G6,J6,M6,P6,S6)</f>
        <v>190</v>
      </c>
      <c r="E6" s="128">
        <v>15</v>
      </c>
      <c r="F6" s="128">
        <v>7</v>
      </c>
      <c r="G6" s="128">
        <v>8</v>
      </c>
      <c r="H6" s="128">
        <v>31</v>
      </c>
      <c r="I6" s="128">
        <v>19</v>
      </c>
      <c r="J6" s="128">
        <v>12</v>
      </c>
      <c r="K6" s="128">
        <v>16</v>
      </c>
      <c r="L6" s="128">
        <v>8</v>
      </c>
      <c r="M6" s="128">
        <v>8</v>
      </c>
      <c r="N6" s="128">
        <v>87</v>
      </c>
      <c r="O6" s="128">
        <v>36</v>
      </c>
      <c r="P6" s="128">
        <v>51</v>
      </c>
      <c r="Q6" s="128">
        <v>227</v>
      </c>
      <c r="R6" s="128">
        <v>116</v>
      </c>
      <c r="S6" s="128">
        <v>111</v>
      </c>
    </row>
    <row r="7" spans="1:19" ht="18.75" customHeight="1" x14ac:dyDescent="0.25">
      <c r="A7" s="105" t="s">
        <v>1</v>
      </c>
      <c r="B7" s="128">
        <f t="shared" si="0"/>
        <v>198</v>
      </c>
      <c r="C7" s="129">
        <f t="shared" si="1"/>
        <v>99</v>
      </c>
      <c r="D7" s="129">
        <f t="shared" si="2"/>
        <v>99</v>
      </c>
      <c r="E7" s="128">
        <v>4</v>
      </c>
      <c r="F7" s="128">
        <v>3</v>
      </c>
      <c r="G7" s="128">
        <v>1</v>
      </c>
      <c r="H7" s="128">
        <v>10</v>
      </c>
      <c r="I7" s="128">
        <v>6</v>
      </c>
      <c r="J7" s="128">
        <v>4</v>
      </c>
      <c r="K7" s="128">
        <v>7</v>
      </c>
      <c r="L7" s="128">
        <v>4</v>
      </c>
      <c r="M7" s="128">
        <v>3</v>
      </c>
      <c r="N7" s="128">
        <v>37</v>
      </c>
      <c r="O7" s="128">
        <v>16</v>
      </c>
      <c r="P7" s="128">
        <v>21</v>
      </c>
      <c r="Q7" s="128">
        <v>140</v>
      </c>
      <c r="R7" s="128">
        <v>70</v>
      </c>
      <c r="S7" s="128">
        <v>70</v>
      </c>
    </row>
    <row r="8" spans="1:19" ht="18.75" customHeight="1" x14ac:dyDescent="0.25">
      <c r="A8" s="105" t="s">
        <v>10</v>
      </c>
      <c r="B8" s="128">
        <f t="shared" si="0"/>
        <v>156</v>
      </c>
      <c r="C8" s="129">
        <f t="shared" si="1"/>
        <v>78</v>
      </c>
      <c r="D8" s="129">
        <f t="shared" si="2"/>
        <v>78</v>
      </c>
      <c r="E8" s="128">
        <v>6</v>
      </c>
      <c r="F8" s="128">
        <v>2</v>
      </c>
      <c r="G8" s="128">
        <v>4</v>
      </c>
      <c r="H8" s="128">
        <v>11</v>
      </c>
      <c r="I8" s="128">
        <v>7</v>
      </c>
      <c r="J8" s="128">
        <v>4</v>
      </c>
      <c r="K8" s="128">
        <v>6</v>
      </c>
      <c r="L8" s="128">
        <v>4</v>
      </c>
      <c r="M8" s="128">
        <v>2</v>
      </c>
      <c r="N8" s="128">
        <v>18</v>
      </c>
      <c r="O8" s="128">
        <v>6</v>
      </c>
      <c r="P8" s="128">
        <v>12</v>
      </c>
      <c r="Q8" s="128">
        <v>115</v>
      </c>
      <c r="R8" s="128">
        <v>59</v>
      </c>
      <c r="S8" s="128">
        <v>56</v>
      </c>
    </row>
    <row r="9" spans="1:19" ht="18.75" customHeight="1" x14ac:dyDescent="0.25">
      <c r="A9" s="105" t="s">
        <v>9</v>
      </c>
      <c r="B9" s="128">
        <f t="shared" si="0"/>
        <v>609</v>
      </c>
      <c r="C9" s="129">
        <f t="shared" si="1"/>
        <v>309</v>
      </c>
      <c r="D9" s="129">
        <f t="shared" si="2"/>
        <v>300</v>
      </c>
      <c r="E9" s="128">
        <v>63</v>
      </c>
      <c r="F9" s="128">
        <v>44</v>
      </c>
      <c r="G9" s="128">
        <v>19</v>
      </c>
      <c r="H9" s="128">
        <v>16</v>
      </c>
      <c r="I9" s="128">
        <v>12</v>
      </c>
      <c r="J9" s="128">
        <v>4</v>
      </c>
      <c r="K9" s="128">
        <v>65</v>
      </c>
      <c r="L9" s="128">
        <v>31</v>
      </c>
      <c r="M9" s="128">
        <v>34</v>
      </c>
      <c r="N9" s="128">
        <v>225</v>
      </c>
      <c r="O9" s="128">
        <v>100</v>
      </c>
      <c r="P9" s="128">
        <v>125</v>
      </c>
      <c r="Q9" s="128">
        <v>240</v>
      </c>
      <c r="R9" s="128">
        <v>122</v>
      </c>
      <c r="S9" s="128">
        <v>118</v>
      </c>
    </row>
    <row r="10" spans="1:19" ht="18.75" customHeight="1" x14ac:dyDescent="0.25">
      <c r="A10" s="105" t="s">
        <v>11</v>
      </c>
      <c r="B10" s="128">
        <f t="shared" si="0"/>
        <v>4139</v>
      </c>
      <c r="C10" s="129">
        <f t="shared" si="1"/>
        <v>2077</v>
      </c>
      <c r="D10" s="129">
        <f t="shared" si="2"/>
        <v>2062</v>
      </c>
      <c r="E10" s="128">
        <v>395</v>
      </c>
      <c r="F10" s="128">
        <v>143</v>
      </c>
      <c r="G10" s="128">
        <v>252</v>
      </c>
      <c r="H10" s="128">
        <v>237</v>
      </c>
      <c r="I10" s="128">
        <v>86</v>
      </c>
      <c r="J10" s="128">
        <v>151</v>
      </c>
      <c r="K10" s="128">
        <v>361</v>
      </c>
      <c r="L10" s="128">
        <v>126</v>
      </c>
      <c r="M10" s="128">
        <v>235</v>
      </c>
      <c r="N10" s="128">
        <v>1057</v>
      </c>
      <c r="O10" s="128">
        <v>465</v>
      </c>
      <c r="P10" s="128">
        <v>592</v>
      </c>
      <c r="Q10" s="128">
        <v>2089</v>
      </c>
      <c r="R10" s="128">
        <v>1257</v>
      </c>
      <c r="S10" s="128">
        <v>832</v>
      </c>
    </row>
    <row r="11" spans="1:19" ht="18.75" customHeight="1" x14ac:dyDescent="0.25">
      <c r="A11" s="105" t="s">
        <v>15</v>
      </c>
      <c r="B11" s="128">
        <f t="shared" si="0"/>
        <v>4469</v>
      </c>
      <c r="C11" s="129">
        <f t="shared" si="1"/>
        <v>2571</v>
      </c>
      <c r="D11" s="129">
        <f t="shared" si="2"/>
        <v>1898</v>
      </c>
      <c r="E11" s="128">
        <v>248</v>
      </c>
      <c r="F11" s="128">
        <v>120</v>
      </c>
      <c r="G11" s="128">
        <v>128</v>
      </c>
      <c r="H11" s="128">
        <v>359</v>
      </c>
      <c r="I11" s="128">
        <v>150</v>
      </c>
      <c r="J11" s="128">
        <v>209</v>
      </c>
      <c r="K11" s="128">
        <v>239</v>
      </c>
      <c r="L11" s="128">
        <v>80</v>
      </c>
      <c r="M11" s="128">
        <v>159</v>
      </c>
      <c r="N11" s="128">
        <v>1126</v>
      </c>
      <c r="O11" s="128">
        <v>546</v>
      </c>
      <c r="P11" s="128">
        <v>580</v>
      </c>
      <c r="Q11" s="128">
        <v>2497</v>
      </c>
      <c r="R11" s="128">
        <v>1675</v>
      </c>
      <c r="S11" s="128">
        <v>822</v>
      </c>
    </row>
    <row r="12" spans="1:19" ht="18.75" customHeight="1" x14ac:dyDescent="0.25">
      <c r="A12" s="105" t="s">
        <v>19</v>
      </c>
      <c r="B12" s="128">
        <f t="shared" si="0"/>
        <v>3008</v>
      </c>
      <c r="C12" s="129">
        <f t="shared" si="1"/>
        <v>1799</v>
      </c>
      <c r="D12" s="129">
        <f t="shared" si="2"/>
        <v>1209</v>
      </c>
      <c r="E12" s="128">
        <v>160</v>
      </c>
      <c r="F12" s="128">
        <v>85</v>
      </c>
      <c r="G12" s="128">
        <v>75</v>
      </c>
      <c r="H12" s="128">
        <v>250</v>
      </c>
      <c r="I12" s="128">
        <v>120</v>
      </c>
      <c r="J12" s="128">
        <v>130</v>
      </c>
      <c r="K12" s="128">
        <v>163</v>
      </c>
      <c r="L12" s="128">
        <v>55</v>
      </c>
      <c r="M12" s="128">
        <v>108</v>
      </c>
      <c r="N12" s="128">
        <v>629</v>
      </c>
      <c r="O12" s="128">
        <v>304</v>
      </c>
      <c r="P12" s="128">
        <v>325</v>
      </c>
      <c r="Q12" s="128">
        <v>1806</v>
      </c>
      <c r="R12" s="128">
        <v>1235</v>
      </c>
      <c r="S12" s="128">
        <v>571</v>
      </c>
    </row>
    <row r="13" spans="1:19" ht="18.75" customHeight="1" x14ac:dyDescent="0.25">
      <c r="A13" s="105" t="s">
        <v>13</v>
      </c>
      <c r="B13" s="128">
        <f t="shared" si="0"/>
        <v>1900</v>
      </c>
      <c r="C13" s="129">
        <f t="shared" si="1"/>
        <v>1167</v>
      </c>
      <c r="D13" s="129">
        <f t="shared" si="2"/>
        <v>733</v>
      </c>
      <c r="E13" s="128">
        <v>96</v>
      </c>
      <c r="F13" s="128">
        <v>60</v>
      </c>
      <c r="G13" s="128">
        <v>36</v>
      </c>
      <c r="H13" s="128">
        <v>182</v>
      </c>
      <c r="I13" s="128">
        <v>95</v>
      </c>
      <c r="J13" s="128">
        <v>87</v>
      </c>
      <c r="K13" s="128">
        <v>102</v>
      </c>
      <c r="L13" s="128">
        <v>30</v>
      </c>
      <c r="M13" s="128">
        <v>72</v>
      </c>
      <c r="N13" s="128">
        <v>346</v>
      </c>
      <c r="O13" s="128">
        <v>172</v>
      </c>
      <c r="P13" s="128">
        <v>174</v>
      </c>
      <c r="Q13" s="128">
        <v>1174</v>
      </c>
      <c r="R13" s="128">
        <v>810</v>
      </c>
      <c r="S13" s="128">
        <v>364</v>
      </c>
    </row>
    <row r="14" spans="1:19" ht="18.75" customHeight="1" x14ac:dyDescent="0.25">
      <c r="A14" s="105" t="s">
        <v>16</v>
      </c>
      <c r="B14" s="128">
        <f t="shared" si="0"/>
        <v>1406</v>
      </c>
      <c r="C14" s="129">
        <f t="shared" si="1"/>
        <v>783</v>
      </c>
      <c r="D14" s="129">
        <f t="shared" si="2"/>
        <v>623</v>
      </c>
      <c r="E14" s="128">
        <v>49</v>
      </c>
      <c r="F14" s="128">
        <v>26</v>
      </c>
      <c r="G14" s="128">
        <v>23</v>
      </c>
      <c r="H14" s="128">
        <v>128</v>
      </c>
      <c r="I14" s="128">
        <v>53</v>
      </c>
      <c r="J14" s="128">
        <v>75</v>
      </c>
      <c r="K14" s="128">
        <v>106</v>
      </c>
      <c r="L14" s="128">
        <v>48</v>
      </c>
      <c r="M14" s="128">
        <v>58</v>
      </c>
      <c r="N14" s="128">
        <v>232</v>
      </c>
      <c r="O14" s="128">
        <v>96</v>
      </c>
      <c r="P14" s="128">
        <v>136</v>
      </c>
      <c r="Q14" s="128">
        <v>891</v>
      </c>
      <c r="R14" s="128">
        <v>560</v>
      </c>
      <c r="S14" s="128">
        <v>331</v>
      </c>
    </row>
    <row r="15" spans="1:19" ht="18.75" customHeight="1" x14ac:dyDescent="0.25">
      <c r="A15" s="105" t="s">
        <v>14</v>
      </c>
      <c r="B15" s="128">
        <f t="shared" si="0"/>
        <v>1158</v>
      </c>
      <c r="C15" s="129">
        <f t="shared" si="1"/>
        <v>547</v>
      </c>
      <c r="D15" s="129">
        <f t="shared" si="2"/>
        <v>611</v>
      </c>
      <c r="E15" s="128">
        <v>55</v>
      </c>
      <c r="F15" s="128">
        <v>23</v>
      </c>
      <c r="G15" s="128">
        <v>32</v>
      </c>
      <c r="H15" s="128">
        <v>165</v>
      </c>
      <c r="I15" s="128">
        <v>70</v>
      </c>
      <c r="J15" s="128">
        <v>95</v>
      </c>
      <c r="K15" s="128">
        <v>84</v>
      </c>
      <c r="L15" s="128">
        <v>31</v>
      </c>
      <c r="M15" s="128">
        <v>53</v>
      </c>
      <c r="N15" s="128">
        <v>222</v>
      </c>
      <c r="O15" s="128">
        <v>81</v>
      </c>
      <c r="P15" s="128">
        <v>141</v>
      </c>
      <c r="Q15" s="128">
        <v>632</v>
      </c>
      <c r="R15" s="128">
        <v>342</v>
      </c>
      <c r="S15" s="128">
        <v>290</v>
      </c>
    </row>
    <row r="16" spans="1:19" ht="18.75" customHeight="1" x14ac:dyDescent="0.25">
      <c r="A16" s="105" t="s">
        <v>17</v>
      </c>
      <c r="B16" s="128">
        <f t="shared" si="0"/>
        <v>1157</v>
      </c>
      <c r="C16" s="129">
        <f t="shared" si="1"/>
        <v>457</v>
      </c>
      <c r="D16" s="129">
        <f t="shared" si="2"/>
        <v>700</v>
      </c>
      <c r="E16" s="128">
        <v>69</v>
      </c>
      <c r="F16" s="128">
        <v>28</v>
      </c>
      <c r="G16" s="128">
        <v>41</v>
      </c>
      <c r="H16" s="128">
        <v>149</v>
      </c>
      <c r="I16" s="128">
        <v>67</v>
      </c>
      <c r="J16" s="128">
        <v>82</v>
      </c>
      <c r="K16" s="128">
        <v>138</v>
      </c>
      <c r="L16" s="128">
        <v>47</v>
      </c>
      <c r="M16" s="128">
        <v>91</v>
      </c>
      <c r="N16" s="128">
        <v>291</v>
      </c>
      <c r="O16" s="128">
        <v>103</v>
      </c>
      <c r="P16" s="128">
        <v>188</v>
      </c>
      <c r="Q16" s="128">
        <v>510</v>
      </c>
      <c r="R16" s="128">
        <v>212</v>
      </c>
      <c r="S16" s="128">
        <v>298</v>
      </c>
    </row>
    <row r="17" spans="1:19" ht="18.75" customHeight="1" x14ac:dyDescent="0.25">
      <c r="A17" s="105" t="s">
        <v>18</v>
      </c>
      <c r="B17" s="128">
        <f t="shared" si="0"/>
        <v>826</v>
      </c>
      <c r="C17" s="129">
        <f t="shared" si="1"/>
        <v>361</v>
      </c>
      <c r="D17" s="129">
        <f t="shared" si="2"/>
        <v>465</v>
      </c>
      <c r="E17" s="128">
        <v>52</v>
      </c>
      <c r="F17" s="128">
        <v>25</v>
      </c>
      <c r="G17" s="128">
        <v>27</v>
      </c>
      <c r="H17" s="128">
        <v>103</v>
      </c>
      <c r="I17" s="128">
        <v>45</v>
      </c>
      <c r="J17" s="128">
        <v>58</v>
      </c>
      <c r="K17" s="128">
        <v>96</v>
      </c>
      <c r="L17" s="128">
        <v>39</v>
      </c>
      <c r="M17" s="128">
        <v>57</v>
      </c>
      <c r="N17" s="128">
        <v>192</v>
      </c>
      <c r="O17" s="128">
        <v>84</v>
      </c>
      <c r="P17" s="128">
        <v>108</v>
      </c>
      <c r="Q17" s="128">
        <v>383</v>
      </c>
      <c r="R17" s="128">
        <v>168</v>
      </c>
      <c r="S17" s="128">
        <v>215</v>
      </c>
    </row>
    <row r="18" spans="1:19" ht="18.75" customHeight="1" x14ac:dyDescent="0.25">
      <c r="A18" s="105" t="s">
        <v>12</v>
      </c>
      <c r="B18" s="128">
        <f t="shared" si="0"/>
        <v>311</v>
      </c>
      <c r="C18" s="129">
        <f t="shared" si="1"/>
        <v>146</v>
      </c>
      <c r="D18" s="129">
        <f t="shared" si="2"/>
        <v>165</v>
      </c>
      <c r="E18" s="128">
        <v>23</v>
      </c>
      <c r="F18" s="128">
        <v>14</v>
      </c>
      <c r="G18" s="128">
        <v>9</v>
      </c>
      <c r="H18" s="128">
        <v>36</v>
      </c>
      <c r="I18" s="128">
        <v>20</v>
      </c>
      <c r="J18" s="128">
        <v>16</v>
      </c>
      <c r="K18" s="128">
        <v>49</v>
      </c>
      <c r="L18" s="128">
        <v>26</v>
      </c>
      <c r="M18" s="128">
        <v>23</v>
      </c>
      <c r="N18" s="128">
        <v>74</v>
      </c>
      <c r="O18" s="128">
        <v>26</v>
      </c>
      <c r="P18" s="128">
        <v>48</v>
      </c>
      <c r="Q18" s="128">
        <v>129</v>
      </c>
      <c r="R18" s="128">
        <v>60</v>
      </c>
      <c r="S18" s="128">
        <v>69</v>
      </c>
    </row>
    <row r="19" spans="1:19" ht="18.75" customHeight="1" x14ac:dyDescent="0.25">
      <c r="A19" s="105" t="s">
        <v>3</v>
      </c>
      <c r="B19" s="128">
        <f t="shared" si="0"/>
        <v>125</v>
      </c>
      <c r="C19" s="129">
        <f t="shared" si="1"/>
        <v>60</v>
      </c>
      <c r="D19" s="129">
        <f t="shared" si="2"/>
        <v>65</v>
      </c>
      <c r="E19" s="128">
        <v>6</v>
      </c>
      <c r="F19" s="128">
        <v>5</v>
      </c>
      <c r="G19" s="128">
        <v>1</v>
      </c>
      <c r="H19" s="128">
        <v>14</v>
      </c>
      <c r="I19" s="128">
        <v>6</v>
      </c>
      <c r="J19" s="128">
        <v>8</v>
      </c>
      <c r="K19" s="128">
        <v>17</v>
      </c>
      <c r="L19" s="128">
        <v>6</v>
      </c>
      <c r="M19" s="128">
        <v>11</v>
      </c>
      <c r="N19" s="128">
        <v>33</v>
      </c>
      <c r="O19" s="128">
        <v>15</v>
      </c>
      <c r="P19" s="128">
        <v>18</v>
      </c>
      <c r="Q19" s="128">
        <v>55</v>
      </c>
      <c r="R19" s="128">
        <v>28</v>
      </c>
      <c r="S19" s="128">
        <v>27</v>
      </c>
    </row>
    <row r="20" spans="1:19" ht="18.75" customHeight="1" x14ac:dyDescent="0.25">
      <c r="A20" s="105" t="s">
        <v>25</v>
      </c>
      <c r="B20" s="128">
        <f t="shared" si="0"/>
        <v>42</v>
      </c>
      <c r="C20" s="129">
        <f t="shared" si="1"/>
        <v>24</v>
      </c>
      <c r="D20" s="129">
        <f t="shared" si="2"/>
        <v>18</v>
      </c>
      <c r="E20" s="128">
        <v>3</v>
      </c>
      <c r="F20" s="128">
        <v>3</v>
      </c>
      <c r="G20" s="128">
        <v>0</v>
      </c>
      <c r="H20" s="128">
        <v>6</v>
      </c>
      <c r="I20" s="128">
        <v>4</v>
      </c>
      <c r="J20" s="128">
        <v>2</v>
      </c>
      <c r="K20" s="128">
        <v>8</v>
      </c>
      <c r="L20" s="128">
        <v>5</v>
      </c>
      <c r="M20" s="128">
        <v>3</v>
      </c>
      <c r="N20" s="128">
        <v>15</v>
      </c>
      <c r="O20" s="128">
        <v>7</v>
      </c>
      <c r="P20" s="128">
        <v>8</v>
      </c>
      <c r="Q20" s="128">
        <v>10</v>
      </c>
      <c r="R20" s="128">
        <v>5</v>
      </c>
      <c r="S20" s="128">
        <v>5</v>
      </c>
    </row>
    <row r="21" spans="1:19" ht="18.75" customHeight="1" x14ac:dyDescent="0.25">
      <c r="A21" s="105" t="s">
        <v>26</v>
      </c>
      <c r="B21" s="128">
        <f t="shared" si="0"/>
        <v>17</v>
      </c>
      <c r="C21" s="129">
        <f t="shared" si="1"/>
        <v>9</v>
      </c>
      <c r="D21" s="129">
        <f t="shared" si="2"/>
        <v>8</v>
      </c>
      <c r="E21" s="128">
        <v>3</v>
      </c>
      <c r="F21" s="128">
        <v>0</v>
      </c>
      <c r="G21" s="128">
        <v>3</v>
      </c>
      <c r="H21" s="128">
        <v>3</v>
      </c>
      <c r="I21" s="128">
        <v>2</v>
      </c>
      <c r="J21" s="128">
        <v>1</v>
      </c>
      <c r="K21" s="128">
        <v>2</v>
      </c>
      <c r="L21" s="128">
        <v>0</v>
      </c>
      <c r="M21" s="128">
        <v>2</v>
      </c>
      <c r="N21" s="128">
        <v>3</v>
      </c>
      <c r="O21" s="128">
        <v>2</v>
      </c>
      <c r="P21" s="128">
        <v>1</v>
      </c>
      <c r="Q21" s="128">
        <v>6</v>
      </c>
      <c r="R21" s="128">
        <v>5</v>
      </c>
      <c r="S21" s="128">
        <v>1</v>
      </c>
    </row>
    <row r="22" spans="1:19" ht="18.75" customHeight="1" x14ac:dyDescent="0.25">
      <c r="A22" s="105" t="s">
        <v>27</v>
      </c>
      <c r="B22" s="128">
        <f t="shared" si="0"/>
        <v>16</v>
      </c>
      <c r="C22" s="129">
        <f t="shared" si="1"/>
        <v>11</v>
      </c>
      <c r="D22" s="129">
        <f t="shared" si="2"/>
        <v>5</v>
      </c>
      <c r="E22" s="128">
        <v>4</v>
      </c>
      <c r="F22" s="128">
        <v>2</v>
      </c>
      <c r="G22" s="128">
        <v>2</v>
      </c>
      <c r="H22" s="128">
        <v>2</v>
      </c>
      <c r="I22" s="128">
        <v>1</v>
      </c>
      <c r="J22" s="128">
        <v>1</v>
      </c>
      <c r="K22" s="128">
        <v>1</v>
      </c>
      <c r="L22" s="128">
        <v>1</v>
      </c>
      <c r="M22" s="128">
        <v>0</v>
      </c>
      <c r="N22" s="128">
        <v>7</v>
      </c>
      <c r="O22" s="128">
        <v>5</v>
      </c>
      <c r="P22" s="128">
        <v>2</v>
      </c>
      <c r="Q22" s="128">
        <v>2</v>
      </c>
      <c r="R22" s="128">
        <v>2</v>
      </c>
      <c r="S22" s="128">
        <v>0</v>
      </c>
    </row>
    <row r="23" spans="1:19" ht="18.75" customHeight="1" x14ac:dyDescent="0.25">
      <c r="A23" s="105" t="s">
        <v>28</v>
      </c>
      <c r="B23" s="128">
        <f t="shared" si="0"/>
        <v>6</v>
      </c>
      <c r="C23" s="129">
        <f t="shared" si="1"/>
        <v>4</v>
      </c>
      <c r="D23" s="129">
        <f t="shared" si="2"/>
        <v>2</v>
      </c>
      <c r="E23" s="128">
        <v>3</v>
      </c>
      <c r="F23" s="128">
        <v>2</v>
      </c>
      <c r="G23" s="128">
        <v>1</v>
      </c>
      <c r="H23" s="128">
        <v>0</v>
      </c>
      <c r="I23" s="128">
        <v>0</v>
      </c>
      <c r="J23" s="128">
        <v>0</v>
      </c>
      <c r="K23" s="128">
        <v>0</v>
      </c>
      <c r="L23" s="128">
        <v>0</v>
      </c>
      <c r="M23" s="128">
        <v>0</v>
      </c>
      <c r="N23" s="128">
        <v>2</v>
      </c>
      <c r="O23" s="128">
        <v>1</v>
      </c>
      <c r="P23" s="128">
        <v>1</v>
      </c>
      <c r="Q23" s="128">
        <v>1</v>
      </c>
      <c r="R23" s="128">
        <v>1</v>
      </c>
      <c r="S23" s="128">
        <v>0</v>
      </c>
    </row>
    <row r="24" spans="1:19" ht="18.75" customHeight="1" x14ac:dyDescent="0.25">
      <c r="A24" s="105" t="s">
        <v>29</v>
      </c>
      <c r="B24" s="128">
        <f t="shared" si="0"/>
        <v>0</v>
      </c>
      <c r="C24" s="129">
        <f t="shared" si="1"/>
        <v>0</v>
      </c>
      <c r="D24" s="129">
        <f t="shared" si="2"/>
        <v>0</v>
      </c>
      <c r="E24" s="128">
        <v>0</v>
      </c>
      <c r="F24" s="128">
        <v>0</v>
      </c>
      <c r="G24" s="128">
        <v>0</v>
      </c>
      <c r="H24" s="128">
        <v>0</v>
      </c>
      <c r="I24" s="128">
        <v>0</v>
      </c>
      <c r="J24" s="128">
        <v>0</v>
      </c>
      <c r="K24" s="128">
        <v>0</v>
      </c>
      <c r="L24" s="128">
        <v>0</v>
      </c>
      <c r="M24" s="128">
        <v>0</v>
      </c>
      <c r="N24" s="128">
        <v>0</v>
      </c>
      <c r="O24" s="128">
        <v>0</v>
      </c>
      <c r="P24" s="128">
        <v>0</v>
      </c>
      <c r="Q24" s="128">
        <v>0</v>
      </c>
      <c r="R24" s="128">
        <v>0</v>
      </c>
      <c r="S24" s="128">
        <v>0</v>
      </c>
    </row>
    <row r="25" spans="1:19" ht="18.75" customHeight="1" x14ac:dyDescent="0.25">
      <c r="A25" s="105" t="s">
        <v>30</v>
      </c>
      <c r="B25" s="128">
        <f t="shared" si="0"/>
        <v>1</v>
      </c>
      <c r="C25" s="129">
        <f t="shared" si="1"/>
        <v>0</v>
      </c>
      <c r="D25" s="129">
        <f t="shared" si="2"/>
        <v>1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8">
        <v>0</v>
      </c>
      <c r="L25" s="128">
        <v>0</v>
      </c>
      <c r="M25" s="128">
        <v>0</v>
      </c>
      <c r="N25" s="128">
        <v>1</v>
      </c>
      <c r="O25" s="128">
        <v>0</v>
      </c>
      <c r="P25" s="128">
        <v>1</v>
      </c>
      <c r="Q25" s="128">
        <v>0</v>
      </c>
      <c r="R25" s="128">
        <v>0</v>
      </c>
      <c r="S25" s="128">
        <v>0</v>
      </c>
    </row>
    <row r="26" spans="1:19" ht="18.75" customHeight="1" x14ac:dyDescent="0.25">
      <c r="A26" s="107" t="s">
        <v>31</v>
      </c>
      <c r="B26" s="130">
        <f t="shared" si="0"/>
        <v>0</v>
      </c>
      <c r="C26" s="131">
        <f t="shared" si="1"/>
        <v>0</v>
      </c>
      <c r="D26" s="131">
        <f t="shared" si="2"/>
        <v>0</v>
      </c>
      <c r="E26" s="131">
        <v>0</v>
      </c>
      <c r="F26" s="131">
        <v>0</v>
      </c>
      <c r="G26" s="131">
        <v>0</v>
      </c>
      <c r="H26" s="131">
        <v>0</v>
      </c>
      <c r="I26" s="131">
        <v>0</v>
      </c>
      <c r="J26" s="131">
        <v>0</v>
      </c>
      <c r="K26" s="131">
        <v>0</v>
      </c>
      <c r="L26" s="131">
        <v>0</v>
      </c>
      <c r="M26" s="131">
        <v>0</v>
      </c>
      <c r="N26" s="131">
        <v>0</v>
      </c>
      <c r="O26" s="131">
        <v>0</v>
      </c>
      <c r="P26" s="131">
        <v>0</v>
      </c>
      <c r="Q26" s="131">
        <v>0</v>
      </c>
      <c r="R26" s="131">
        <v>0</v>
      </c>
      <c r="S26" s="131">
        <v>0</v>
      </c>
    </row>
  </sheetData>
  <mergeCells count="8">
    <mergeCell ref="N3:P3"/>
    <mergeCell ref="Q3:S3"/>
    <mergeCell ref="A3:A4"/>
    <mergeCell ref="B3:D3"/>
    <mergeCell ref="A1:I1"/>
    <mergeCell ref="E3:G3"/>
    <mergeCell ref="H3:J3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S22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10.88671875" style="1" customWidth="1"/>
    <col min="2" max="19" width="9.33203125" style="1" customWidth="1"/>
    <col min="20" max="16384" width="8.88671875" style="1"/>
  </cols>
  <sheetData>
    <row r="1" spans="1:19" ht="22.5" x14ac:dyDescent="0.3">
      <c r="A1" s="268" t="s">
        <v>69</v>
      </c>
      <c r="B1" s="268"/>
      <c r="C1" s="268"/>
      <c r="D1" s="268"/>
      <c r="E1" s="268"/>
      <c r="F1" s="268"/>
      <c r="G1" s="268"/>
      <c r="H1" s="268"/>
      <c r="I1" s="268"/>
    </row>
    <row r="3" spans="1:19" ht="15.75" x14ac:dyDescent="0.2">
      <c r="A3" s="280" t="s">
        <v>7</v>
      </c>
      <c r="B3" s="282" t="s">
        <v>0</v>
      </c>
      <c r="C3" s="282"/>
      <c r="D3" s="282"/>
      <c r="E3" s="273" t="s">
        <v>35</v>
      </c>
      <c r="F3" s="273"/>
      <c r="G3" s="273"/>
      <c r="H3" s="273" t="s">
        <v>87</v>
      </c>
      <c r="I3" s="273"/>
      <c r="J3" s="273"/>
      <c r="K3" s="273" t="s">
        <v>75</v>
      </c>
      <c r="L3" s="273"/>
      <c r="M3" s="273"/>
      <c r="N3" s="273" t="s">
        <v>73</v>
      </c>
      <c r="O3" s="273"/>
      <c r="P3" s="273"/>
      <c r="Q3" s="273" t="s">
        <v>71</v>
      </c>
      <c r="R3" s="273"/>
      <c r="S3" s="274"/>
    </row>
    <row r="4" spans="1:19" ht="15.75" x14ac:dyDescent="0.2">
      <c r="A4" s="281"/>
      <c r="B4" s="118" t="s">
        <v>6</v>
      </c>
      <c r="C4" s="118" t="s">
        <v>4</v>
      </c>
      <c r="D4" s="118" t="s">
        <v>5</v>
      </c>
      <c r="E4" s="92" t="s">
        <v>6</v>
      </c>
      <c r="F4" s="92" t="s">
        <v>4</v>
      </c>
      <c r="G4" s="92" t="s">
        <v>5</v>
      </c>
      <c r="H4" s="92" t="s">
        <v>6</v>
      </c>
      <c r="I4" s="92" t="s">
        <v>4</v>
      </c>
      <c r="J4" s="92" t="s">
        <v>5</v>
      </c>
      <c r="K4" s="92" t="s">
        <v>6</v>
      </c>
      <c r="L4" s="92" t="s">
        <v>4</v>
      </c>
      <c r="M4" s="92" t="s">
        <v>5</v>
      </c>
      <c r="N4" s="92" t="s">
        <v>6</v>
      </c>
      <c r="O4" s="92" t="s">
        <v>4</v>
      </c>
      <c r="P4" s="92" t="s">
        <v>5</v>
      </c>
      <c r="Q4" s="92" t="s">
        <v>6</v>
      </c>
      <c r="R4" s="92" t="s">
        <v>4</v>
      </c>
      <c r="S4" s="91" t="s">
        <v>5</v>
      </c>
    </row>
    <row r="5" spans="1:19" ht="24.75" customHeight="1" x14ac:dyDescent="0.25">
      <c r="A5" s="101">
        <v>2017</v>
      </c>
      <c r="B5" s="126">
        <v>21279</v>
      </c>
      <c r="C5" s="127">
        <v>11655</v>
      </c>
      <c r="D5" s="127">
        <v>9624</v>
      </c>
      <c r="E5" s="128">
        <v>1338</v>
      </c>
      <c r="F5" s="128">
        <v>685</v>
      </c>
      <c r="G5" s="128">
        <v>653</v>
      </c>
      <c r="H5" s="128">
        <v>1634</v>
      </c>
      <c r="I5" s="128">
        <v>732</v>
      </c>
      <c r="J5" s="128">
        <v>902</v>
      </c>
      <c r="K5" s="128">
        <v>1401</v>
      </c>
      <c r="L5" s="128">
        <v>531</v>
      </c>
      <c r="M5" s="128">
        <v>870</v>
      </c>
      <c r="N5" s="128">
        <v>4752</v>
      </c>
      <c r="O5" s="128">
        <v>2206</v>
      </c>
      <c r="P5" s="128">
        <v>2546</v>
      </c>
      <c r="Q5" s="24">
        <v>12154</v>
      </c>
      <c r="R5" s="24">
        <v>7501</v>
      </c>
      <c r="S5" s="24">
        <v>4653</v>
      </c>
    </row>
    <row r="6" spans="1:19" ht="18.75" customHeight="1" x14ac:dyDescent="0.25">
      <c r="A6" s="132" t="s">
        <v>39</v>
      </c>
      <c r="B6" s="128">
        <v>482</v>
      </c>
      <c r="C6" s="129">
        <v>253</v>
      </c>
      <c r="D6" s="129">
        <v>229</v>
      </c>
      <c r="E6" s="128">
        <v>12</v>
      </c>
      <c r="F6" s="128">
        <v>4</v>
      </c>
      <c r="G6" s="128">
        <v>8</v>
      </c>
      <c r="H6" s="128">
        <v>26</v>
      </c>
      <c r="I6" s="128">
        <v>15</v>
      </c>
      <c r="J6" s="128">
        <v>11</v>
      </c>
      <c r="K6" s="128">
        <v>19</v>
      </c>
      <c r="L6" s="128">
        <v>10</v>
      </c>
      <c r="M6" s="128">
        <v>9</v>
      </c>
      <c r="N6" s="128">
        <v>93</v>
      </c>
      <c r="O6" s="128">
        <v>44</v>
      </c>
      <c r="P6" s="128">
        <v>49</v>
      </c>
      <c r="Q6" s="132">
        <v>332</v>
      </c>
      <c r="R6" s="132">
        <v>180</v>
      </c>
      <c r="S6" s="132">
        <v>152</v>
      </c>
    </row>
    <row r="7" spans="1:19" ht="18.75" customHeight="1" x14ac:dyDescent="0.25">
      <c r="A7" s="132" t="s">
        <v>49</v>
      </c>
      <c r="B7" s="128">
        <v>295</v>
      </c>
      <c r="C7" s="129">
        <v>150</v>
      </c>
      <c r="D7" s="129">
        <v>145</v>
      </c>
      <c r="E7" s="128">
        <v>6</v>
      </c>
      <c r="F7" s="128">
        <v>5</v>
      </c>
      <c r="G7" s="128">
        <v>1</v>
      </c>
      <c r="H7" s="128">
        <v>20</v>
      </c>
      <c r="I7" s="128">
        <v>13</v>
      </c>
      <c r="J7" s="128">
        <v>7</v>
      </c>
      <c r="K7" s="128">
        <v>7</v>
      </c>
      <c r="L7" s="128">
        <v>3</v>
      </c>
      <c r="M7" s="128">
        <v>4</v>
      </c>
      <c r="N7" s="128">
        <v>48</v>
      </c>
      <c r="O7" s="128">
        <v>21</v>
      </c>
      <c r="P7" s="128">
        <v>27</v>
      </c>
      <c r="Q7" s="132">
        <v>214</v>
      </c>
      <c r="R7" s="132">
        <v>108</v>
      </c>
      <c r="S7" s="132">
        <v>106</v>
      </c>
    </row>
    <row r="8" spans="1:19" ht="18.75" customHeight="1" x14ac:dyDescent="0.25">
      <c r="A8" s="132" t="s">
        <v>46</v>
      </c>
      <c r="B8" s="128">
        <v>200</v>
      </c>
      <c r="C8" s="129">
        <v>106</v>
      </c>
      <c r="D8" s="129">
        <v>94</v>
      </c>
      <c r="E8" s="128">
        <v>4</v>
      </c>
      <c r="F8" s="128">
        <v>1</v>
      </c>
      <c r="G8" s="128">
        <v>3</v>
      </c>
      <c r="H8" s="128">
        <v>8</v>
      </c>
      <c r="I8" s="128">
        <v>4</v>
      </c>
      <c r="J8" s="128">
        <v>4</v>
      </c>
      <c r="K8" s="128">
        <v>10</v>
      </c>
      <c r="L8" s="128">
        <v>8</v>
      </c>
      <c r="M8" s="128">
        <v>2</v>
      </c>
      <c r="N8" s="128">
        <v>17</v>
      </c>
      <c r="O8" s="128">
        <v>6</v>
      </c>
      <c r="P8" s="128">
        <v>11</v>
      </c>
      <c r="Q8" s="132">
        <v>161</v>
      </c>
      <c r="R8" s="132">
        <v>87</v>
      </c>
      <c r="S8" s="132">
        <v>74</v>
      </c>
    </row>
    <row r="9" spans="1:19" ht="18.75" customHeight="1" x14ac:dyDescent="0.25">
      <c r="A9" s="132" t="s">
        <v>45</v>
      </c>
      <c r="B9" s="128">
        <v>690</v>
      </c>
      <c r="C9" s="129">
        <v>371</v>
      </c>
      <c r="D9" s="129">
        <v>319</v>
      </c>
      <c r="E9" s="128">
        <v>64</v>
      </c>
      <c r="F9" s="128">
        <v>33</v>
      </c>
      <c r="G9" s="128">
        <v>31</v>
      </c>
      <c r="H9" s="128">
        <v>17</v>
      </c>
      <c r="I9" s="128">
        <v>9</v>
      </c>
      <c r="J9" s="128">
        <v>8</v>
      </c>
      <c r="K9" s="128">
        <v>64</v>
      </c>
      <c r="L9" s="128">
        <v>32</v>
      </c>
      <c r="M9" s="128">
        <v>32</v>
      </c>
      <c r="N9" s="128">
        <v>227</v>
      </c>
      <c r="O9" s="128">
        <v>126</v>
      </c>
      <c r="P9" s="128">
        <v>101</v>
      </c>
      <c r="Q9" s="132">
        <v>318</v>
      </c>
      <c r="R9" s="132">
        <v>171</v>
      </c>
      <c r="S9" s="132">
        <v>147</v>
      </c>
    </row>
    <row r="10" spans="1:19" ht="18.75" customHeight="1" x14ac:dyDescent="0.25">
      <c r="A10" s="132" t="s">
        <v>53</v>
      </c>
      <c r="B10" s="128">
        <v>4465</v>
      </c>
      <c r="C10" s="129">
        <v>2340</v>
      </c>
      <c r="D10" s="129">
        <v>2125</v>
      </c>
      <c r="E10" s="128">
        <v>393</v>
      </c>
      <c r="F10" s="128">
        <v>178</v>
      </c>
      <c r="G10" s="128">
        <v>215</v>
      </c>
      <c r="H10" s="128">
        <v>223</v>
      </c>
      <c r="I10" s="128">
        <v>88</v>
      </c>
      <c r="J10" s="128">
        <v>135</v>
      </c>
      <c r="K10" s="128">
        <v>333</v>
      </c>
      <c r="L10" s="128">
        <v>108</v>
      </c>
      <c r="M10" s="128">
        <v>225</v>
      </c>
      <c r="N10" s="128">
        <v>1181</v>
      </c>
      <c r="O10" s="128">
        <v>558</v>
      </c>
      <c r="P10" s="128">
        <v>623</v>
      </c>
      <c r="Q10" s="24">
        <v>2335</v>
      </c>
      <c r="R10" s="24">
        <v>1408</v>
      </c>
      <c r="S10" s="132">
        <v>927</v>
      </c>
    </row>
    <row r="11" spans="1:19" ht="18.75" customHeight="1" x14ac:dyDescent="0.25">
      <c r="A11" s="132" t="s">
        <v>55</v>
      </c>
      <c r="B11" s="128">
        <v>4541</v>
      </c>
      <c r="C11" s="129">
        <v>2730</v>
      </c>
      <c r="D11" s="129">
        <v>1811</v>
      </c>
      <c r="E11" s="128">
        <v>318</v>
      </c>
      <c r="F11" s="128">
        <v>181</v>
      </c>
      <c r="G11" s="128">
        <v>137</v>
      </c>
      <c r="H11" s="128">
        <v>340</v>
      </c>
      <c r="I11" s="128">
        <v>147</v>
      </c>
      <c r="J11" s="128">
        <v>193</v>
      </c>
      <c r="K11" s="128">
        <v>203</v>
      </c>
      <c r="L11" s="128">
        <v>63</v>
      </c>
      <c r="M11" s="128">
        <v>140</v>
      </c>
      <c r="N11" s="128">
        <v>1059</v>
      </c>
      <c r="O11" s="128">
        <v>525</v>
      </c>
      <c r="P11" s="128">
        <v>534</v>
      </c>
      <c r="Q11" s="24">
        <v>2621</v>
      </c>
      <c r="R11" s="24">
        <v>1814</v>
      </c>
      <c r="S11" s="132">
        <v>807</v>
      </c>
    </row>
    <row r="12" spans="1:19" ht="18.75" customHeight="1" x14ac:dyDescent="0.25">
      <c r="A12" s="132" t="s">
        <v>51</v>
      </c>
      <c r="B12" s="128">
        <v>3261</v>
      </c>
      <c r="C12" s="129">
        <v>1909</v>
      </c>
      <c r="D12" s="129">
        <v>1352</v>
      </c>
      <c r="E12" s="128">
        <v>169</v>
      </c>
      <c r="F12" s="128">
        <v>93</v>
      </c>
      <c r="G12" s="128">
        <v>76</v>
      </c>
      <c r="H12" s="128">
        <v>245</v>
      </c>
      <c r="I12" s="128">
        <v>114</v>
      </c>
      <c r="J12" s="128">
        <v>131</v>
      </c>
      <c r="K12" s="128">
        <v>161</v>
      </c>
      <c r="L12" s="128">
        <v>53</v>
      </c>
      <c r="M12" s="128">
        <v>108</v>
      </c>
      <c r="N12" s="128">
        <v>684</v>
      </c>
      <c r="O12" s="128">
        <v>320</v>
      </c>
      <c r="P12" s="128">
        <v>364</v>
      </c>
      <c r="Q12" s="24">
        <v>2002</v>
      </c>
      <c r="R12" s="24">
        <v>1329</v>
      </c>
      <c r="S12" s="132">
        <v>673</v>
      </c>
    </row>
    <row r="13" spans="1:19" ht="18.75" customHeight="1" x14ac:dyDescent="0.25">
      <c r="A13" s="132" t="s">
        <v>54</v>
      </c>
      <c r="B13" s="128">
        <v>2067</v>
      </c>
      <c r="C13" s="129">
        <v>1250</v>
      </c>
      <c r="D13" s="129">
        <v>817</v>
      </c>
      <c r="E13" s="128">
        <v>101</v>
      </c>
      <c r="F13" s="128">
        <v>59</v>
      </c>
      <c r="G13" s="128">
        <v>42</v>
      </c>
      <c r="H13" s="128">
        <v>177</v>
      </c>
      <c r="I13" s="128">
        <v>88</v>
      </c>
      <c r="J13" s="128">
        <v>89</v>
      </c>
      <c r="K13" s="128">
        <v>109</v>
      </c>
      <c r="L13" s="128">
        <v>39</v>
      </c>
      <c r="M13" s="128">
        <v>70</v>
      </c>
      <c r="N13" s="128">
        <v>355</v>
      </c>
      <c r="O13" s="128">
        <v>173</v>
      </c>
      <c r="P13" s="128">
        <v>182</v>
      </c>
      <c r="Q13" s="24">
        <v>1325</v>
      </c>
      <c r="R13" s="132">
        <v>891</v>
      </c>
      <c r="S13" s="132">
        <v>434</v>
      </c>
    </row>
    <row r="14" spans="1:19" ht="18.75" customHeight="1" x14ac:dyDescent="0.25">
      <c r="A14" s="132" t="s">
        <v>48</v>
      </c>
      <c r="B14" s="128">
        <v>1391</v>
      </c>
      <c r="C14" s="129">
        <v>766</v>
      </c>
      <c r="D14" s="129">
        <v>625</v>
      </c>
      <c r="E14" s="128">
        <v>43</v>
      </c>
      <c r="F14" s="128">
        <v>24</v>
      </c>
      <c r="G14" s="128">
        <v>19</v>
      </c>
      <c r="H14" s="128">
        <v>109</v>
      </c>
      <c r="I14" s="128">
        <v>52</v>
      </c>
      <c r="J14" s="128">
        <v>57</v>
      </c>
      <c r="K14" s="128">
        <v>93</v>
      </c>
      <c r="L14" s="128">
        <v>42</v>
      </c>
      <c r="M14" s="128">
        <v>51</v>
      </c>
      <c r="N14" s="128">
        <v>214</v>
      </c>
      <c r="O14" s="128">
        <v>80</v>
      </c>
      <c r="P14" s="128">
        <v>134</v>
      </c>
      <c r="Q14" s="132">
        <v>932</v>
      </c>
      <c r="R14" s="132">
        <v>568</v>
      </c>
      <c r="S14" s="132">
        <v>364</v>
      </c>
    </row>
    <row r="15" spans="1:19" ht="18.75" customHeight="1" x14ac:dyDescent="0.25">
      <c r="A15" s="132" t="s">
        <v>41</v>
      </c>
      <c r="B15" s="128">
        <v>1303</v>
      </c>
      <c r="C15" s="129">
        <v>647</v>
      </c>
      <c r="D15" s="129">
        <v>656</v>
      </c>
      <c r="E15" s="128">
        <v>45</v>
      </c>
      <c r="F15" s="128">
        <v>25</v>
      </c>
      <c r="G15" s="128">
        <v>20</v>
      </c>
      <c r="H15" s="128">
        <v>159</v>
      </c>
      <c r="I15" s="128">
        <v>64</v>
      </c>
      <c r="J15" s="128">
        <v>95</v>
      </c>
      <c r="K15" s="128">
        <v>110</v>
      </c>
      <c r="L15" s="128">
        <v>45</v>
      </c>
      <c r="M15" s="128">
        <v>65</v>
      </c>
      <c r="N15" s="128">
        <v>231</v>
      </c>
      <c r="O15" s="128">
        <v>89</v>
      </c>
      <c r="P15" s="128">
        <v>142</v>
      </c>
      <c r="Q15" s="132">
        <v>758</v>
      </c>
      <c r="R15" s="132">
        <v>424</v>
      </c>
      <c r="S15" s="132">
        <v>334</v>
      </c>
    </row>
    <row r="16" spans="1:19" ht="18.75" customHeight="1" x14ac:dyDescent="0.25">
      <c r="A16" s="132" t="s">
        <v>50</v>
      </c>
      <c r="B16" s="128">
        <v>1166</v>
      </c>
      <c r="C16" s="129">
        <v>473</v>
      </c>
      <c r="D16" s="129">
        <v>693</v>
      </c>
      <c r="E16" s="128">
        <v>72</v>
      </c>
      <c r="F16" s="128">
        <v>26</v>
      </c>
      <c r="G16" s="128">
        <v>46</v>
      </c>
      <c r="H16" s="128">
        <v>136</v>
      </c>
      <c r="I16" s="128">
        <v>61</v>
      </c>
      <c r="J16" s="128">
        <v>75</v>
      </c>
      <c r="K16" s="128">
        <v>147</v>
      </c>
      <c r="L16" s="128">
        <v>55</v>
      </c>
      <c r="M16" s="128">
        <v>92</v>
      </c>
      <c r="N16" s="128">
        <v>283</v>
      </c>
      <c r="O16" s="128">
        <v>102</v>
      </c>
      <c r="P16" s="128">
        <v>181</v>
      </c>
      <c r="Q16" s="132">
        <v>528</v>
      </c>
      <c r="R16" s="132">
        <v>229</v>
      </c>
      <c r="S16" s="132">
        <v>299</v>
      </c>
    </row>
    <row r="17" spans="1:19" ht="18.75" customHeight="1" x14ac:dyDescent="0.25">
      <c r="A17" s="132" t="s">
        <v>52</v>
      </c>
      <c r="B17" s="128">
        <v>878</v>
      </c>
      <c r="C17" s="129">
        <v>383</v>
      </c>
      <c r="D17" s="129">
        <v>495</v>
      </c>
      <c r="E17" s="128">
        <v>61</v>
      </c>
      <c r="F17" s="128">
        <v>25</v>
      </c>
      <c r="G17" s="128">
        <v>36</v>
      </c>
      <c r="H17" s="128">
        <v>115</v>
      </c>
      <c r="I17" s="128">
        <v>45</v>
      </c>
      <c r="J17" s="128">
        <v>70</v>
      </c>
      <c r="K17" s="128">
        <v>77</v>
      </c>
      <c r="L17" s="128">
        <v>35</v>
      </c>
      <c r="M17" s="128">
        <v>42</v>
      </c>
      <c r="N17" s="128">
        <v>215</v>
      </c>
      <c r="O17" s="128">
        <v>90</v>
      </c>
      <c r="P17" s="128">
        <v>125</v>
      </c>
      <c r="Q17" s="132">
        <v>410</v>
      </c>
      <c r="R17" s="132">
        <v>188</v>
      </c>
      <c r="S17" s="132">
        <v>222</v>
      </c>
    </row>
    <row r="18" spans="1:19" ht="18.75" customHeight="1" x14ac:dyDescent="0.25">
      <c r="A18" s="132" t="s">
        <v>40</v>
      </c>
      <c r="B18" s="128">
        <v>331</v>
      </c>
      <c r="C18" s="129">
        <v>165</v>
      </c>
      <c r="D18" s="129">
        <v>166</v>
      </c>
      <c r="E18" s="128">
        <v>29</v>
      </c>
      <c r="F18" s="128">
        <v>15</v>
      </c>
      <c r="G18" s="128">
        <v>14</v>
      </c>
      <c r="H18" s="128">
        <v>26</v>
      </c>
      <c r="I18" s="128">
        <v>14</v>
      </c>
      <c r="J18" s="128">
        <v>12</v>
      </c>
      <c r="K18" s="128">
        <v>42</v>
      </c>
      <c r="L18" s="128">
        <v>25</v>
      </c>
      <c r="M18" s="128">
        <v>17</v>
      </c>
      <c r="N18" s="128">
        <v>81</v>
      </c>
      <c r="O18" s="128">
        <v>40</v>
      </c>
      <c r="P18" s="128">
        <v>41</v>
      </c>
      <c r="Q18" s="132">
        <v>153</v>
      </c>
      <c r="R18" s="132">
        <v>71</v>
      </c>
      <c r="S18" s="132">
        <v>82</v>
      </c>
    </row>
    <row r="19" spans="1:19" ht="18.75" customHeight="1" x14ac:dyDescent="0.25">
      <c r="A19" s="132" t="s">
        <v>47</v>
      </c>
      <c r="B19" s="128">
        <v>120</v>
      </c>
      <c r="C19" s="129">
        <v>57</v>
      </c>
      <c r="D19" s="129">
        <v>63</v>
      </c>
      <c r="E19" s="128">
        <v>9</v>
      </c>
      <c r="F19" s="128">
        <v>8</v>
      </c>
      <c r="G19" s="128">
        <v>1</v>
      </c>
      <c r="H19" s="128">
        <v>18</v>
      </c>
      <c r="I19" s="128">
        <v>8</v>
      </c>
      <c r="J19" s="128">
        <v>10</v>
      </c>
      <c r="K19" s="128">
        <v>10</v>
      </c>
      <c r="L19" s="128">
        <v>5</v>
      </c>
      <c r="M19" s="128">
        <v>5</v>
      </c>
      <c r="N19" s="128">
        <v>40</v>
      </c>
      <c r="O19" s="128">
        <v>19</v>
      </c>
      <c r="P19" s="128">
        <v>21</v>
      </c>
      <c r="Q19" s="132">
        <v>43</v>
      </c>
      <c r="R19" s="132">
        <v>17</v>
      </c>
      <c r="S19" s="132">
        <v>26</v>
      </c>
    </row>
    <row r="20" spans="1:19" ht="18.75" customHeight="1" x14ac:dyDescent="0.25">
      <c r="A20" s="132" t="s">
        <v>44</v>
      </c>
      <c r="B20" s="128">
        <v>47</v>
      </c>
      <c r="C20" s="129">
        <v>28</v>
      </c>
      <c r="D20" s="129">
        <v>19</v>
      </c>
      <c r="E20" s="128">
        <v>7</v>
      </c>
      <c r="F20" s="128">
        <v>5</v>
      </c>
      <c r="G20" s="128">
        <v>2</v>
      </c>
      <c r="H20" s="128">
        <v>8</v>
      </c>
      <c r="I20" s="128">
        <v>6</v>
      </c>
      <c r="J20" s="128">
        <v>2</v>
      </c>
      <c r="K20" s="128">
        <v>9</v>
      </c>
      <c r="L20" s="128">
        <v>5</v>
      </c>
      <c r="M20" s="128">
        <v>4</v>
      </c>
      <c r="N20" s="128">
        <v>10</v>
      </c>
      <c r="O20" s="128">
        <v>4</v>
      </c>
      <c r="P20" s="128">
        <v>6</v>
      </c>
      <c r="Q20" s="132">
        <v>13</v>
      </c>
      <c r="R20" s="132">
        <v>8</v>
      </c>
      <c r="S20" s="132">
        <v>5</v>
      </c>
    </row>
    <row r="21" spans="1:19" ht="18.75" customHeight="1" x14ac:dyDescent="0.25">
      <c r="A21" s="132" t="s">
        <v>42</v>
      </c>
      <c r="B21" s="128">
        <v>18</v>
      </c>
      <c r="C21" s="129">
        <v>11</v>
      </c>
      <c r="D21" s="129">
        <v>7</v>
      </c>
      <c r="E21" s="128">
        <v>1</v>
      </c>
      <c r="F21" s="128">
        <v>0</v>
      </c>
      <c r="G21" s="128">
        <v>1</v>
      </c>
      <c r="H21" s="128">
        <v>3</v>
      </c>
      <c r="I21" s="128">
        <v>2</v>
      </c>
      <c r="J21" s="128">
        <v>1</v>
      </c>
      <c r="K21" s="128">
        <v>3</v>
      </c>
      <c r="L21" s="128">
        <v>1</v>
      </c>
      <c r="M21" s="128">
        <v>2</v>
      </c>
      <c r="N21" s="128">
        <v>6</v>
      </c>
      <c r="O21" s="128">
        <v>4</v>
      </c>
      <c r="P21" s="128">
        <v>2</v>
      </c>
      <c r="Q21" s="132">
        <v>5</v>
      </c>
      <c r="R21" s="132">
        <v>4</v>
      </c>
      <c r="S21" s="132">
        <v>1</v>
      </c>
    </row>
    <row r="22" spans="1:19" ht="18.75" customHeight="1" x14ac:dyDescent="0.25">
      <c r="A22" s="132" t="s">
        <v>43</v>
      </c>
      <c r="B22" s="128">
        <v>24</v>
      </c>
      <c r="C22" s="129">
        <v>16</v>
      </c>
      <c r="D22" s="129">
        <v>8</v>
      </c>
      <c r="E22" s="128">
        <v>4</v>
      </c>
      <c r="F22" s="128">
        <v>3</v>
      </c>
      <c r="G22" s="128">
        <v>1</v>
      </c>
      <c r="H22" s="128">
        <v>4</v>
      </c>
      <c r="I22" s="128">
        <v>2</v>
      </c>
      <c r="J22" s="128">
        <v>2</v>
      </c>
      <c r="K22" s="128">
        <v>4</v>
      </c>
      <c r="L22" s="128">
        <v>2</v>
      </c>
      <c r="M22" s="128">
        <v>2</v>
      </c>
      <c r="N22" s="128">
        <v>8</v>
      </c>
      <c r="O22" s="128">
        <v>5</v>
      </c>
      <c r="P22" s="128">
        <v>3</v>
      </c>
      <c r="Q22" s="132">
        <v>4</v>
      </c>
      <c r="R22" s="132">
        <v>4</v>
      </c>
      <c r="S22" s="132">
        <v>0</v>
      </c>
    </row>
  </sheetData>
  <mergeCells count="8">
    <mergeCell ref="N3:P3"/>
    <mergeCell ref="Q3:S3"/>
    <mergeCell ref="A3:A4"/>
    <mergeCell ref="B3:D3"/>
    <mergeCell ref="A1:I1"/>
    <mergeCell ref="E3:G3"/>
    <mergeCell ref="H3:J3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1"/>
  <sheetViews>
    <sheetView workbookViewId="0">
      <selection sqref="A1:XFD1048576"/>
    </sheetView>
  </sheetViews>
  <sheetFormatPr defaultRowHeight="14.25" x14ac:dyDescent="0.15"/>
  <cols>
    <col min="1" max="1" width="9.88671875" style="164" customWidth="1"/>
    <col min="2" max="16384" width="8.88671875" style="133"/>
  </cols>
  <sheetData>
    <row r="1" spans="1:19" ht="26.25" thickBot="1" x14ac:dyDescent="0.2">
      <c r="A1" s="289" t="s">
        <v>110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</row>
    <row r="2" spans="1:19" ht="20.25" customHeight="1" x14ac:dyDescent="0.15">
      <c r="A2" s="287" t="s">
        <v>104</v>
      </c>
      <c r="B2" s="290" t="s">
        <v>103</v>
      </c>
      <c r="C2" s="284"/>
      <c r="D2" s="286"/>
      <c r="E2" s="284" t="s">
        <v>21</v>
      </c>
      <c r="F2" s="284"/>
      <c r="G2" s="284"/>
      <c r="H2" s="283" t="s">
        <v>23</v>
      </c>
      <c r="I2" s="284"/>
      <c r="J2" s="286"/>
      <c r="K2" s="284" t="s">
        <v>22</v>
      </c>
      <c r="L2" s="284"/>
      <c r="M2" s="286"/>
      <c r="N2" s="283" t="s">
        <v>20</v>
      </c>
      <c r="O2" s="284"/>
      <c r="P2" s="286"/>
      <c r="Q2" s="283" t="s">
        <v>24</v>
      </c>
      <c r="R2" s="284"/>
      <c r="S2" s="285"/>
    </row>
    <row r="3" spans="1:19" ht="20.25" customHeight="1" thickBot="1" x14ac:dyDescent="0.2">
      <c r="A3" s="288"/>
      <c r="B3" s="134" t="s">
        <v>6</v>
      </c>
      <c r="C3" s="135" t="s">
        <v>4</v>
      </c>
      <c r="D3" s="135" t="s">
        <v>5</v>
      </c>
      <c r="E3" s="135" t="s">
        <v>6</v>
      </c>
      <c r="F3" s="135" t="s">
        <v>4</v>
      </c>
      <c r="G3" s="136" t="s">
        <v>5</v>
      </c>
      <c r="H3" s="135" t="s">
        <v>6</v>
      </c>
      <c r="I3" s="135" t="s">
        <v>4</v>
      </c>
      <c r="J3" s="135" t="s">
        <v>5</v>
      </c>
      <c r="K3" s="137" t="s">
        <v>6</v>
      </c>
      <c r="L3" s="135" t="s">
        <v>4</v>
      </c>
      <c r="M3" s="135" t="s">
        <v>5</v>
      </c>
      <c r="N3" s="135" t="s">
        <v>6</v>
      </c>
      <c r="O3" s="135" t="s">
        <v>4</v>
      </c>
      <c r="P3" s="135" t="s">
        <v>5</v>
      </c>
      <c r="Q3" s="135" t="s">
        <v>6</v>
      </c>
      <c r="R3" s="135" t="s">
        <v>4</v>
      </c>
      <c r="S3" s="138" t="s">
        <v>5</v>
      </c>
    </row>
    <row r="4" spans="1:19" ht="20.25" customHeight="1" thickTop="1" x14ac:dyDescent="0.15">
      <c r="A4" s="139" t="s">
        <v>102</v>
      </c>
      <c r="B4" s="140">
        <v>22815</v>
      </c>
      <c r="C4" s="141">
        <v>12545</v>
      </c>
      <c r="D4" s="142">
        <v>10270</v>
      </c>
      <c r="E4" s="141">
        <v>1872</v>
      </c>
      <c r="F4" s="143">
        <v>991</v>
      </c>
      <c r="G4" s="143">
        <v>881</v>
      </c>
      <c r="H4" s="144">
        <v>1698</v>
      </c>
      <c r="I4" s="143">
        <v>795</v>
      </c>
      <c r="J4" s="145">
        <v>903</v>
      </c>
      <c r="K4" s="141">
        <v>1418</v>
      </c>
      <c r="L4" s="143">
        <v>545</v>
      </c>
      <c r="M4" s="145">
        <v>873</v>
      </c>
      <c r="N4" s="144">
        <v>4873</v>
      </c>
      <c r="O4" s="141">
        <v>2287</v>
      </c>
      <c r="P4" s="142">
        <v>2586</v>
      </c>
      <c r="Q4" s="144">
        <v>12954</v>
      </c>
      <c r="R4" s="141">
        <v>7927</v>
      </c>
      <c r="S4" s="146">
        <v>5027</v>
      </c>
    </row>
    <row r="5" spans="1:19" ht="20.25" customHeight="1" x14ac:dyDescent="0.15">
      <c r="A5" s="147" t="s">
        <v>39</v>
      </c>
      <c r="B5" s="148">
        <v>531</v>
      </c>
      <c r="C5" s="149">
        <v>283</v>
      </c>
      <c r="D5" s="150">
        <v>248</v>
      </c>
      <c r="E5" s="149">
        <v>21</v>
      </c>
      <c r="F5" s="149">
        <v>11</v>
      </c>
      <c r="G5" s="149">
        <v>10</v>
      </c>
      <c r="H5" s="151">
        <v>26</v>
      </c>
      <c r="I5" s="149">
        <v>16</v>
      </c>
      <c r="J5" s="150">
        <v>10</v>
      </c>
      <c r="K5" s="149">
        <v>22</v>
      </c>
      <c r="L5" s="149">
        <v>8</v>
      </c>
      <c r="M5" s="150">
        <v>14</v>
      </c>
      <c r="N5" s="151">
        <v>106</v>
      </c>
      <c r="O5" s="149">
        <v>56</v>
      </c>
      <c r="P5" s="150">
        <v>50</v>
      </c>
      <c r="Q5" s="151">
        <v>356</v>
      </c>
      <c r="R5" s="149">
        <v>192</v>
      </c>
      <c r="S5" s="152">
        <v>164</v>
      </c>
    </row>
    <row r="6" spans="1:19" ht="20.25" customHeight="1" x14ac:dyDescent="0.15">
      <c r="A6" s="147" t="s">
        <v>49</v>
      </c>
      <c r="B6" s="148">
        <v>360</v>
      </c>
      <c r="C6" s="149">
        <v>177</v>
      </c>
      <c r="D6" s="150">
        <v>183</v>
      </c>
      <c r="E6" s="149">
        <v>10</v>
      </c>
      <c r="F6" s="149">
        <v>3</v>
      </c>
      <c r="G6" s="149">
        <v>7</v>
      </c>
      <c r="H6" s="151">
        <v>22</v>
      </c>
      <c r="I6" s="149">
        <v>14</v>
      </c>
      <c r="J6" s="150">
        <v>8</v>
      </c>
      <c r="K6" s="149">
        <v>10</v>
      </c>
      <c r="L6" s="149">
        <v>3</v>
      </c>
      <c r="M6" s="150">
        <v>7</v>
      </c>
      <c r="N6" s="151">
        <v>61</v>
      </c>
      <c r="O6" s="149">
        <v>27</v>
      </c>
      <c r="P6" s="150">
        <v>34</v>
      </c>
      <c r="Q6" s="151">
        <v>257</v>
      </c>
      <c r="R6" s="149">
        <v>130</v>
      </c>
      <c r="S6" s="152">
        <v>127</v>
      </c>
    </row>
    <row r="7" spans="1:19" ht="20.25" customHeight="1" x14ac:dyDescent="0.15">
      <c r="A7" s="147" t="s">
        <v>46</v>
      </c>
      <c r="B7" s="148">
        <v>247</v>
      </c>
      <c r="C7" s="149">
        <v>134</v>
      </c>
      <c r="D7" s="150">
        <v>113</v>
      </c>
      <c r="E7" s="149">
        <v>4</v>
      </c>
      <c r="F7" s="149">
        <v>2</v>
      </c>
      <c r="G7" s="149">
        <v>2</v>
      </c>
      <c r="H7" s="151">
        <v>8</v>
      </c>
      <c r="I7" s="149">
        <v>5</v>
      </c>
      <c r="J7" s="150">
        <v>3</v>
      </c>
      <c r="K7" s="149">
        <v>11</v>
      </c>
      <c r="L7" s="149">
        <v>8</v>
      </c>
      <c r="M7" s="150">
        <v>3</v>
      </c>
      <c r="N7" s="151">
        <v>19</v>
      </c>
      <c r="O7" s="149">
        <v>8</v>
      </c>
      <c r="P7" s="150">
        <v>11</v>
      </c>
      <c r="Q7" s="151">
        <v>205</v>
      </c>
      <c r="R7" s="149">
        <v>111</v>
      </c>
      <c r="S7" s="152">
        <v>94</v>
      </c>
    </row>
    <row r="8" spans="1:19" ht="20.25" customHeight="1" x14ac:dyDescent="0.15">
      <c r="A8" s="147" t="s">
        <v>45</v>
      </c>
      <c r="B8" s="153">
        <v>1147</v>
      </c>
      <c r="C8" s="149">
        <v>608</v>
      </c>
      <c r="D8" s="150">
        <v>539</v>
      </c>
      <c r="E8" s="149">
        <v>323</v>
      </c>
      <c r="F8" s="149">
        <v>185</v>
      </c>
      <c r="G8" s="149">
        <v>138</v>
      </c>
      <c r="H8" s="151">
        <v>34</v>
      </c>
      <c r="I8" s="149">
        <v>17</v>
      </c>
      <c r="J8" s="150">
        <v>17</v>
      </c>
      <c r="K8" s="149">
        <v>85</v>
      </c>
      <c r="L8" s="149">
        <v>46</v>
      </c>
      <c r="M8" s="150">
        <v>39</v>
      </c>
      <c r="N8" s="151">
        <v>200</v>
      </c>
      <c r="O8" s="149">
        <v>102</v>
      </c>
      <c r="P8" s="150">
        <v>98</v>
      </c>
      <c r="Q8" s="151">
        <v>505</v>
      </c>
      <c r="R8" s="149">
        <v>258</v>
      </c>
      <c r="S8" s="152">
        <v>247</v>
      </c>
    </row>
    <row r="9" spans="1:19" ht="20.25" customHeight="1" x14ac:dyDescent="0.15">
      <c r="A9" s="147" t="s">
        <v>53</v>
      </c>
      <c r="B9" s="153">
        <v>4984</v>
      </c>
      <c r="C9" s="154">
        <v>2781</v>
      </c>
      <c r="D9" s="155">
        <v>2203</v>
      </c>
      <c r="E9" s="149">
        <v>611</v>
      </c>
      <c r="F9" s="149">
        <v>321</v>
      </c>
      <c r="G9" s="149">
        <v>290</v>
      </c>
      <c r="H9" s="151">
        <v>228</v>
      </c>
      <c r="I9" s="149">
        <v>109</v>
      </c>
      <c r="J9" s="150">
        <v>119</v>
      </c>
      <c r="K9" s="149">
        <v>296</v>
      </c>
      <c r="L9" s="149">
        <v>116</v>
      </c>
      <c r="M9" s="150">
        <v>180</v>
      </c>
      <c r="N9" s="156">
        <v>1184</v>
      </c>
      <c r="O9" s="149">
        <v>597</v>
      </c>
      <c r="P9" s="150">
        <v>587</v>
      </c>
      <c r="Q9" s="156">
        <v>2665</v>
      </c>
      <c r="R9" s="154">
        <v>1638</v>
      </c>
      <c r="S9" s="157">
        <v>1027</v>
      </c>
    </row>
    <row r="10" spans="1:19" ht="20.25" customHeight="1" x14ac:dyDescent="0.15">
      <c r="A10" s="147" t="s">
        <v>55</v>
      </c>
      <c r="B10" s="153">
        <v>4602</v>
      </c>
      <c r="C10" s="154">
        <v>2740</v>
      </c>
      <c r="D10" s="155">
        <v>1862</v>
      </c>
      <c r="E10" s="149">
        <v>325</v>
      </c>
      <c r="F10" s="149">
        <v>174</v>
      </c>
      <c r="G10" s="149">
        <v>151</v>
      </c>
      <c r="H10" s="151">
        <v>349</v>
      </c>
      <c r="I10" s="149">
        <v>162</v>
      </c>
      <c r="J10" s="150">
        <v>187</v>
      </c>
      <c r="K10" s="149">
        <v>208</v>
      </c>
      <c r="L10" s="149">
        <v>67</v>
      </c>
      <c r="M10" s="150">
        <v>141</v>
      </c>
      <c r="N10" s="156">
        <v>1085</v>
      </c>
      <c r="O10" s="149">
        <v>525</v>
      </c>
      <c r="P10" s="150">
        <v>560</v>
      </c>
      <c r="Q10" s="156">
        <v>2635</v>
      </c>
      <c r="R10" s="154">
        <v>1812</v>
      </c>
      <c r="S10" s="152">
        <v>823</v>
      </c>
    </row>
    <row r="11" spans="1:19" ht="20.25" customHeight="1" x14ac:dyDescent="0.15">
      <c r="A11" s="147" t="s">
        <v>51</v>
      </c>
      <c r="B11" s="153">
        <v>3338</v>
      </c>
      <c r="C11" s="154">
        <v>1936</v>
      </c>
      <c r="D11" s="155">
        <v>1402</v>
      </c>
      <c r="E11" s="149">
        <v>173</v>
      </c>
      <c r="F11" s="149">
        <v>92</v>
      </c>
      <c r="G11" s="149">
        <v>81</v>
      </c>
      <c r="H11" s="151">
        <v>240</v>
      </c>
      <c r="I11" s="149">
        <v>110</v>
      </c>
      <c r="J11" s="150">
        <v>130</v>
      </c>
      <c r="K11" s="149">
        <v>169</v>
      </c>
      <c r="L11" s="149">
        <v>53</v>
      </c>
      <c r="M11" s="150">
        <v>116</v>
      </c>
      <c r="N11" s="151">
        <v>712</v>
      </c>
      <c r="O11" s="149">
        <v>342</v>
      </c>
      <c r="P11" s="150">
        <v>370</v>
      </c>
      <c r="Q11" s="156">
        <v>2044</v>
      </c>
      <c r="R11" s="154">
        <v>1339</v>
      </c>
      <c r="S11" s="152">
        <v>705</v>
      </c>
    </row>
    <row r="12" spans="1:19" ht="20.25" customHeight="1" x14ac:dyDescent="0.15">
      <c r="A12" s="147" t="s">
        <v>54</v>
      </c>
      <c r="B12" s="153">
        <v>2165</v>
      </c>
      <c r="C12" s="154">
        <v>1270</v>
      </c>
      <c r="D12" s="150">
        <v>895</v>
      </c>
      <c r="E12" s="149">
        <v>120</v>
      </c>
      <c r="F12" s="149">
        <v>65</v>
      </c>
      <c r="G12" s="149">
        <v>55</v>
      </c>
      <c r="H12" s="151">
        <v>191</v>
      </c>
      <c r="I12" s="149">
        <v>94</v>
      </c>
      <c r="J12" s="150">
        <v>97</v>
      </c>
      <c r="K12" s="149">
        <v>105</v>
      </c>
      <c r="L12" s="149">
        <v>32</v>
      </c>
      <c r="M12" s="150">
        <v>73</v>
      </c>
      <c r="N12" s="151">
        <v>384</v>
      </c>
      <c r="O12" s="149">
        <v>180</v>
      </c>
      <c r="P12" s="150">
        <v>204</v>
      </c>
      <c r="Q12" s="156">
        <v>1365</v>
      </c>
      <c r="R12" s="149">
        <v>899</v>
      </c>
      <c r="S12" s="152">
        <v>466</v>
      </c>
    </row>
    <row r="13" spans="1:19" ht="20.25" customHeight="1" x14ac:dyDescent="0.15">
      <c r="A13" s="147" t="s">
        <v>48</v>
      </c>
      <c r="B13" s="153">
        <v>1448</v>
      </c>
      <c r="C13" s="149">
        <v>789</v>
      </c>
      <c r="D13" s="150">
        <v>659</v>
      </c>
      <c r="E13" s="149">
        <v>57</v>
      </c>
      <c r="F13" s="149">
        <v>34</v>
      </c>
      <c r="G13" s="149">
        <v>23</v>
      </c>
      <c r="H13" s="151">
        <v>122</v>
      </c>
      <c r="I13" s="149">
        <v>58</v>
      </c>
      <c r="J13" s="150">
        <v>64</v>
      </c>
      <c r="K13" s="149">
        <v>102</v>
      </c>
      <c r="L13" s="149">
        <v>42</v>
      </c>
      <c r="M13" s="150">
        <v>60</v>
      </c>
      <c r="N13" s="151">
        <v>224</v>
      </c>
      <c r="O13" s="149">
        <v>91</v>
      </c>
      <c r="P13" s="150">
        <v>133</v>
      </c>
      <c r="Q13" s="151">
        <v>943</v>
      </c>
      <c r="R13" s="149">
        <v>564</v>
      </c>
      <c r="S13" s="152">
        <v>379</v>
      </c>
    </row>
    <row r="14" spans="1:19" ht="20.25" customHeight="1" x14ac:dyDescent="0.15">
      <c r="A14" s="147" t="s">
        <v>41</v>
      </c>
      <c r="B14" s="153">
        <v>1330</v>
      </c>
      <c r="C14" s="149">
        <v>675</v>
      </c>
      <c r="D14" s="150">
        <v>655</v>
      </c>
      <c r="E14" s="149">
        <v>46</v>
      </c>
      <c r="F14" s="149">
        <v>26</v>
      </c>
      <c r="G14" s="149">
        <v>20</v>
      </c>
      <c r="H14" s="151">
        <v>147</v>
      </c>
      <c r="I14" s="149">
        <v>62</v>
      </c>
      <c r="J14" s="150">
        <v>85</v>
      </c>
      <c r="K14" s="149">
        <v>121</v>
      </c>
      <c r="L14" s="149">
        <v>53</v>
      </c>
      <c r="M14" s="150">
        <v>68</v>
      </c>
      <c r="N14" s="151">
        <v>244</v>
      </c>
      <c r="O14" s="149">
        <v>92</v>
      </c>
      <c r="P14" s="150">
        <v>152</v>
      </c>
      <c r="Q14" s="151">
        <v>772</v>
      </c>
      <c r="R14" s="149">
        <v>442</v>
      </c>
      <c r="S14" s="152">
        <v>330</v>
      </c>
    </row>
    <row r="15" spans="1:19" ht="20.25" customHeight="1" x14ac:dyDescent="0.15">
      <c r="A15" s="147" t="s">
        <v>50</v>
      </c>
      <c r="B15" s="153">
        <v>1199</v>
      </c>
      <c r="C15" s="149">
        <v>492</v>
      </c>
      <c r="D15" s="150">
        <v>707</v>
      </c>
      <c r="E15" s="149">
        <v>60</v>
      </c>
      <c r="F15" s="149">
        <v>21</v>
      </c>
      <c r="G15" s="149">
        <v>39</v>
      </c>
      <c r="H15" s="151">
        <v>160</v>
      </c>
      <c r="I15" s="149">
        <v>77</v>
      </c>
      <c r="J15" s="150">
        <v>83</v>
      </c>
      <c r="K15" s="149">
        <v>139</v>
      </c>
      <c r="L15" s="149">
        <v>57</v>
      </c>
      <c r="M15" s="150">
        <v>82</v>
      </c>
      <c r="N15" s="151">
        <v>285</v>
      </c>
      <c r="O15" s="149">
        <v>94</v>
      </c>
      <c r="P15" s="150">
        <v>191</v>
      </c>
      <c r="Q15" s="151">
        <v>555</v>
      </c>
      <c r="R15" s="149">
        <v>243</v>
      </c>
      <c r="S15" s="152">
        <v>312</v>
      </c>
    </row>
    <row r="16" spans="1:19" ht="20.25" customHeight="1" x14ac:dyDescent="0.15">
      <c r="A16" s="147" t="s">
        <v>52</v>
      </c>
      <c r="B16" s="148">
        <v>943</v>
      </c>
      <c r="C16" s="149">
        <v>402</v>
      </c>
      <c r="D16" s="150">
        <v>541</v>
      </c>
      <c r="E16" s="149">
        <v>69</v>
      </c>
      <c r="F16" s="149">
        <v>27</v>
      </c>
      <c r="G16" s="149">
        <v>42</v>
      </c>
      <c r="H16" s="151">
        <v>112</v>
      </c>
      <c r="I16" s="149">
        <v>42</v>
      </c>
      <c r="J16" s="150">
        <v>70</v>
      </c>
      <c r="K16" s="149">
        <v>87</v>
      </c>
      <c r="L16" s="149">
        <v>30</v>
      </c>
      <c r="M16" s="150">
        <v>57</v>
      </c>
      <c r="N16" s="151">
        <v>232</v>
      </c>
      <c r="O16" s="149">
        <v>99</v>
      </c>
      <c r="P16" s="150">
        <v>133</v>
      </c>
      <c r="Q16" s="151">
        <v>443</v>
      </c>
      <c r="R16" s="149">
        <v>204</v>
      </c>
      <c r="S16" s="152">
        <v>239</v>
      </c>
    </row>
    <row r="17" spans="1:19" ht="20.25" customHeight="1" x14ac:dyDescent="0.15">
      <c r="A17" s="147" t="s">
        <v>40</v>
      </c>
      <c r="B17" s="148">
        <v>340</v>
      </c>
      <c r="C17" s="149">
        <v>156</v>
      </c>
      <c r="D17" s="150">
        <v>184</v>
      </c>
      <c r="E17" s="149">
        <v>30</v>
      </c>
      <c r="F17" s="149">
        <v>15</v>
      </c>
      <c r="G17" s="149">
        <v>15</v>
      </c>
      <c r="H17" s="151">
        <v>31</v>
      </c>
      <c r="I17" s="149">
        <v>12</v>
      </c>
      <c r="J17" s="150">
        <v>19</v>
      </c>
      <c r="K17" s="149">
        <v>43</v>
      </c>
      <c r="L17" s="149">
        <v>19</v>
      </c>
      <c r="M17" s="150">
        <v>24</v>
      </c>
      <c r="N17" s="151">
        <v>86</v>
      </c>
      <c r="O17" s="149">
        <v>47</v>
      </c>
      <c r="P17" s="150">
        <v>39</v>
      </c>
      <c r="Q17" s="151">
        <v>150</v>
      </c>
      <c r="R17" s="149">
        <v>63</v>
      </c>
      <c r="S17" s="152">
        <v>87</v>
      </c>
    </row>
    <row r="18" spans="1:19" ht="20.25" customHeight="1" x14ac:dyDescent="0.15">
      <c r="A18" s="147" t="s">
        <v>47</v>
      </c>
      <c r="B18" s="148">
        <v>93</v>
      </c>
      <c r="C18" s="149">
        <v>51</v>
      </c>
      <c r="D18" s="150">
        <v>42</v>
      </c>
      <c r="E18" s="149">
        <v>11</v>
      </c>
      <c r="F18" s="149">
        <v>7</v>
      </c>
      <c r="G18" s="149">
        <v>4</v>
      </c>
      <c r="H18" s="151">
        <v>12</v>
      </c>
      <c r="I18" s="149">
        <v>7</v>
      </c>
      <c r="J18" s="150">
        <v>5</v>
      </c>
      <c r="K18" s="149">
        <v>9</v>
      </c>
      <c r="L18" s="149">
        <v>6</v>
      </c>
      <c r="M18" s="150">
        <v>3</v>
      </c>
      <c r="N18" s="151">
        <v>27</v>
      </c>
      <c r="O18" s="149">
        <v>14</v>
      </c>
      <c r="P18" s="150">
        <v>13</v>
      </c>
      <c r="Q18" s="151">
        <v>34</v>
      </c>
      <c r="R18" s="149">
        <v>17</v>
      </c>
      <c r="S18" s="152">
        <v>17</v>
      </c>
    </row>
    <row r="19" spans="1:19" ht="20.25" customHeight="1" x14ac:dyDescent="0.15">
      <c r="A19" s="147" t="s">
        <v>44</v>
      </c>
      <c r="B19" s="148">
        <v>43</v>
      </c>
      <c r="C19" s="149">
        <v>26</v>
      </c>
      <c r="D19" s="150">
        <v>17</v>
      </c>
      <c r="E19" s="149">
        <v>6</v>
      </c>
      <c r="F19" s="149">
        <v>5</v>
      </c>
      <c r="G19" s="149">
        <v>1</v>
      </c>
      <c r="H19" s="151">
        <v>8</v>
      </c>
      <c r="I19" s="149">
        <v>6</v>
      </c>
      <c r="J19" s="150">
        <v>2</v>
      </c>
      <c r="K19" s="149">
        <v>7</v>
      </c>
      <c r="L19" s="149">
        <v>4</v>
      </c>
      <c r="M19" s="150">
        <v>3</v>
      </c>
      <c r="N19" s="151">
        <v>11</v>
      </c>
      <c r="O19" s="149">
        <v>5</v>
      </c>
      <c r="P19" s="150">
        <v>6</v>
      </c>
      <c r="Q19" s="151">
        <v>11</v>
      </c>
      <c r="R19" s="149">
        <v>6</v>
      </c>
      <c r="S19" s="152">
        <v>5</v>
      </c>
    </row>
    <row r="20" spans="1:19" ht="20.25" customHeight="1" x14ac:dyDescent="0.15">
      <c r="A20" s="147" t="s">
        <v>42</v>
      </c>
      <c r="B20" s="148">
        <v>17</v>
      </c>
      <c r="C20" s="149">
        <v>8</v>
      </c>
      <c r="D20" s="150">
        <v>9</v>
      </c>
      <c r="E20" s="149">
        <v>0</v>
      </c>
      <c r="F20" s="149">
        <v>0</v>
      </c>
      <c r="G20" s="149">
        <v>0</v>
      </c>
      <c r="H20" s="151">
        <v>2</v>
      </c>
      <c r="I20" s="149">
        <v>1</v>
      </c>
      <c r="J20" s="150">
        <v>1</v>
      </c>
      <c r="K20" s="149">
        <v>2</v>
      </c>
      <c r="L20" s="149">
        <v>0</v>
      </c>
      <c r="M20" s="150">
        <v>2</v>
      </c>
      <c r="N20" s="151">
        <v>5</v>
      </c>
      <c r="O20" s="149">
        <v>3</v>
      </c>
      <c r="P20" s="150">
        <v>2</v>
      </c>
      <c r="Q20" s="151">
        <v>8</v>
      </c>
      <c r="R20" s="149">
        <v>4</v>
      </c>
      <c r="S20" s="152">
        <v>4</v>
      </c>
    </row>
    <row r="21" spans="1:19" ht="20.25" customHeight="1" thickBot="1" x14ac:dyDescent="0.2">
      <c r="A21" s="158" t="s">
        <v>43</v>
      </c>
      <c r="B21" s="159">
        <v>28</v>
      </c>
      <c r="C21" s="160">
        <v>17</v>
      </c>
      <c r="D21" s="161">
        <v>11</v>
      </c>
      <c r="E21" s="160">
        <v>6</v>
      </c>
      <c r="F21" s="160">
        <v>3</v>
      </c>
      <c r="G21" s="160">
        <v>3</v>
      </c>
      <c r="H21" s="162">
        <v>6</v>
      </c>
      <c r="I21" s="160">
        <v>3</v>
      </c>
      <c r="J21" s="161">
        <v>3</v>
      </c>
      <c r="K21" s="160">
        <v>2</v>
      </c>
      <c r="L21" s="160">
        <v>1</v>
      </c>
      <c r="M21" s="161">
        <v>1</v>
      </c>
      <c r="N21" s="162">
        <v>8</v>
      </c>
      <c r="O21" s="160">
        <v>5</v>
      </c>
      <c r="P21" s="161">
        <v>3</v>
      </c>
      <c r="Q21" s="162">
        <v>6</v>
      </c>
      <c r="R21" s="160">
        <v>5</v>
      </c>
      <c r="S21" s="163">
        <v>1</v>
      </c>
    </row>
  </sheetData>
  <mergeCells count="8">
    <mergeCell ref="Q2:S2"/>
    <mergeCell ref="H2:J2"/>
    <mergeCell ref="K2:M2"/>
    <mergeCell ref="A2:A3"/>
    <mergeCell ref="A1:P1"/>
    <mergeCell ref="B2:D2"/>
    <mergeCell ref="E2:G2"/>
    <mergeCell ref="N2:P2"/>
  </mergeCells>
  <phoneticPr fontId="2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35"/>
  <sheetViews>
    <sheetView zoomScaleNormal="100" workbookViewId="0">
      <selection activeCell="C12" sqref="C12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112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172">
        <v>2019</v>
      </c>
      <c r="B5" s="173">
        <v>23825</v>
      </c>
      <c r="C5" s="174">
        <v>13020</v>
      </c>
      <c r="D5" s="175">
        <v>10805</v>
      </c>
      <c r="E5" s="173">
        <v>1919</v>
      </c>
      <c r="F5" s="173">
        <v>988</v>
      </c>
      <c r="G5" s="176">
        <v>931</v>
      </c>
      <c r="H5" s="173">
        <v>1691</v>
      </c>
      <c r="I5" s="174">
        <v>758</v>
      </c>
      <c r="J5" s="175">
        <v>933</v>
      </c>
      <c r="K5" s="173">
        <v>1553</v>
      </c>
      <c r="L5" s="174">
        <v>626</v>
      </c>
      <c r="M5" s="175">
        <v>927</v>
      </c>
      <c r="N5" s="173">
        <v>5201</v>
      </c>
      <c r="O5" s="174">
        <v>2527</v>
      </c>
      <c r="P5" s="175">
        <v>2674</v>
      </c>
      <c r="Q5" s="173">
        <v>13461</v>
      </c>
      <c r="R5" s="174">
        <v>8121</v>
      </c>
      <c r="S5" s="177">
        <v>5340</v>
      </c>
    </row>
    <row r="6" spans="1:19" s="167" customFormat="1" ht="19.5" customHeight="1" x14ac:dyDescent="0.15">
      <c r="A6" s="178" t="s">
        <v>39</v>
      </c>
      <c r="B6" s="179">
        <v>570</v>
      </c>
      <c r="C6" s="180">
        <v>296</v>
      </c>
      <c r="D6" s="181">
        <v>274</v>
      </c>
      <c r="E6" s="179">
        <v>22</v>
      </c>
      <c r="F6" s="180">
        <v>10</v>
      </c>
      <c r="G6" s="181">
        <v>12</v>
      </c>
      <c r="H6" s="179">
        <v>28</v>
      </c>
      <c r="I6" s="180">
        <v>18</v>
      </c>
      <c r="J6" s="181">
        <v>10</v>
      </c>
      <c r="K6" s="179">
        <v>17</v>
      </c>
      <c r="L6" s="180">
        <v>9</v>
      </c>
      <c r="M6" s="181">
        <v>8</v>
      </c>
      <c r="N6" s="179">
        <v>108</v>
      </c>
      <c r="O6" s="180">
        <v>60</v>
      </c>
      <c r="P6" s="181">
        <v>48</v>
      </c>
      <c r="Q6" s="179">
        <v>395</v>
      </c>
      <c r="R6" s="180">
        <v>199</v>
      </c>
      <c r="S6" s="182">
        <v>196</v>
      </c>
    </row>
    <row r="7" spans="1:19" s="167" customFormat="1" ht="19.5" customHeight="1" x14ac:dyDescent="0.15">
      <c r="A7" s="178" t="s">
        <v>49</v>
      </c>
      <c r="B7" s="179">
        <v>453</v>
      </c>
      <c r="C7" s="180">
        <v>224</v>
      </c>
      <c r="D7" s="181">
        <v>229</v>
      </c>
      <c r="E7" s="179">
        <v>15</v>
      </c>
      <c r="F7" s="180">
        <v>5</v>
      </c>
      <c r="G7" s="181">
        <v>10</v>
      </c>
      <c r="H7" s="179">
        <v>31</v>
      </c>
      <c r="I7" s="180">
        <v>16</v>
      </c>
      <c r="J7" s="181">
        <v>15</v>
      </c>
      <c r="K7" s="179">
        <v>18</v>
      </c>
      <c r="L7" s="180">
        <v>6</v>
      </c>
      <c r="M7" s="181">
        <v>12</v>
      </c>
      <c r="N7" s="179">
        <v>67</v>
      </c>
      <c r="O7" s="180">
        <v>31</v>
      </c>
      <c r="P7" s="181">
        <v>36</v>
      </c>
      <c r="Q7" s="179">
        <v>322</v>
      </c>
      <c r="R7" s="180">
        <v>166</v>
      </c>
      <c r="S7" s="182">
        <v>156</v>
      </c>
    </row>
    <row r="8" spans="1:19" s="167" customFormat="1" ht="19.5" customHeight="1" x14ac:dyDescent="0.15">
      <c r="A8" s="178" t="s">
        <v>46</v>
      </c>
      <c r="B8" s="179">
        <v>286</v>
      </c>
      <c r="C8" s="180">
        <v>135</v>
      </c>
      <c r="D8" s="181">
        <v>151</v>
      </c>
      <c r="E8" s="179">
        <v>3</v>
      </c>
      <c r="F8" s="180">
        <v>2</v>
      </c>
      <c r="G8" s="181">
        <v>1</v>
      </c>
      <c r="H8" s="179">
        <v>13</v>
      </c>
      <c r="I8" s="180">
        <v>5</v>
      </c>
      <c r="J8" s="181">
        <v>8</v>
      </c>
      <c r="K8" s="179">
        <v>9</v>
      </c>
      <c r="L8" s="180">
        <v>4</v>
      </c>
      <c r="M8" s="181">
        <v>5</v>
      </c>
      <c r="N8" s="179">
        <v>28</v>
      </c>
      <c r="O8" s="180">
        <v>10</v>
      </c>
      <c r="P8" s="181">
        <v>18</v>
      </c>
      <c r="Q8" s="179">
        <v>233</v>
      </c>
      <c r="R8" s="180">
        <v>114</v>
      </c>
      <c r="S8" s="182">
        <v>119</v>
      </c>
    </row>
    <row r="9" spans="1:19" s="167" customFormat="1" ht="19.5" customHeight="1" x14ac:dyDescent="0.15">
      <c r="A9" s="178" t="s">
        <v>45</v>
      </c>
      <c r="B9" s="179">
        <v>1229</v>
      </c>
      <c r="C9" s="180">
        <v>611</v>
      </c>
      <c r="D9" s="181">
        <v>618</v>
      </c>
      <c r="E9" s="179">
        <v>260</v>
      </c>
      <c r="F9" s="180">
        <v>124</v>
      </c>
      <c r="G9" s="181">
        <v>136</v>
      </c>
      <c r="H9" s="179">
        <v>33</v>
      </c>
      <c r="I9" s="180">
        <v>13</v>
      </c>
      <c r="J9" s="181">
        <v>20</v>
      </c>
      <c r="K9" s="179">
        <v>163</v>
      </c>
      <c r="L9" s="180">
        <v>90</v>
      </c>
      <c r="M9" s="181">
        <v>73</v>
      </c>
      <c r="N9" s="179">
        <v>198</v>
      </c>
      <c r="O9" s="180">
        <v>100</v>
      </c>
      <c r="P9" s="181">
        <v>98</v>
      </c>
      <c r="Q9" s="179">
        <v>575</v>
      </c>
      <c r="R9" s="180">
        <v>284</v>
      </c>
      <c r="S9" s="182">
        <v>291</v>
      </c>
    </row>
    <row r="10" spans="1:19" s="167" customFormat="1" ht="19.5" customHeight="1" x14ac:dyDescent="0.15">
      <c r="A10" s="178" t="s">
        <v>53</v>
      </c>
      <c r="B10" s="179">
        <v>5669</v>
      </c>
      <c r="C10" s="180">
        <v>3244</v>
      </c>
      <c r="D10" s="181">
        <v>2425</v>
      </c>
      <c r="E10" s="179">
        <v>689</v>
      </c>
      <c r="F10" s="180">
        <v>376</v>
      </c>
      <c r="G10" s="181">
        <v>313</v>
      </c>
      <c r="H10" s="179">
        <v>221</v>
      </c>
      <c r="I10" s="180">
        <v>95</v>
      </c>
      <c r="J10" s="181">
        <v>126</v>
      </c>
      <c r="K10" s="179">
        <v>373</v>
      </c>
      <c r="L10" s="180">
        <v>155</v>
      </c>
      <c r="M10" s="181">
        <v>218</v>
      </c>
      <c r="N10" s="179">
        <v>1390</v>
      </c>
      <c r="O10" s="180">
        <v>748</v>
      </c>
      <c r="P10" s="181">
        <v>642</v>
      </c>
      <c r="Q10" s="179">
        <v>2996</v>
      </c>
      <c r="R10" s="180">
        <v>1870</v>
      </c>
      <c r="S10" s="182">
        <v>1126</v>
      </c>
    </row>
    <row r="11" spans="1:19" s="167" customFormat="1" ht="19.5" customHeight="1" x14ac:dyDescent="0.15">
      <c r="A11" s="178" t="s">
        <v>55</v>
      </c>
      <c r="B11" s="179">
        <v>4584</v>
      </c>
      <c r="C11" s="180">
        <v>2740</v>
      </c>
      <c r="D11" s="181">
        <v>1844</v>
      </c>
      <c r="E11" s="179">
        <v>333</v>
      </c>
      <c r="F11" s="180">
        <v>166</v>
      </c>
      <c r="G11" s="181">
        <v>167</v>
      </c>
      <c r="H11" s="179">
        <v>308</v>
      </c>
      <c r="I11" s="180">
        <v>142</v>
      </c>
      <c r="J11" s="181">
        <v>166</v>
      </c>
      <c r="K11" s="179">
        <v>226</v>
      </c>
      <c r="L11" s="180">
        <v>80</v>
      </c>
      <c r="M11" s="181">
        <v>146</v>
      </c>
      <c r="N11" s="179">
        <v>1143</v>
      </c>
      <c r="O11" s="180">
        <v>576</v>
      </c>
      <c r="P11" s="181">
        <v>567</v>
      </c>
      <c r="Q11" s="179">
        <v>2574</v>
      </c>
      <c r="R11" s="180">
        <v>1776</v>
      </c>
      <c r="S11" s="182">
        <v>798</v>
      </c>
    </row>
    <row r="12" spans="1:19" s="167" customFormat="1" ht="19.5" customHeight="1" x14ac:dyDescent="0.15">
      <c r="A12" s="178" t="s">
        <v>51</v>
      </c>
      <c r="B12" s="179">
        <v>3383</v>
      </c>
      <c r="C12" s="180">
        <v>1922</v>
      </c>
      <c r="D12" s="181">
        <v>1461</v>
      </c>
      <c r="E12" s="179">
        <v>190</v>
      </c>
      <c r="F12" s="180">
        <v>100</v>
      </c>
      <c r="G12" s="181">
        <v>90</v>
      </c>
      <c r="H12" s="179">
        <v>262</v>
      </c>
      <c r="I12" s="180">
        <v>121</v>
      </c>
      <c r="J12" s="181">
        <v>141</v>
      </c>
      <c r="K12" s="179">
        <v>159</v>
      </c>
      <c r="L12" s="180">
        <v>51</v>
      </c>
      <c r="M12" s="181">
        <v>108</v>
      </c>
      <c r="N12" s="179">
        <v>746</v>
      </c>
      <c r="O12" s="180">
        <v>362</v>
      </c>
      <c r="P12" s="181">
        <v>384</v>
      </c>
      <c r="Q12" s="179">
        <v>2026</v>
      </c>
      <c r="R12" s="180">
        <v>1288</v>
      </c>
      <c r="S12" s="182">
        <v>738</v>
      </c>
    </row>
    <row r="13" spans="1:19" s="167" customFormat="1" ht="19.5" customHeight="1" x14ac:dyDescent="0.15">
      <c r="A13" s="178" t="s">
        <v>54</v>
      </c>
      <c r="B13" s="179">
        <v>2208</v>
      </c>
      <c r="C13" s="180">
        <v>1227</v>
      </c>
      <c r="D13" s="181">
        <v>981</v>
      </c>
      <c r="E13" s="179">
        <v>132</v>
      </c>
      <c r="F13" s="180">
        <v>71</v>
      </c>
      <c r="G13" s="181">
        <v>61</v>
      </c>
      <c r="H13" s="179">
        <v>175</v>
      </c>
      <c r="I13" s="180">
        <v>80</v>
      </c>
      <c r="J13" s="181">
        <v>95</v>
      </c>
      <c r="K13" s="179">
        <v>119</v>
      </c>
      <c r="L13" s="180">
        <v>31</v>
      </c>
      <c r="M13" s="181">
        <v>88</v>
      </c>
      <c r="N13" s="179">
        <v>410</v>
      </c>
      <c r="O13" s="180">
        <v>181</v>
      </c>
      <c r="P13" s="181">
        <v>229</v>
      </c>
      <c r="Q13" s="179">
        <v>1372</v>
      </c>
      <c r="R13" s="180">
        <v>864</v>
      </c>
      <c r="S13" s="182">
        <v>508</v>
      </c>
    </row>
    <row r="14" spans="1:19" s="167" customFormat="1" ht="19.5" customHeight="1" x14ac:dyDescent="0.15">
      <c r="A14" s="178" t="s">
        <v>48</v>
      </c>
      <c r="B14" s="179">
        <v>1476</v>
      </c>
      <c r="C14" s="180">
        <v>791</v>
      </c>
      <c r="D14" s="181">
        <v>685</v>
      </c>
      <c r="E14" s="179">
        <v>63</v>
      </c>
      <c r="F14" s="180">
        <v>37</v>
      </c>
      <c r="G14" s="181">
        <v>26</v>
      </c>
      <c r="H14" s="179">
        <v>135</v>
      </c>
      <c r="I14" s="180">
        <v>64</v>
      </c>
      <c r="J14" s="181">
        <v>71</v>
      </c>
      <c r="K14" s="179">
        <v>95</v>
      </c>
      <c r="L14" s="180">
        <v>43</v>
      </c>
      <c r="M14" s="181">
        <v>52</v>
      </c>
      <c r="N14" s="179">
        <v>259</v>
      </c>
      <c r="O14" s="180">
        <v>113</v>
      </c>
      <c r="P14" s="181">
        <v>146</v>
      </c>
      <c r="Q14" s="179">
        <v>924</v>
      </c>
      <c r="R14" s="180">
        <v>534</v>
      </c>
      <c r="S14" s="182">
        <v>390</v>
      </c>
    </row>
    <row r="15" spans="1:19" s="167" customFormat="1" ht="19.5" customHeight="1" x14ac:dyDescent="0.15">
      <c r="A15" s="178" t="s">
        <v>41</v>
      </c>
      <c r="B15" s="179">
        <v>1305</v>
      </c>
      <c r="C15" s="180">
        <v>649</v>
      </c>
      <c r="D15" s="181">
        <v>656</v>
      </c>
      <c r="E15" s="179">
        <v>47</v>
      </c>
      <c r="F15" s="180">
        <v>26</v>
      </c>
      <c r="G15" s="181">
        <v>21</v>
      </c>
      <c r="H15" s="179">
        <v>147</v>
      </c>
      <c r="I15" s="180">
        <v>49</v>
      </c>
      <c r="J15" s="181">
        <v>98</v>
      </c>
      <c r="K15" s="179">
        <v>115</v>
      </c>
      <c r="L15" s="180">
        <v>54</v>
      </c>
      <c r="M15" s="181">
        <v>61</v>
      </c>
      <c r="N15" s="179">
        <v>232</v>
      </c>
      <c r="O15" s="180">
        <v>85</v>
      </c>
      <c r="P15" s="181">
        <v>147</v>
      </c>
      <c r="Q15" s="179">
        <v>764</v>
      </c>
      <c r="R15" s="180">
        <v>435</v>
      </c>
      <c r="S15" s="182">
        <v>329</v>
      </c>
    </row>
    <row r="16" spans="1:19" s="167" customFormat="1" ht="19.5" customHeight="1" x14ac:dyDescent="0.15">
      <c r="A16" s="178" t="s">
        <v>50</v>
      </c>
      <c r="B16" s="179">
        <v>1121</v>
      </c>
      <c r="C16" s="180">
        <v>494</v>
      </c>
      <c r="D16" s="181">
        <v>627</v>
      </c>
      <c r="E16" s="179">
        <v>45</v>
      </c>
      <c r="F16" s="180">
        <v>17</v>
      </c>
      <c r="G16" s="181">
        <v>28</v>
      </c>
      <c r="H16" s="179">
        <v>150</v>
      </c>
      <c r="I16" s="180">
        <v>73</v>
      </c>
      <c r="J16" s="181">
        <v>77</v>
      </c>
      <c r="K16" s="179">
        <v>107</v>
      </c>
      <c r="L16" s="180">
        <v>38</v>
      </c>
      <c r="M16" s="181">
        <v>69</v>
      </c>
      <c r="N16" s="179">
        <v>249</v>
      </c>
      <c r="O16" s="180">
        <v>92</v>
      </c>
      <c r="P16" s="181">
        <v>157</v>
      </c>
      <c r="Q16" s="179">
        <v>570</v>
      </c>
      <c r="R16" s="180">
        <v>274</v>
      </c>
      <c r="S16" s="182">
        <v>296</v>
      </c>
    </row>
    <row r="17" spans="1:19" s="167" customFormat="1" ht="19.5" customHeight="1" x14ac:dyDescent="0.15">
      <c r="A17" s="178" t="s">
        <v>52</v>
      </c>
      <c r="B17" s="179">
        <v>1005</v>
      </c>
      <c r="C17" s="180">
        <v>424</v>
      </c>
      <c r="D17" s="181">
        <v>581</v>
      </c>
      <c r="E17" s="179">
        <v>67</v>
      </c>
      <c r="F17" s="180">
        <v>25</v>
      </c>
      <c r="G17" s="181">
        <v>42</v>
      </c>
      <c r="H17" s="179">
        <v>126</v>
      </c>
      <c r="I17" s="180">
        <v>55</v>
      </c>
      <c r="J17" s="181">
        <v>71</v>
      </c>
      <c r="K17" s="179">
        <v>84</v>
      </c>
      <c r="L17" s="180">
        <v>29</v>
      </c>
      <c r="M17" s="181">
        <v>55</v>
      </c>
      <c r="N17" s="179">
        <v>230</v>
      </c>
      <c r="O17" s="180">
        <v>97</v>
      </c>
      <c r="P17" s="181">
        <v>133</v>
      </c>
      <c r="Q17" s="179">
        <v>498</v>
      </c>
      <c r="R17" s="180">
        <v>218</v>
      </c>
      <c r="S17" s="182">
        <v>280</v>
      </c>
    </row>
    <row r="18" spans="1:19" s="167" customFormat="1" ht="19.5" customHeight="1" x14ac:dyDescent="0.15">
      <c r="A18" s="178" t="s">
        <v>40</v>
      </c>
      <c r="B18" s="179">
        <v>333</v>
      </c>
      <c r="C18" s="180">
        <v>154</v>
      </c>
      <c r="D18" s="181">
        <v>179</v>
      </c>
      <c r="E18" s="179">
        <v>30</v>
      </c>
      <c r="F18" s="180">
        <v>15</v>
      </c>
      <c r="G18" s="181">
        <v>15</v>
      </c>
      <c r="H18" s="179">
        <v>30</v>
      </c>
      <c r="I18" s="180">
        <v>11</v>
      </c>
      <c r="J18" s="181">
        <v>19</v>
      </c>
      <c r="K18" s="179">
        <v>46</v>
      </c>
      <c r="L18" s="180">
        <v>23</v>
      </c>
      <c r="M18" s="181">
        <v>23</v>
      </c>
      <c r="N18" s="179">
        <v>80</v>
      </c>
      <c r="O18" s="180">
        <v>41</v>
      </c>
      <c r="P18" s="181">
        <v>39</v>
      </c>
      <c r="Q18" s="179">
        <v>147</v>
      </c>
      <c r="R18" s="180">
        <v>64</v>
      </c>
      <c r="S18" s="182">
        <v>83</v>
      </c>
    </row>
    <row r="19" spans="1:19" s="167" customFormat="1" ht="19.5" customHeight="1" x14ac:dyDescent="0.15">
      <c r="A19" s="178" t="s">
        <v>47</v>
      </c>
      <c r="B19" s="179">
        <v>115</v>
      </c>
      <c r="C19" s="180">
        <v>62</v>
      </c>
      <c r="D19" s="181">
        <v>53</v>
      </c>
      <c r="E19" s="179">
        <v>10</v>
      </c>
      <c r="F19" s="180">
        <v>7</v>
      </c>
      <c r="G19" s="181">
        <v>3</v>
      </c>
      <c r="H19" s="179">
        <v>15</v>
      </c>
      <c r="I19" s="180">
        <v>5</v>
      </c>
      <c r="J19" s="181">
        <v>10</v>
      </c>
      <c r="K19" s="179">
        <v>11</v>
      </c>
      <c r="L19" s="180">
        <v>7</v>
      </c>
      <c r="M19" s="181">
        <v>4</v>
      </c>
      <c r="N19" s="179">
        <v>35</v>
      </c>
      <c r="O19" s="180">
        <v>21</v>
      </c>
      <c r="P19" s="181">
        <v>14</v>
      </c>
      <c r="Q19" s="179">
        <v>44</v>
      </c>
      <c r="R19" s="180">
        <v>22</v>
      </c>
      <c r="S19" s="182">
        <v>22</v>
      </c>
    </row>
    <row r="20" spans="1:19" s="167" customFormat="1" ht="19.5" customHeight="1" x14ac:dyDescent="0.15">
      <c r="A20" s="178" t="s">
        <v>44</v>
      </c>
      <c r="B20" s="179">
        <v>44</v>
      </c>
      <c r="C20" s="180">
        <v>24</v>
      </c>
      <c r="D20" s="181">
        <v>20</v>
      </c>
      <c r="E20" s="179">
        <v>8</v>
      </c>
      <c r="F20" s="180">
        <v>5</v>
      </c>
      <c r="G20" s="181">
        <v>3</v>
      </c>
      <c r="H20" s="179">
        <v>8</v>
      </c>
      <c r="I20" s="180">
        <v>6</v>
      </c>
      <c r="J20" s="181">
        <v>2</v>
      </c>
      <c r="K20" s="179">
        <v>5</v>
      </c>
      <c r="L20" s="180">
        <v>4</v>
      </c>
      <c r="M20" s="181">
        <v>1</v>
      </c>
      <c r="N20" s="179">
        <v>15</v>
      </c>
      <c r="O20" s="180">
        <v>4</v>
      </c>
      <c r="P20" s="181">
        <v>11</v>
      </c>
      <c r="Q20" s="179">
        <v>8</v>
      </c>
      <c r="R20" s="180">
        <v>5</v>
      </c>
      <c r="S20" s="182">
        <v>3</v>
      </c>
    </row>
    <row r="21" spans="1:19" s="167" customFormat="1" ht="19.5" customHeight="1" x14ac:dyDescent="0.15">
      <c r="A21" s="178" t="s">
        <v>42</v>
      </c>
      <c r="B21" s="179">
        <v>18</v>
      </c>
      <c r="C21" s="180">
        <v>9</v>
      </c>
      <c r="D21" s="181">
        <v>9</v>
      </c>
      <c r="E21" s="179">
        <v>0</v>
      </c>
      <c r="F21" s="180">
        <v>0</v>
      </c>
      <c r="G21" s="181">
        <v>0</v>
      </c>
      <c r="H21" s="179">
        <v>4</v>
      </c>
      <c r="I21" s="180">
        <v>3</v>
      </c>
      <c r="J21" s="181">
        <v>1</v>
      </c>
      <c r="K21" s="179">
        <v>3</v>
      </c>
      <c r="L21" s="180">
        <v>0</v>
      </c>
      <c r="M21" s="181">
        <v>3</v>
      </c>
      <c r="N21" s="179">
        <v>4</v>
      </c>
      <c r="O21" s="180">
        <v>3</v>
      </c>
      <c r="P21" s="181">
        <v>1</v>
      </c>
      <c r="Q21" s="179">
        <v>7</v>
      </c>
      <c r="R21" s="180">
        <v>3</v>
      </c>
      <c r="S21" s="182">
        <v>4</v>
      </c>
    </row>
    <row r="22" spans="1:19" s="167" customFormat="1" ht="19.5" customHeight="1" thickBot="1" x14ac:dyDescent="0.2">
      <c r="A22" s="183" t="s">
        <v>43</v>
      </c>
      <c r="B22" s="184">
        <v>26</v>
      </c>
      <c r="C22" s="185">
        <v>14</v>
      </c>
      <c r="D22" s="186">
        <v>12</v>
      </c>
      <c r="E22" s="184">
        <v>5</v>
      </c>
      <c r="F22" s="185">
        <v>2</v>
      </c>
      <c r="G22" s="186">
        <v>3</v>
      </c>
      <c r="H22" s="184">
        <v>5</v>
      </c>
      <c r="I22" s="185">
        <v>2</v>
      </c>
      <c r="J22" s="186">
        <v>3</v>
      </c>
      <c r="K22" s="184">
        <v>3</v>
      </c>
      <c r="L22" s="185">
        <v>2</v>
      </c>
      <c r="M22" s="186">
        <v>1</v>
      </c>
      <c r="N22" s="184">
        <v>7</v>
      </c>
      <c r="O22" s="185">
        <v>3</v>
      </c>
      <c r="P22" s="186">
        <v>4</v>
      </c>
      <c r="Q22" s="184">
        <v>6</v>
      </c>
      <c r="R22" s="185">
        <v>5</v>
      </c>
      <c r="S22" s="187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100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192">
        <v>23825</v>
      </c>
      <c r="C26" s="193">
        <v>13020</v>
      </c>
      <c r="D26" s="193">
        <v>10805</v>
      </c>
      <c r="E26" s="194">
        <v>1919</v>
      </c>
      <c r="F26" s="193">
        <v>988</v>
      </c>
      <c r="G26" s="195">
        <v>931</v>
      </c>
      <c r="H26" s="193">
        <v>1691</v>
      </c>
      <c r="I26" s="193">
        <v>758</v>
      </c>
      <c r="J26" s="193">
        <v>933</v>
      </c>
      <c r="K26" s="194">
        <v>1553</v>
      </c>
      <c r="L26" s="193">
        <v>626</v>
      </c>
      <c r="M26" s="195">
        <v>927</v>
      </c>
      <c r="N26" s="193">
        <v>5201</v>
      </c>
      <c r="O26" s="193">
        <v>2527</v>
      </c>
      <c r="P26" s="193">
        <v>2674</v>
      </c>
      <c r="Q26" s="194">
        <v>13461</v>
      </c>
      <c r="R26" s="193">
        <v>8121</v>
      </c>
      <c r="S26" s="196">
        <v>5340</v>
      </c>
    </row>
    <row r="27" spans="1:19" ht="25.5" customHeight="1" x14ac:dyDescent="0.2">
      <c r="A27" s="197" t="s">
        <v>92</v>
      </c>
      <c r="B27" s="198">
        <v>1023</v>
      </c>
      <c r="C27" s="189">
        <v>520</v>
      </c>
      <c r="D27" s="189">
        <v>503</v>
      </c>
      <c r="E27" s="199">
        <v>37</v>
      </c>
      <c r="F27" s="189">
        <v>15</v>
      </c>
      <c r="G27" s="200">
        <v>22</v>
      </c>
      <c r="H27" s="189">
        <v>59</v>
      </c>
      <c r="I27" s="189">
        <v>34</v>
      </c>
      <c r="J27" s="189">
        <v>25</v>
      </c>
      <c r="K27" s="199">
        <v>35</v>
      </c>
      <c r="L27" s="189">
        <v>15</v>
      </c>
      <c r="M27" s="200">
        <v>20</v>
      </c>
      <c r="N27" s="189">
        <v>175</v>
      </c>
      <c r="O27" s="189">
        <v>91</v>
      </c>
      <c r="P27" s="189">
        <v>84</v>
      </c>
      <c r="Q27" s="199">
        <v>717</v>
      </c>
      <c r="R27" s="189">
        <v>365</v>
      </c>
      <c r="S27" s="201">
        <v>352</v>
      </c>
    </row>
    <row r="28" spans="1:19" ht="25.5" customHeight="1" x14ac:dyDescent="0.2">
      <c r="A28" s="197" t="s">
        <v>93</v>
      </c>
      <c r="B28" s="198">
        <v>1515</v>
      </c>
      <c r="C28" s="189">
        <v>746</v>
      </c>
      <c r="D28" s="189">
        <v>769</v>
      </c>
      <c r="E28" s="199">
        <v>263</v>
      </c>
      <c r="F28" s="189">
        <v>126</v>
      </c>
      <c r="G28" s="200">
        <v>137</v>
      </c>
      <c r="H28" s="189">
        <v>46</v>
      </c>
      <c r="I28" s="189">
        <v>18</v>
      </c>
      <c r="J28" s="189">
        <v>28</v>
      </c>
      <c r="K28" s="199">
        <v>172</v>
      </c>
      <c r="L28" s="189">
        <v>94</v>
      </c>
      <c r="M28" s="200">
        <v>78</v>
      </c>
      <c r="N28" s="189">
        <v>226</v>
      </c>
      <c r="O28" s="189">
        <v>110</v>
      </c>
      <c r="P28" s="189">
        <v>116</v>
      </c>
      <c r="Q28" s="199">
        <v>808</v>
      </c>
      <c r="R28" s="189">
        <v>398</v>
      </c>
      <c r="S28" s="201">
        <v>410</v>
      </c>
    </row>
    <row r="29" spans="1:19" ht="25.5" customHeight="1" x14ac:dyDescent="0.2">
      <c r="A29" s="197" t="s">
        <v>94</v>
      </c>
      <c r="B29" s="198">
        <v>10253</v>
      </c>
      <c r="C29" s="189">
        <v>5984</v>
      </c>
      <c r="D29" s="189">
        <v>4269</v>
      </c>
      <c r="E29" s="199">
        <v>1022</v>
      </c>
      <c r="F29" s="189">
        <v>542</v>
      </c>
      <c r="G29" s="200">
        <v>480</v>
      </c>
      <c r="H29" s="189">
        <v>529</v>
      </c>
      <c r="I29" s="189">
        <v>237</v>
      </c>
      <c r="J29" s="189">
        <v>292</v>
      </c>
      <c r="K29" s="199">
        <v>599</v>
      </c>
      <c r="L29" s="189">
        <v>235</v>
      </c>
      <c r="M29" s="200">
        <v>364</v>
      </c>
      <c r="N29" s="189">
        <v>2533</v>
      </c>
      <c r="O29" s="189">
        <v>1324</v>
      </c>
      <c r="P29" s="189">
        <v>1209</v>
      </c>
      <c r="Q29" s="199">
        <v>5570</v>
      </c>
      <c r="R29" s="189">
        <v>3646</v>
      </c>
      <c r="S29" s="201">
        <v>1924</v>
      </c>
    </row>
    <row r="30" spans="1:19" ht="25.5" customHeight="1" x14ac:dyDescent="0.2">
      <c r="A30" s="197" t="s">
        <v>95</v>
      </c>
      <c r="B30" s="198">
        <v>5591</v>
      </c>
      <c r="C30" s="189">
        <v>3149</v>
      </c>
      <c r="D30" s="189">
        <v>2442</v>
      </c>
      <c r="E30" s="199">
        <v>322</v>
      </c>
      <c r="F30" s="189">
        <v>171</v>
      </c>
      <c r="G30" s="200">
        <v>151</v>
      </c>
      <c r="H30" s="189">
        <v>437</v>
      </c>
      <c r="I30" s="189">
        <v>201</v>
      </c>
      <c r="J30" s="189">
        <v>236</v>
      </c>
      <c r="K30" s="199">
        <v>278</v>
      </c>
      <c r="L30" s="189">
        <v>82</v>
      </c>
      <c r="M30" s="200">
        <v>196</v>
      </c>
      <c r="N30" s="189">
        <v>1156</v>
      </c>
      <c r="O30" s="189">
        <v>543</v>
      </c>
      <c r="P30" s="189">
        <v>613</v>
      </c>
      <c r="Q30" s="199">
        <v>3398</v>
      </c>
      <c r="R30" s="189">
        <v>2152</v>
      </c>
      <c r="S30" s="201">
        <v>1246</v>
      </c>
    </row>
    <row r="31" spans="1:19" ht="25.5" customHeight="1" x14ac:dyDescent="0.2">
      <c r="A31" s="197" t="s">
        <v>96</v>
      </c>
      <c r="B31" s="198">
        <v>2781</v>
      </c>
      <c r="C31" s="189">
        <v>1440</v>
      </c>
      <c r="D31" s="189">
        <v>1341</v>
      </c>
      <c r="E31" s="199">
        <v>110</v>
      </c>
      <c r="F31" s="189">
        <v>63</v>
      </c>
      <c r="G31" s="200">
        <v>47</v>
      </c>
      <c r="H31" s="189">
        <v>282</v>
      </c>
      <c r="I31" s="189">
        <v>113</v>
      </c>
      <c r="J31" s="189">
        <v>169</v>
      </c>
      <c r="K31" s="199">
        <v>210</v>
      </c>
      <c r="L31" s="189">
        <v>97</v>
      </c>
      <c r="M31" s="200">
        <v>113</v>
      </c>
      <c r="N31" s="189">
        <v>491</v>
      </c>
      <c r="O31" s="189">
        <v>198</v>
      </c>
      <c r="P31" s="189">
        <v>293</v>
      </c>
      <c r="Q31" s="199">
        <v>1688</v>
      </c>
      <c r="R31" s="189">
        <v>969</v>
      </c>
      <c r="S31" s="201">
        <v>719</v>
      </c>
    </row>
    <row r="32" spans="1:19" ht="25.5" customHeight="1" x14ac:dyDescent="0.2">
      <c r="A32" s="197" t="s">
        <v>97</v>
      </c>
      <c r="B32" s="198">
        <v>2126</v>
      </c>
      <c r="C32" s="189">
        <v>918</v>
      </c>
      <c r="D32" s="189">
        <v>1208</v>
      </c>
      <c r="E32" s="199">
        <v>112</v>
      </c>
      <c r="F32" s="189">
        <v>42</v>
      </c>
      <c r="G32" s="200">
        <v>70</v>
      </c>
      <c r="H32" s="189">
        <v>276</v>
      </c>
      <c r="I32" s="189">
        <v>128</v>
      </c>
      <c r="J32" s="189">
        <v>148</v>
      </c>
      <c r="K32" s="199">
        <v>191</v>
      </c>
      <c r="L32" s="189">
        <v>67</v>
      </c>
      <c r="M32" s="200">
        <v>124</v>
      </c>
      <c r="N32" s="189">
        <v>479</v>
      </c>
      <c r="O32" s="189">
        <v>189</v>
      </c>
      <c r="P32" s="189">
        <v>290</v>
      </c>
      <c r="Q32" s="199">
        <v>1068</v>
      </c>
      <c r="R32" s="189">
        <v>492</v>
      </c>
      <c r="S32" s="201">
        <v>576</v>
      </c>
    </row>
    <row r="33" spans="1:19" ht="25.5" customHeight="1" x14ac:dyDescent="0.2">
      <c r="A33" s="197" t="s">
        <v>98</v>
      </c>
      <c r="B33" s="198">
        <v>448</v>
      </c>
      <c r="C33" s="189">
        <v>216</v>
      </c>
      <c r="D33" s="189">
        <v>232</v>
      </c>
      <c r="E33" s="199">
        <v>40</v>
      </c>
      <c r="F33" s="189">
        <v>22</v>
      </c>
      <c r="G33" s="200">
        <v>18</v>
      </c>
      <c r="H33" s="189">
        <v>45</v>
      </c>
      <c r="I33" s="189">
        <v>16</v>
      </c>
      <c r="J33" s="189">
        <v>29</v>
      </c>
      <c r="K33" s="199">
        <v>57</v>
      </c>
      <c r="L33" s="189">
        <v>30</v>
      </c>
      <c r="M33" s="200">
        <v>27</v>
      </c>
      <c r="N33" s="189">
        <v>115</v>
      </c>
      <c r="O33" s="189">
        <v>62</v>
      </c>
      <c r="P33" s="189">
        <v>53</v>
      </c>
      <c r="Q33" s="199">
        <v>191</v>
      </c>
      <c r="R33" s="189">
        <v>86</v>
      </c>
      <c r="S33" s="201">
        <v>105</v>
      </c>
    </row>
    <row r="34" spans="1:19" ht="25.5" customHeight="1" x14ac:dyDescent="0.2">
      <c r="A34" s="197" t="s">
        <v>99</v>
      </c>
      <c r="B34" s="198">
        <v>62</v>
      </c>
      <c r="C34" s="189">
        <v>33</v>
      </c>
      <c r="D34" s="189">
        <v>29</v>
      </c>
      <c r="E34" s="199">
        <v>8</v>
      </c>
      <c r="F34" s="189">
        <v>5</v>
      </c>
      <c r="G34" s="200">
        <v>3</v>
      </c>
      <c r="H34" s="189">
        <v>12</v>
      </c>
      <c r="I34" s="189">
        <v>9</v>
      </c>
      <c r="J34" s="189">
        <v>3</v>
      </c>
      <c r="K34" s="199">
        <v>8</v>
      </c>
      <c r="L34" s="189">
        <v>4</v>
      </c>
      <c r="M34" s="200">
        <v>4</v>
      </c>
      <c r="N34" s="189">
        <v>19</v>
      </c>
      <c r="O34" s="189">
        <v>7</v>
      </c>
      <c r="P34" s="189">
        <v>12</v>
      </c>
      <c r="Q34" s="199">
        <v>15</v>
      </c>
      <c r="R34" s="189">
        <v>8</v>
      </c>
      <c r="S34" s="201">
        <v>7</v>
      </c>
    </row>
    <row r="35" spans="1:19" ht="25.5" customHeight="1" thickBot="1" x14ac:dyDescent="0.25">
      <c r="A35" s="202" t="s">
        <v>43</v>
      </c>
      <c r="B35" s="203">
        <v>26</v>
      </c>
      <c r="C35" s="204">
        <v>14</v>
      </c>
      <c r="D35" s="204">
        <v>12</v>
      </c>
      <c r="E35" s="205">
        <v>5</v>
      </c>
      <c r="F35" s="204">
        <v>2</v>
      </c>
      <c r="G35" s="206">
        <v>3</v>
      </c>
      <c r="H35" s="204">
        <v>5</v>
      </c>
      <c r="I35" s="204">
        <v>2</v>
      </c>
      <c r="J35" s="204">
        <v>3</v>
      </c>
      <c r="K35" s="205">
        <v>3</v>
      </c>
      <c r="L35" s="204">
        <v>2</v>
      </c>
      <c r="M35" s="206">
        <v>1</v>
      </c>
      <c r="N35" s="204">
        <v>7</v>
      </c>
      <c r="O35" s="204">
        <v>3</v>
      </c>
      <c r="P35" s="204">
        <v>4</v>
      </c>
      <c r="Q35" s="205">
        <v>6</v>
      </c>
      <c r="R35" s="204">
        <v>5</v>
      </c>
      <c r="S35" s="207">
        <v>1</v>
      </c>
    </row>
  </sheetData>
  <mergeCells count="15">
    <mergeCell ref="A1:I1"/>
    <mergeCell ref="A3:A4"/>
    <mergeCell ref="B3:D3"/>
    <mergeCell ref="E3:G3"/>
    <mergeCell ref="H3:J3"/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35"/>
  <sheetViews>
    <sheetView zoomScaleNormal="100" workbookViewId="0">
      <selection activeCell="C11" sqref="C11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113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172">
        <v>2020</v>
      </c>
      <c r="B5" s="173">
        <f t="shared" ref="B5:S5" si="0">SUM(B6:B22)</f>
        <v>21323</v>
      </c>
      <c r="C5" s="174">
        <f t="shared" si="0"/>
        <v>11508</v>
      </c>
      <c r="D5" s="175">
        <f t="shared" si="0"/>
        <v>9815</v>
      </c>
      <c r="E5" s="173">
        <f t="shared" si="0"/>
        <v>1613</v>
      </c>
      <c r="F5" s="174">
        <f t="shared" si="0"/>
        <v>858</v>
      </c>
      <c r="G5" s="175">
        <f t="shared" si="0"/>
        <v>755</v>
      </c>
      <c r="H5" s="173">
        <f t="shared" si="0"/>
        <v>1647</v>
      </c>
      <c r="I5" s="174">
        <f t="shared" si="0"/>
        <v>744</v>
      </c>
      <c r="J5" s="175">
        <f t="shared" si="0"/>
        <v>903</v>
      </c>
      <c r="K5" s="173">
        <f t="shared" si="0"/>
        <v>1453</v>
      </c>
      <c r="L5" s="174">
        <f t="shared" si="0"/>
        <v>586</v>
      </c>
      <c r="M5" s="175">
        <f t="shared" si="0"/>
        <v>867</v>
      </c>
      <c r="N5" s="173">
        <f t="shared" si="0"/>
        <v>4632</v>
      </c>
      <c r="O5" s="174">
        <f t="shared" si="0"/>
        <v>2241</v>
      </c>
      <c r="P5" s="175">
        <f t="shared" si="0"/>
        <v>2391</v>
      </c>
      <c r="Q5" s="173">
        <f t="shared" si="0"/>
        <v>11978</v>
      </c>
      <c r="R5" s="174">
        <f t="shared" si="0"/>
        <v>7079</v>
      </c>
      <c r="S5" s="177">
        <f t="shared" si="0"/>
        <v>4899</v>
      </c>
    </row>
    <row r="6" spans="1:19" s="167" customFormat="1" ht="19.5" customHeight="1" x14ac:dyDescent="0.15">
      <c r="A6" s="178" t="s">
        <v>39</v>
      </c>
      <c r="B6" s="179">
        <f t="shared" ref="B6:B22" si="1">SUM(C6:D6)</f>
        <v>513</v>
      </c>
      <c r="C6" s="180">
        <f t="shared" ref="C6:C22" si="2">F6+I6+L6+O6+R6</f>
        <v>269</v>
      </c>
      <c r="D6" s="181">
        <f t="shared" ref="D6:D22" si="3">G6+J6+M6+P6+S6</f>
        <v>244</v>
      </c>
      <c r="E6" s="179">
        <v>20</v>
      </c>
      <c r="F6" s="180">
        <v>9</v>
      </c>
      <c r="G6" s="181">
        <v>11</v>
      </c>
      <c r="H6" s="179">
        <v>22</v>
      </c>
      <c r="I6" s="180">
        <v>16</v>
      </c>
      <c r="J6" s="181">
        <v>6</v>
      </c>
      <c r="K6" s="179">
        <v>8</v>
      </c>
      <c r="L6" s="180">
        <v>4</v>
      </c>
      <c r="M6" s="181">
        <v>4</v>
      </c>
      <c r="N6" s="179">
        <v>91</v>
      </c>
      <c r="O6" s="180">
        <v>48</v>
      </c>
      <c r="P6" s="181">
        <v>43</v>
      </c>
      <c r="Q6" s="179">
        <v>372</v>
      </c>
      <c r="R6" s="180">
        <v>192</v>
      </c>
      <c r="S6" s="182">
        <v>180</v>
      </c>
    </row>
    <row r="7" spans="1:19" s="167" customFormat="1" ht="19.5" customHeight="1" x14ac:dyDescent="0.15">
      <c r="A7" s="178" t="s">
        <v>49</v>
      </c>
      <c r="B7" s="179">
        <f t="shared" si="1"/>
        <v>436</v>
      </c>
      <c r="C7" s="180">
        <f t="shared" si="2"/>
        <v>203</v>
      </c>
      <c r="D7" s="181">
        <f t="shared" si="3"/>
        <v>233</v>
      </c>
      <c r="E7" s="179">
        <v>18</v>
      </c>
      <c r="F7" s="180">
        <v>5</v>
      </c>
      <c r="G7" s="181">
        <v>13</v>
      </c>
      <c r="H7" s="179">
        <v>31</v>
      </c>
      <c r="I7" s="180">
        <v>16</v>
      </c>
      <c r="J7" s="181">
        <v>15</v>
      </c>
      <c r="K7" s="179">
        <v>19</v>
      </c>
      <c r="L7" s="180">
        <v>7</v>
      </c>
      <c r="M7" s="181">
        <v>12</v>
      </c>
      <c r="N7" s="179">
        <v>61</v>
      </c>
      <c r="O7" s="180">
        <v>24</v>
      </c>
      <c r="P7" s="181">
        <v>37</v>
      </c>
      <c r="Q7" s="179">
        <v>307</v>
      </c>
      <c r="R7" s="180">
        <v>151</v>
      </c>
      <c r="S7" s="182">
        <v>156</v>
      </c>
    </row>
    <row r="8" spans="1:19" s="167" customFormat="1" ht="19.5" customHeight="1" x14ac:dyDescent="0.15">
      <c r="A8" s="178" t="s">
        <v>46</v>
      </c>
      <c r="B8" s="179">
        <f t="shared" si="1"/>
        <v>292</v>
      </c>
      <c r="C8" s="180">
        <f t="shared" si="2"/>
        <v>136</v>
      </c>
      <c r="D8" s="181">
        <f t="shared" si="3"/>
        <v>156</v>
      </c>
      <c r="E8" s="179">
        <v>1</v>
      </c>
      <c r="F8" s="180">
        <v>1</v>
      </c>
      <c r="G8" s="181">
        <v>0</v>
      </c>
      <c r="H8" s="179">
        <v>17</v>
      </c>
      <c r="I8" s="180">
        <v>9</v>
      </c>
      <c r="J8" s="181">
        <v>8</v>
      </c>
      <c r="K8" s="179">
        <v>7</v>
      </c>
      <c r="L8" s="180">
        <v>4</v>
      </c>
      <c r="M8" s="181">
        <v>3</v>
      </c>
      <c r="N8" s="179">
        <v>23</v>
      </c>
      <c r="O8" s="180">
        <v>9</v>
      </c>
      <c r="P8" s="181">
        <v>14</v>
      </c>
      <c r="Q8" s="179">
        <v>244</v>
      </c>
      <c r="R8" s="180">
        <v>113</v>
      </c>
      <c r="S8" s="182">
        <v>131</v>
      </c>
    </row>
    <row r="9" spans="1:19" s="167" customFormat="1" ht="19.5" customHeight="1" x14ac:dyDescent="0.15">
      <c r="A9" s="178" t="s">
        <v>45</v>
      </c>
      <c r="B9" s="179">
        <f t="shared" si="1"/>
        <v>700</v>
      </c>
      <c r="C9" s="180">
        <f t="shared" si="2"/>
        <v>314</v>
      </c>
      <c r="D9" s="181">
        <f t="shared" si="3"/>
        <v>386</v>
      </c>
      <c r="E9" s="179">
        <v>51</v>
      </c>
      <c r="F9" s="180">
        <v>28</v>
      </c>
      <c r="G9" s="181">
        <v>23</v>
      </c>
      <c r="H9" s="179">
        <v>23</v>
      </c>
      <c r="I9" s="180">
        <v>9</v>
      </c>
      <c r="J9" s="181">
        <v>14</v>
      </c>
      <c r="K9" s="179">
        <v>109</v>
      </c>
      <c r="L9" s="180">
        <v>51</v>
      </c>
      <c r="M9" s="181">
        <v>58</v>
      </c>
      <c r="N9" s="179">
        <v>118</v>
      </c>
      <c r="O9" s="180">
        <v>58</v>
      </c>
      <c r="P9" s="181">
        <v>60</v>
      </c>
      <c r="Q9" s="179">
        <v>399</v>
      </c>
      <c r="R9" s="180">
        <v>168</v>
      </c>
      <c r="S9" s="182">
        <v>231</v>
      </c>
    </row>
    <row r="10" spans="1:19" s="167" customFormat="1" ht="19.5" customHeight="1" x14ac:dyDescent="0.15">
      <c r="A10" s="178" t="s">
        <v>53</v>
      </c>
      <c r="B10" s="179">
        <f t="shared" si="1"/>
        <v>4855</v>
      </c>
      <c r="C10" s="180">
        <f t="shared" si="2"/>
        <v>2760</v>
      </c>
      <c r="D10" s="181">
        <f t="shared" si="3"/>
        <v>2095</v>
      </c>
      <c r="E10" s="179">
        <v>663</v>
      </c>
      <c r="F10" s="180">
        <v>378</v>
      </c>
      <c r="G10" s="181">
        <v>285</v>
      </c>
      <c r="H10" s="179">
        <v>231</v>
      </c>
      <c r="I10" s="180">
        <v>103</v>
      </c>
      <c r="J10" s="181">
        <v>128</v>
      </c>
      <c r="K10" s="179">
        <v>385</v>
      </c>
      <c r="L10" s="180">
        <v>180</v>
      </c>
      <c r="M10" s="181">
        <v>205</v>
      </c>
      <c r="N10" s="179">
        <v>1087</v>
      </c>
      <c r="O10" s="180">
        <v>604</v>
      </c>
      <c r="P10" s="181">
        <v>483</v>
      </c>
      <c r="Q10" s="179">
        <v>2489</v>
      </c>
      <c r="R10" s="180">
        <v>1495</v>
      </c>
      <c r="S10" s="182">
        <v>994</v>
      </c>
    </row>
    <row r="11" spans="1:19" s="167" customFormat="1" ht="19.5" customHeight="1" x14ac:dyDescent="0.15">
      <c r="A11" s="178" t="s">
        <v>55</v>
      </c>
      <c r="B11" s="179">
        <f t="shared" si="1"/>
        <v>4146</v>
      </c>
      <c r="C11" s="180">
        <f t="shared" si="2"/>
        <v>2461</v>
      </c>
      <c r="D11" s="181">
        <f t="shared" si="3"/>
        <v>1685</v>
      </c>
      <c r="E11" s="179">
        <v>313</v>
      </c>
      <c r="F11" s="180">
        <v>154</v>
      </c>
      <c r="G11" s="181">
        <v>159</v>
      </c>
      <c r="H11" s="179">
        <v>296</v>
      </c>
      <c r="I11" s="180">
        <v>145</v>
      </c>
      <c r="J11" s="181">
        <v>151</v>
      </c>
      <c r="K11" s="179">
        <v>206</v>
      </c>
      <c r="L11" s="180">
        <v>80</v>
      </c>
      <c r="M11" s="181">
        <v>126</v>
      </c>
      <c r="N11" s="179">
        <v>1019</v>
      </c>
      <c r="O11" s="180">
        <v>506</v>
      </c>
      <c r="P11" s="181">
        <v>513</v>
      </c>
      <c r="Q11" s="179">
        <v>2312</v>
      </c>
      <c r="R11" s="180">
        <v>1576</v>
      </c>
      <c r="S11" s="182">
        <v>736</v>
      </c>
    </row>
    <row r="12" spans="1:19" s="167" customFormat="1" ht="19.5" customHeight="1" x14ac:dyDescent="0.15">
      <c r="A12" s="178" t="s">
        <v>51</v>
      </c>
      <c r="B12" s="179">
        <f t="shared" si="1"/>
        <v>3187</v>
      </c>
      <c r="C12" s="180">
        <f t="shared" si="2"/>
        <v>1788</v>
      </c>
      <c r="D12" s="181">
        <f t="shared" si="3"/>
        <v>1399</v>
      </c>
      <c r="E12" s="179">
        <v>176</v>
      </c>
      <c r="F12" s="180">
        <v>91</v>
      </c>
      <c r="G12" s="181">
        <v>85</v>
      </c>
      <c r="H12" s="179">
        <v>258</v>
      </c>
      <c r="I12" s="180">
        <v>115</v>
      </c>
      <c r="J12" s="181">
        <v>143</v>
      </c>
      <c r="K12" s="179">
        <v>169</v>
      </c>
      <c r="L12" s="180">
        <v>57</v>
      </c>
      <c r="M12" s="181">
        <v>112</v>
      </c>
      <c r="N12" s="179">
        <v>742</v>
      </c>
      <c r="O12" s="180">
        <v>351</v>
      </c>
      <c r="P12" s="181">
        <v>391</v>
      </c>
      <c r="Q12" s="179">
        <v>1842</v>
      </c>
      <c r="R12" s="180">
        <v>1174</v>
      </c>
      <c r="S12" s="182">
        <v>668</v>
      </c>
    </row>
    <row r="13" spans="1:19" s="167" customFormat="1" ht="19.5" customHeight="1" x14ac:dyDescent="0.15">
      <c r="A13" s="178" t="s">
        <v>54</v>
      </c>
      <c r="B13" s="179">
        <f t="shared" si="1"/>
        <v>2184</v>
      </c>
      <c r="C13" s="180">
        <f t="shared" si="2"/>
        <v>1199</v>
      </c>
      <c r="D13" s="181">
        <f t="shared" si="3"/>
        <v>985</v>
      </c>
      <c r="E13" s="179">
        <v>132</v>
      </c>
      <c r="F13" s="180">
        <v>72</v>
      </c>
      <c r="G13" s="181">
        <v>60</v>
      </c>
      <c r="H13" s="179">
        <v>173</v>
      </c>
      <c r="I13" s="180">
        <v>77</v>
      </c>
      <c r="J13" s="181">
        <v>96</v>
      </c>
      <c r="K13" s="179">
        <v>129</v>
      </c>
      <c r="L13" s="180">
        <v>32</v>
      </c>
      <c r="M13" s="181">
        <v>97</v>
      </c>
      <c r="N13" s="179">
        <v>456</v>
      </c>
      <c r="O13" s="180">
        <v>212</v>
      </c>
      <c r="P13" s="181">
        <v>244</v>
      </c>
      <c r="Q13" s="179">
        <v>1294</v>
      </c>
      <c r="R13" s="180">
        <v>806</v>
      </c>
      <c r="S13" s="182">
        <v>488</v>
      </c>
    </row>
    <row r="14" spans="1:19" s="167" customFormat="1" ht="19.5" customHeight="1" x14ac:dyDescent="0.15">
      <c r="A14" s="178" t="s">
        <v>48</v>
      </c>
      <c r="B14" s="179">
        <f t="shared" si="1"/>
        <v>1377</v>
      </c>
      <c r="C14" s="180">
        <f t="shared" si="2"/>
        <v>737</v>
      </c>
      <c r="D14" s="181">
        <f t="shared" si="3"/>
        <v>640</v>
      </c>
      <c r="E14" s="179">
        <v>51</v>
      </c>
      <c r="F14" s="180">
        <v>30</v>
      </c>
      <c r="G14" s="181">
        <v>21</v>
      </c>
      <c r="H14" s="179">
        <v>126</v>
      </c>
      <c r="I14" s="180">
        <v>53</v>
      </c>
      <c r="J14" s="181">
        <v>73</v>
      </c>
      <c r="K14" s="179">
        <v>92</v>
      </c>
      <c r="L14" s="180">
        <v>38</v>
      </c>
      <c r="M14" s="181">
        <v>54</v>
      </c>
      <c r="N14" s="179">
        <v>228</v>
      </c>
      <c r="O14" s="180">
        <v>97</v>
      </c>
      <c r="P14" s="181">
        <v>131</v>
      </c>
      <c r="Q14" s="179">
        <v>880</v>
      </c>
      <c r="R14" s="180">
        <v>519</v>
      </c>
      <c r="S14" s="182">
        <v>361</v>
      </c>
    </row>
    <row r="15" spans="1:19" s="167" customFormat="1" ht="19.5" customHeight="1" x14ac:dyDescent="0.15">
      <c r="A15" s="178" t="s">
        <v>41</v>
      </c>
      <c r="B15" s="179">
        <f t="shared" si="1"/>
        <v>1208</v>
      </c>
      <c r="C15" s="180">
        <f t="shared" si="2"/>
        <v>600</v>
      </c>
      <c r="D15" s="181">
        <f t="shared" si="3"/>
        <v>608</v>
      </c>
      <c r="E15" s="179">
        <v>46</v>
      </c>
      <c r="F15" s="180">
        <v>28</v>
      </c>
      <c r="G15" s="181">
        <v>18</v>
      </c>
      <c r="H15" s="179">
        <v>131</v>
      </c>
      <c r="I15" s="180">
        <v>52</v>
      </c>
      <c r="J15" s="181">
        <v>79</v>
      </c>
      <c r="K15" s="179">
        <v>97</v>
      </c>
      <c r="L15" s="180">
        <v>45</v>
      </c>
      <c r="M15" s="181">
        <v>52</v>
      </c>
      <c r="N15" s="179">
        <v>236</v>
      </c>
      <c r="O15" s="180">
        <v>95</v>
      </c>
      <c r="P15" s="181">
        <v>141</v>
      </c>
      <c r="Q15" s="179">
        <v>698</v>
      </c>
      <c r="R15" s="180">
        <v>380</v>
      </c>
      <c r="S15" s="182">
        <v>318</v>
      </c>
    </row>
    <row r="16" spans="1:19" s="167" customFormat="1" ht="19.5" customHeight="1" x14ac:dyDescent="0.15">
      <c r="A16" s="178" t="s">
        <v>50</v>
      </c>
      <c r="B16" s="179">
        <f t="shared" si="1"/>
        <v>1001</v>
      </c>
      <c r="C16" s="180">
        <f t="shared" si="2"/>
        <v>439</v>
      </c>
      <c r="D16" s="181">
        <f t="shared" si="3"/>
        <v>562</v>
      </c>
      <c r="E16" s="179">
        <v>43</v>
      </c>
      <c r="F16" s="180">
        <v>18</v>
      </c>
      <c r="G16" s="181">
        <v>25</v>
      </c>
      <c r="H16" s="179">
        <v>149</v>
      </c>
      <c r="I16" s="180">
        <v>60</v>
      </c>
      <c r="J16" s="181">
        <v>89</v>
      </c>
      <c r="K16" s="179">
        <v>88</v>
      </c>
      <c r="L16" s="180">
        <v>30</v>
      </c>
      <c r="M16" s="181">
        <v>58</v>
      </c>
      <c r="N16" s="179">
        <v>195</v>
      </c>
      <c r="O16" s="180">
        <v>74</v>
      </c>
      <c r="P16" s="181">
        <v>121</v>
      </c>
      <c r="Q16" s="179">
        <v>526</v>
      </c>
      <c r="R16" s="180">
        <v>257</v>
      </c>
      <c r="S16" s="182">
        <v>269</v>
      </c>
    </row>
    <row r="17" spans="1:19" s="167" customFormat="1" ht="19.5" customHeight="1" x14ac:dyDescent="0.15">
      <c r="A17" s="178" t="s">
        <v>52</v>
      </c>
      <c r="B17" s="179">
        <f t="shared" si="1"/>
        <v>896</v>
      </c>
      <c r="C17" s="180">
        <f t="shared" si="2"/>
        <v>355</v>
      </c>
      <c r="D17" s="181">
        <f t="shared" si="3"/>
        <v>541</v>
      </c>
      <c r="E17" s="179">
        <v>50</v>
      </c>
      <c r="F17" s="180">
        <v>19</v>
      </c>
      <c r="G17" s="181">
        <v>31</v>
      </c>
      <c r="H17" s="179">
        <v>116</v>
      </c>
      <c r="I17" s="180">
        <v>54</v>
      </c>
      <c r="J17" s="181">
        <v>62</v>
      </c>
      <c r="K17" s="179">
        <v>81</v>
      </c>
      <c r="L17" s="180">
        <v>25</v>
      </c>
      <c r="M17" s="181">
        <v>56</v>
      </c>
      <c r="N17" s="179">
        <v>227</v>
      </c>
      <c r="O17" s="180">
        <v>89</v>
      </c>
      <c r="P17" s="181">
        <v>138</v>
      </c>
      <c r="Q17" s="179">
        <v>422</v>
      </c>
      <c r="R17" s="180">
        <v>168</v>
      </c>
      <c r="S17" s="182">
        <v>254</v>
      </c>
    </row>
    <row r="18" spans="1:19" s="167" customFormat="1" ht="19.5" customHeight="1" x14ac:dyDescent="0.15">
      <c r="A18" s="178" t="s">
        <v>40</v>
      </c>
      <c r="B18" s="179">
        <f t="shared" si="1"/>
        <v>333</v>
      </c>
      <c r="C18" s="180">
        <f t="shared" si="2"/>
        <v>150</v>
      </c>
      <c r="D18" s="181">
        <f t="shared" si="3"/>
        <v>183</v>
      </c>
      <c r="E18" s="179">
        <v>24</v>
      </c>
      <c r="F18" s="180">
        <v>10</v>
      </c>
      <c r="G18" s="181">
        <v>14</v>
      </c>
      <c r="H18" s="179">
        <v>37</v>
      </c>
      <c r="I18" s="180">
        <v>16</v>
      </c>
      <c r="J18" s="181">
        <v>21</v>
      </c>
      <c r="K18" s="179">
        <v>34</v>
      </c>
      <c r="L18" s="180">
        <v>18</v>
      </c>
      <c r="M18" s="181">
        <v>16</v>
      </c>
      <c r="N18" s="179">
        <v>94</v>
      </c>
      <c r="O18" s="180">
        <v>46</v>
      </c>
      <c r="P18" s="181">
        <v>48</v>
      </c>
      <c r="Q18" s="179">
        <v>144</v>
      </c>
      <c r="R18" s="180">
        <v>60</v>
      </c>
      <c r="S18" s="182">
        <v>84</v>
      </c>
    </row>
    <row r="19" spans="1:19" s="167" customFormat="1" ht="19.5" customHeight="1" x14ac:dyDescent="0.15">
      <c r="A19" s="178" t="s">
        <v>47</v>
      </c>
      <c r="B19" s="179">
        <f t="shared" si="1"/>
        <v>112</v>
      </c>
      <c r="C19" s="180">
        <f t="shared" si="2"/>
        <v>55</v>
      </c>
      <c r="D19" s="181">
        <f t="shared" si="3"/>
        <v>57</v>
      </c>
      <c r="E19" s="179">
        <v>11</v>
      </c>
      <c r="F19" s="180">
        <v>8</v>
      </c>
      <c r="G19" s="181">
        <v>3</v>
      </c>
      <c r="H19" s="179">
        <v>17</v>
      </c>
      <c r="I19" s="180">
        <v>8</v>
      </c>
      <c r="J19" s="181">
        <v>9</v>
      </c>
      <c r="K19" s="179">
        <v>18</v>
      </c>
      <c r="L19" s="180">
        <v>9</v>
      </c>
      <c r="M19" s="181">
        <v>9</v>
      </c>
      <c r="N19" s="179">
        <v>31</v>
      </c>
      <c r="O19" s="180">
        <v>16</v>
      </c>
      <c r="P19" s="181">
        <v>15</v>
      </c>
      <c r="Q19" s="179">
        <v>35</v>
      </c>
      <c r="R19" s="180">
        <v>14</v>
      </c>
      <c r="S19" s="182">
        <v>21</v>
      </c>
    </row>
    <row r="20" spans="1:19" s="167" customFormat="1" ht="19.5" customHeight="1" x14ac:dyDescent="0.15">
      <c r="A20" s="178" t="s">
        <v>44</v>
      </c>
      <c r="B20" s="179">
        <f t="shared" si="1"/>
        <v>34</v>
      </c>
      <c r="C20" s="180">
        <f t="shared" si="2"/>
        <v>16</v>
      </c>
      <c r="D20" s="181">
        <f t="shared" si="3"/>
        <v>18</v>
      </c>
      <c r="E20" s="179">
        <v>6</v>
      </c>
      <c r="F20" s="180">
        <v>4</v>
      </c>
      <c r="G20" s="181">
        <v>2</v>
      </c>
      <c r="H20" s="179">
        <v>6</v>
      </c>
      <c r="I20" s="180">
        <v>3</v>
      </c>
      <c r="J20" s="181">
        <v>3</v>
      </c>
      <c r="K20" s="179">
        <v>5</v>
      </c>
      <c r="L20" s="180">
        <v>4</v>
      </c>
      <c r="M20" s="181">
        <v>1</v>
      </c>
      <c r="N20" s="179">
        <v>12</v>
      </c>
      <c r="O20" s="180">
        <v>5</v>
      </c>
      <c r="P20" s="181">
        <v>7</v>
      </c>
      <c r="Q20" s="179">
        <v>5</v>
      </c>
      <c r="R20" s="180">
        <v>0</v>
      </c>
      <c r="S20" s="182">
        <v>5</v>
      </c>
    </row>
    <row r="21" spans="1:19" s="167" customFormat="1" ht="19.5" customHeight="1" x14ac:dyDescent="0.15">
      <c r="A21" s="178" t="s">
        <v>42</v>
      </c>
      <c r="B21" s="179">
        <f t="shared" si="1"/>
        <v>28</v>
      </c>
      <c r="C21" s="180">
        <f t="shared" si="2"/>
        <v>15</v>
      </c>
      <c r="D21" s="181">
        <f t="shared" si="3"/>
        <v>13</v>
      </c>
      <c r="E21" s="179">
        <v>4</v>
      </c>
      <c r="F21" s="180">
        <v>2</v>
      </c>
      <c r="G21" s="181">
        <v>2</v>
      </c>
      <c r="H21" s="179">
        <v>8</v>
      </c>
      <c r="I21" s="180">
        <v>5</v>
      </c>
      <c r="J21" s="181">
        <v>3</v>
      </c>
      <c r="K21" s="179">
        <v>6</v>
      </c>
      <c r="L21" s="180">
        <v>2</v>
      </c>
      <c r="M21" s="181">
        <v>4</v>
      </c>
      <c r="N21" s="179">
        <v>6</v>
      </c>
      <c r="O21" s="180">
        <v>4</v>
      </c>
      <c r="P21" s="181">
        <v>2</v>
      </c>
      <c r="Q21" s="179">
        <v>4</v>
      </c>
      <c r="R21" s="180">
        <v>2</v>
      </c>
      <c r="S21" s="182">
        <v>2</v>
      </c>
    </row>
    <row r="22" spans="1:19" s="167" customFormat="1" ht="19.5" customHeight="1" thickBot="1" x14ac:dyDescent="0.2">
      <c r="A22" s="183" t="s">
        <v>43</v>
      </c>
      <c r="B22" s="184">
        <f t="shared" si="1"/>
        <v>21</v>
      </c>
      <c r="C22" s="185">
        <f t="shared" si="2"/>
        <v>11</v>
      </c>
      <c r="D22" s="186">
        <f t="shared" si="3"/>
        <v>10</v>
      </c>
      <c r="E22" s="184">
        <v>4</v>
      </c>
      <c r="F22" s="185">
        <v>1</v>
      </c>
      <c r="G22" s="186">
        <v>3</v>
      </c>
      <c r="H22" s="184">
        <v>6</v>
      </c>
      <c r="I22" s="185">
        <v>3</v>
      </c>
      <c r="J22" s="186">
        <v>3</v>
      </c>
      <c r="K22" s="184">
        <v>0</v>
      </c>
      <c r="L22" s="185">
        <v>0</v>
      </c>
      <c r="M22" s="186">
        <v>0</v>
      </c>
      <c r="N22" s="184">
        <v>6</v>
      </c>
      <c r="O22" s="185">
        <v>3</v>
      </c>
      <c r="P22" s="186">
        <v>3</v>
      </c>
      <c r="Q22" s="184">
        <v>5</v>
      </c>
      <c r="R22" s="185">
        <v>4</v>
      </c>
      <c r="S22" s="187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192">
        <f t="shared" ref="B26:S26" si="4">SUM(B27:B35)</f>
        <v>21323</v>
      </c>
      <c r="C26" s="193">
        <f t="shared" si="4"/>
        <v>11508</v>
      </c>
      <c r="D26" s="208">
        <f t="shared" si="4"/>
        <v>9815</v>
      </c>
      <c r="E26" s="209">
        <f t="shared" si="4"/>
        <v>1613</v>
      </c>
      <c r="F26" s="193">
        <f t="shared" si="4"/>
        <v>858</v>
      </c>
      <c r="G26" s="208">
        <f t="shared" si="4"/>
        <v>755</v>
      </c>
      <c r="H26" s="209">
        <f t="shared" si="4"/>
        <v>1647</v>
      </c>
      <c r="I26" s="193">
        <f t="shared" si="4"/>
        <v>744</v>
      </c>
      <c r="J26" s="193">
        <f t="shared" si="4"/>
        <v>903</v>
      </c>
      <c r="K26" s="210">
        <f t="shared" si="4"/>
        <v>1453</v>
      </c>
      <c r="L26" s="193">
        <f t="shared" si="4"/>
        <v>586</v>
      </c>
      <c r="M26" s="193">
        <f t="shared" si="4"/>
        <v>867</v>
      </c>
      <c r="N26" s="210">
        <f t="shared" si="4"/>
        <v>4632</v>
      </c>
      <c r="O26" s="193">
        <f t="shared" si="4"/>
        <v>2241</v>
      </c>
      <c r="P26" s="193">
        <f t="shared" si="4"/>
        <v>2391</v>
      </c>
      <c r="Q26" s="210">
        <f t="shared" si="4"/>
        <v>11978</v>
      </c>
      <c r="R26" s="193">
        <f t="shared" si="4"/>
        <v>7079</v>
      </c>
      <c r="S26" s="211">
        <f t="shared" si="4"/>
        <v>4899</v>
      </c>
    </row>
    <row r="27" spans="1:19" ht="25.5" customHeight="1" x14ac:dyDescent="0.2">
      <c r="A27" s="197" t="s">
        <v>92</v>
      </c>
      <c r="B27" s="198">
        <f t="shared" ref="B27:S27" si="5">B6+B7</f>
        <v>949</v>
      </c>
      <c r="C27" s="189">
        <f t="shared" si="5"/>
        <v>472</v>
      </c>
      <c r="D27" s="200">
        <f t="shared" si="5"/>
        <v>477</v>
      </c>
      <c r="E27" s="189">
        <f t="shared" si="5"/>
        <v>38</v>
      </c>
      <c r="F27" s="189">
        <f t="shared" si="5"/>
        <v>14</v>
      </c>
      <c r="G27" s="200">
        <f t="shared" si="5"/>
        <v>24</v>
      </c>
      <c r="H27" s="189">
        <f t="shared" si="5"/>
        <v>53</v>
      </c>
      <c r="I27" s="189">
        <f t="shared" si="5"/>
        <v>32</v>
      </c>
      <c r="J27" s="200">
        <f t="shared" si="5"/>
        <v>21</v>
      </c>
      <c r="K27" s="189">
        <f t="shared" si="5"/>
        <v>27</v>
      </c>
      <c r="L27" s="189">
        <f t="shared" si="5"/>
        <v>11</v>
      </c>
      <c r="M27" s="200">
        <f t="shared" si="5"/>
        <v>16</v>
      </c>
      <c r="N27" s="189">
        <f t="shared" si="5"/>
        <v>152</v>
      </c>
      <c r="O27" s="189">
        <f t="shared" si="5"/>
        <v>72</v>
      </c>
      <c r="P27" s="200">
        <f t="shared" si="5"/>
        <v>80</v>
      </c>
      <c r="Q27" s="189">
        <f t="shared" si="5"/>
        <v>679</v>
      </c>
      <c r="R27" s="189">
        <f t="shared" si="5"/>
        <v>343</v>
      </c>
      <c r="S27" s="201">
        <f t="shared" si="5"/>
        <v>336</v>
      </c>
    </row>
    <row r="28" spans="1:19" ht="25.5" customHeight="1" x14ac:dyDescent="0.2">
      <c r="A28" s="197" t="s">
        <v>93</v>
      </c>
      <c r="B28" s="198">
        <f t="shared" ref="B28:S28" si="6">B8+B9</f>
        <v>992</v>
      </c>
      <c r="C28" s="189">
        <f t="shared" si="6"/>
        <v>450</v>
      </c>
      <c r="D28" s="200">
        <f t="shared" si="6"/>
        <v>542</v>
      </c>
      <c r="E28" s="189">
        <f t="shared" si="6"/>
        <v>52</v>
      </c>
      <c r="F28" s="189">
        <f t="shared" si="6"/>
        <v>29</v>
      </c>
      <c r="G28" s="200">
        <f t="shared" si="6"/>
        <v>23</v>
      </c>
      <c r="H28" s="189">
        <f t="shared" si="6"/>
        <v>40</v>
      </c>
      <c r="I28" s="189">
        <f t="shared" si="6"/>
        <v>18</v>
      </c>
      <c r="J28" s="200">
        <f t="shared" si="6"/>
        <v>22</v>
      </c>
      <c r="K28" s="189">
        <f t="shared" si="6"/>
        <v>116</v>
      </c>
      <c r="L28" s="189">
        <f t="shared" si="6"/>
        <v>55</v>
      </c>
      <c r="M28" s="200">
        <f t="shared" si="6"/>
        <v>61</v>
      </c>
      <c r="N28" s="189">
        <f t="shared" si="6"/>
        <v>141</v>
      </c>
      <c r="O28" s="189">
        <f t="shared" si="6"/>
        <v>67</v>
      </c>
      <c r="P28" s="200">
        <f t="shared" si="6"/>
        <v>74</v>
      </c>
      <c r="Q28" s="189">
        <f t="shared" si="6"/>
        <v>643</v>
      </c>
      <c r="R28" s="189">
        <f t="shared" si="6"/>
        <v>281</v>
      </c>
      <c r="S28" s="201">
        <f t="shared" si="6"/>
        <v>362</v>
      </c>
    </row>
    <row r="29" spans="1:19" ht="25.5" customHeight="1" x14ac:dyDescent="0.2">
      <c r="A29" s="197" t="s">
        <v>94</v>
      </c>
      <c r="B29" s="198">
        <f t="shared" ref="B29:S29" si="7">B10+B11</f>
        <v>9001</v>
      </c>
      <c r="C29" s="189">
        <f t="shared" si="7"/>
        <v>5221</v>
      </c>
      <c r="D29" s="200">
        <f t="shared" si="7"/>
        <v>3780</v>
      </c>
      <c r="E29" s="189">
        <f t="shared" si="7"/>
        <v>976</v>
      </c>
      <c r="F29" s="189">
        <f t="shared" si="7"/>
        <v>532</v>
      </c>
      <c r="G29" s="200">
        <f t="shared" si="7"/>
        <v>444</v>
      </c>
      <c r="H29" s="189">
        <f t="shared" si="7"/>
        <v>527</v>
      </c>
      <c r="I29" s="189">
        <f t="shared" si="7"/>
        <v>248</v>
      </c>
      <c r="J29" s="200">
        <f t="shared" si="7"/>
        <v>279</v>
      </c>
      <c r="K29" s="189">
        <f t="shared" si="7"/>
        <v>591</v>
      </c>
      <c r="L29" s="189">
        <f t="shared" si="7"/>
        <v>260</v>
      </c>
      <c r="M29" s="200">
        <f t="shared" si="7"/>
        <v>331</v>
      </c>
      <c r="N29" s="189">
        <f t="shared" si="7"/>
        <v>2106</v>
      </c>
      <c r="O29" s="189">
        <f t="shared" si="7"/>
        <v>1110</v>
      </c>
      <c r="P29" s="200">
        <f t="shared" si="7"/>
        <v>996</v>
      </c>
      <c r="Q29" s="189">
        <f t="shared" si="7"/>
        <v>4801</v>
      </c>
      <c r="R29" s="189">
        <f t="shared" si="7"/>
        <v>3071</v>
      </c>
      <c r="S29" s="201">
        <f t="shared" si="7"/>
        <v>1730</v>
      </c>
    </row>
    <row r="30" spans="1:19" ht="25.5" customHeight="1" x14ac:dyDescent="0.2">
      <c r="A30" s="197" t="s">
        <v>95</v>
      </c>
      <c r="B30" s="198">
        <f t="shared" ref="B30:S30" si="8">B12+B13</f>
        <v>5371</v>
      </c>
      <c r="C30" s="189">
        <f t="shared" si="8"/>
        <v>2987</v>
      </c>
      <c r="D30" s="200">
        <f t="shared" si="8"/>
        <v>2384</v>
      </c>
      <c r="E30" s="189">
        <f t="shared" si="8"/>
        <v>308</v>
      </c>
      <c r="F30" s="189">
        <f t="shared" si="8"/>
        <v>163</v>
      </c>
      <c r="G30" s="200">
        <f t="shared" si="8"/>
        <v>145</v>
      </c>
      <c r="H30" s="189">
        <f t="shared" si="8"/>
        <v>431</v>
      </c>
      <c r="I30" s="189">
        <f t="shared" si="8"/>
        <v>192</v>
      </c>
      <c r="J30" s="200">
        <f t="shared" si="8"/>
        <v>239</v>
      </c>
      <c r="K30" s="189">
        <f t="shared" si="8"/>
        <v>298</v>
      </c>
      <c r="L30" s="189">
        <f t="shared" si="8"/>
        <v>89</v>
      </c>
      <c r="M30" s="200">
        <f t="shared" si="8"/>
        <v>209</v>
      </c>
      <c r="N30" s="189">
        <f t="shared" si="8"/>
        <v>1198</v>
      </c>
      <c r="O30" s="189">
        <f t="shared" si="8"/>
        <v>563</v>
      </c>
      <c r="P30" s="200">
        <f t="shared" si="8"/>
        <v>635</v>
      </c>
      <c r="Q30" s="189">
        <f t="shared" si="8"/>
        <v>3136</v>
      </c>
      <c r="R30" s="189">
        <f t="shared" si="8"/>
        <v>1980</v>
      </c>
      <c r="S30" s="201">
        <f t="shared" si="8"/>
        <v>1156</v>
      </c>
    </row>
    <row r="31" spans="1:19" ht="25.5" customHeight="1" x14ac:dyDescent="0.2">
      <c r="A31" s="197" t="s">
        <v>96</v>
      </c>
      <c r="B31" s="198">
        <f t="shared" ref="B31:S31" si="9">B14+B15</f>
        <v>2585</v>
      </c>
      <c r="C31" s="189">
        <f t="shared" si="9"/>
        <v>1337</v>
      </c>
      <c r="D31" s="200">
        <f t="shared" si="9"/>
        <v>1248</v>
      </c>
      <c r="E31" s="189">
        <f t="shared" si="9"/>
        <v>97</v>
      </c>
      <c r="F31" s="189">
        <f t="shared" si="9"/>
        <v>58</v>
      </c>
      <c r="G31" s="200">
        <f t="shared" si="9"/>
        <v>39</v>
      </c>
      <c r="H31" s="189">
        <f t="shared" si="9"/>
        <v>257</v>
      </c>
      <c r="I31" s="189">
        <f t="shared" si="9"/>
        <v>105</v>
      </c>
      <c r="J31" s="200">
        <f t="shared" si="9"/>
        <v>152</v>
      </c>
      <c r="K31" s="189">
        <f t="shared" si="9"/>
        <v>189</v>
      </c>
      <c r="L31" s="189">
        <f t="shared" si="9"/>
        <v>83</v>
      </c>
      <c r="M31" s="200">
        <f t="shared" si="9"/>
        <v>106</v>
      </c>
      <c r="N31" s="189">
        <f t="shared" si="9"/>
        <v>464</v>
      </c>
      <c r="O31" s="189">
        <f t="shared" si="9"/>
        <v>192</v>
      </c>
      <c r="P31" s="200">
        <f t="shared" si="9"/>
        <v>272</v>
      </c>
      <c r="Q31" s="189">
        <f t="shared" si="9"/>
        <v>1578</v>
      </c>
      <c r="R31" s="189">
        <f t="shared" si="9"/>
        <v>899</v>
      </c>
      <c r="S31" s="201">
        <f t="shared" si="9"/>
        <v>679</v>
      </c>
    </row>
    <row r="32" spans="1:19" ht="25.5" customHeight="1" x14ac:dyDescent="0.2">
      <c r="A32" s="197" t="s">
        <v>97</v>
      </c>
      <c r="B32" s="198">
        <f t="shared" ref="B32:S32" si="10">B16+B17</f>
        <v>1897</v>
      </c>
      <c r="C32" s="189">
        <f t="shared" si="10"/>
        <v>794</v>
      </c>
      <c r="D32" s="200">
        <f t="shared" si="10"/>
        <v>1103</v>
      </c>
      <c r="E32" s="189">
        <f t="shared" si="10"/>
        <v>93</v>
      </c>
      <c r="F32" s="189">
        <f t="shared" si="10"/>
        <v>37</v>
      </c>
      <c r="G32" s="200">
        <f t="shared" si="10"/>
        <v>56</v>
      </c>
      <c r="H32" s="189">
        <f t="shared" si="10"/>
        <v>265</v>
      </c>
      <c r="I32" s="189">
        <f t="shared" si="10"/>
        <v>114</v>
      </c>
      <c r="J32" s="200">
        <f t="shared" si="10"/>
        <v>151</v>
      </c>
      <c r="K32" s="189">
        <f t="shared" si="10"/>
        <v>169</v>
      </c>
      <c r="L32" s="189">
        <f t="shared" si="10"/>
        <v>55</v>
      </c>
      <c r="M32" s="200">
        <f t="shared" si="10"/>
        <v>114</v>
      </c>
      <c r="N32" s="189">
        <f t="shared" si="10"/>
        <v>422</v>
      </c>
      <c r="O32" s="189">
        <f t="shared" si="10"/>
        <v>163</v>
      </c>
      <c r="P32" s="200">
        <f t="shared" si="10"/>
        <v>259</v>
      </c>
      <c r="Q32" s="189">
        <f t="shared" si="10"/>
        <v>948</v>
      </c>
      <c r="R32" s="189">
        <f t="shared" si="10"/>
        <v>425</v>
      </c>
      <c r="S32" s="201">
        <f t="shared" si="10"/>
        <v>523</v>
      </c>
    </row>
    <row r="33" spans="1:19" ht="25.5" customHeight="1" x14ac:dyDescent="0.2">
      <c r="A33" s="197" t="s">
        <v>98</v>
      </c>
      <c r="B33" s="198">
        <f t="shared" ref="B33:S33" si="11">B18+B19</f>
        <v>445</v>
      </c>
      <c r="C33" s="189">
        <f t="shared" si="11"/>
        <v>205</v>
      </c>
      <c r="D33" s="200">
        <f t="shared" si="11"/>
        <v>240</v>
      </c>
      <c r="E33" s="189">
        <f t="shared" si="11"/>
        <v>35</v>
      </c>
      <c r="F33" s="189">
        <f t="shared" si="11"/>
        <v>18</v>
      </c>
      <c r="G33" s="200">
        <f t="shared" si="11"/>
        <v>17</v>
      </c>
      <c r="H33" s="189">
        <f t="shared" si="11"/>
        <v>54</v>
      </c>
      <c r="I33" s="189">
        <f t="shared" si="11"/>
        <v>24</v>
      </c>
      <c r="J33" s="200">
        <f t="shared" si="11"/>
        <v>30</v>
      </c>
      <c r="K33" s="189">
        <f t="shared" si="11"/>
        <v>52</v>
      </c>
      <c r="L33" s="189">
        <f t="shared" si="11"/>
        <v>27</v>
      </c>
      <c r="M33" s="200">
        <f t="shared" si="11"/>
        <v>25</v>
      </c>
      <c r="N33" s="189">
        <f t="shared" si="11"/>
        <v>125</v>
      </c>
      <c r="O33" s="189">
        <f t="shared" si="11"/>
        <v>62</v>
      </c>
      <c r="P33" s="200">
        <f t="shared" si="11"/>
        <v>63</v>
      </c>
      <c r="Q33" s="189">
        <f t="shared" si="11"/>
        <v>179</v>
      </c>
      <c r="R33" s="189">
        <f t="shared" si="11"/>
        <v>74</v>
      </c>
      <c r="S33" s="201">
        <f t="shared" si="11"/>
        <v>105</v>
      </c>
    </row>
    <row r="34" spans="1:19" ht="25.5" customHeight="1" x14ac:dyDescent="0.2">
      <c r="A34" s="197" t="s">
        <v>99</v>
      </c>
      <c r="B34" s="198">
        <f t="shared" ref="B34:S34" si="12">B20+B21</f>
        <v>62</v>
      </c>
      <c r="C34" s="189">
        <f t="shared" si="12"/>
        <v>31</v>
      </c>
      <c r="D34" s="200">
        <f t="shared" si="12"/>
        <v>31</v>
      </c>
      <c r="E34" s="189">
        <f t="shared" si="12"/>
        <v>10</v>
      </c>
      <c r="F34" s="189">
        <f t="shared" si="12"/>
        <v>6</v>
      </c>
      <c r="G34" s="200">
        <f t="shared" si="12"/>
        <v>4</v>
      </c>
      <c r="H34" s="189">
        <f t="shared" si="12"/>
        <v>14</v>
      </c>
      <c r="I34" s="189">
        <f t="shared" si="12"/>
        <v>8</v>
      </c>
      <c r="J34" s="200">
        <f t="shared" si="12"/>
        <v>6</v>
      </c>
      <c r="K34" s="189">
        <f t="shared" si="12"/>
        <v>11</v>
      </c>
      <c r="L34" s="189">
        <f t="shared" si="12"/>
        <v>6</v>
      </c>
      <c r="M34" s="200">
        <f t="shared" si="12"/>
        <v>5</v>
      </c>
      <c r="N34" s="189">
        <f t="shared" si="12"/>
        <v>18</v>
      </c>
      <c r="O34" s="189">
        <f t="shared" si="12"/>
        <v>9</v>
      </c>
      <c r="P34" s="200">
        <f t="shared" si="12"/>
        <v>9</v>
      </c>
      <c r="Q34" s="189">
        <f t="shared" si="12"/>
        <v>9</v>
      </c>
      <c r="R34" s="189">
        <f t="shared" si="12"/>
        <v>2</v>
      </c>
      <c r="S34" s="201">
        <f t="shared" si="12"/>
        <v>7</v>
      </c>
    </row>
    <row r="35" spans="1:19" ht="25.5" customHeight="1" thickBot="1" x14ac:dyDescent="0.25">
      <c r="A35" s="202" t="s">
        <v>43</v>
      </c>
      <c r="B35" s="203">
        <f t="shared" ref="B35:S35" si="13">B22</f>
        <v>21</v>
      </c>
      <c r="C35" s="204">
        <f t="shared" si="13"/>
        <v>11</v>
      </c>
      <c r="D35" s="206">
        <f t="shared" si="13"/>
        <v>10</v>
      </c>
      <c r="E35" s="204">
        <f t="shared" si="13"/>
        <v>4</v>
      </c>
      <c r="F35" s="204">
        <f t="shared" si="13"/>
        <v>1</v>
      </c>
      <c r="G35" s="206">
        <f t="shared" si="13"/>
        <v>3</v>
      </c>
      <c r="H35" s="204">
        <f t="shared" si="13"/>
        <v>6</v>
      </c>
      <c r="I35" s="204">
        <f t="shared" si="13"/>
        <v>3</v>
      </c>
      <c r="J35" s="206">
        <f t="shared" si="13"/>
        <v>3</v>
      </c>
      <c r="K35" s="204">
        <f t="shared" si="13"/>
        <v>0</v>
      </c>
      <c r="L35" s="204">
        <f t="shared" si="13"/>
        <v>0</v>
      </c>
      <c r="M35" s="206">
        <f t="shared" si="13"/>
        <v>0</v>
      </c>
      <c r="N35" s="204">
        <f t="shared" si="13"/>
        <v>6</v>
      </c>
      <c r="O35" s="204">
        <f t="shared" si="13"/>
        <v>3</v>
      </c>
      <c r="P35" s="206">
        <f t="shared" si="13"/>
        <v>3</v>
      </c>
      <c r="Q35" s="204">
        <f t="shared" si="13"/>
        <v>5</v>
      </c>
      <c r="R35" s="204">
        <f t="shared" si="13"/>
        <v>4</v>
      </c>
      <c r="S35" s="207">
        <f t="shared" si="13"/>
        <v>1</v>
      </c>
    </row>
  </sheetData>
  <mergeCells count="15">
    <mergeCell ref="A1:I1"/>
    <mergeCell ref="A3:A4"/>
    <mergeCell ref="B3:D3"/>
    <mergeCell ref="E3:G3"/>
    <mergeCell ref="H3:J3"/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709F-3E45-4945-9170-3BCD7FB0530F}">
  <dimension ref="A1:S35"/>
  <sheetViews>
    <sheetView zoomScaleNormal="100" workbookViewId="0">
      <selection sqref="A1:I1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114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172">
        <v>2021</v>
      </c>
      <c r="B5" s="212">
        <f t="shared" ref="B5:S5" si="0">SUM(B6:B22)</f>
        <v>20934</v>
      </c>
      <c r="C5" s="213">
        <f t="shared" si="0"/>
        <v>11163</v>
      </c>
      <c r="D5" s="214">
        <f t="shared" si="0"/>
        <v>9771</v>
      </c>
      <c r="E5" s="212">
        <f t="shared" si="0"/>
        <v>1607</v>
      </c>
      <c r="F5" s="213">
        <f t="shared" si="0"/>
        <v>865</v>
      </c>
      <c r="G5" s="214">
        <f t="shared" si="0"/>
        <v>742</v>
      </c>
      <c r="H5" s="212">
        <f t="shared" si="0"/>
        <v>1606</v>
      </c>
      <c r="I5" s="213">
        <f t="shared" si="0"/>
        <v>727</v>
      </c>
      <c r="J5" s="214">
        <f t="shared" si="0"/>
        <v>879</v>
      </c>
      <c r="K5" s="212">
        <f t="shared" si="0"/>
        <v>1457</v>
      </c>
      <c r="L5" s="213">
        <f t="shared" si="0"/>
        <v>578</v>
      </c>
      <c r="M5" s="214">
        <f t="shared" si="0"/>
        <v>879</v>
      </c>
      <c r="N5" s="212">
        <f t="shared" si="0"/>
        <v>4473</v>
      </c>
      <c r="O5" s="213">
        <f t="shared" si="0"/>
        <v>2093</v>
      </c>
      <c r="P5" s="214">
        <f t="shared" si="0"/>
        <v>2380</v>
      </c>
      <c r="Q5" s="212">
        <f t="shared" si="0"/>
        <v>11791</v>
      </c>
      <c r="R5" s="213">
        <f t="shared" si="0"/>
        <v>6900</v>
      </c>
      <c r="S5" s="215">
        <f t="shared" si="0"/>
        <v>4891</v>
      </c>
    </row>
    <row r="6" spans="1:19" s="167" customFormat="1" ht="19.5" customHeight="1" x14ac:dyDescent="0.15">
      <c r="A6" s="178" t="s">
        <v>39</v>
      </c>
      <c r="B6" s="216">
        <f>SUM(C6:D6)</f>
        <v>596</v>
      </c>
      <c r="C6" s="217">
        <f>F6+I6+L6+O6+R6</f>
        <v>314</v>
      </c>
      <c r="D6" s="218">
        <f>G6+J6+M6+P6+S6</f>
        <v>282</v>
      </c>
      <c r="E6" s="216">
        <f>SUM(F6:G6)</f>
        <v>21</v>
      </c>
      <c r="F6" s="217">
        <v>12</v>
      </c>
      <c r="G6" s="218">
        <v>9</v>
      </c>
      <c r="H6" s="216">
        <f>SUM(I6:J6)</f>
        <v>31</v>
      </c>
      <c r="I6" s="217">
        <v>21</v>
      </c>
      <c r="J6" s="218">
        <v>10</v>
      </c>
      <c r="K6" s="216">
        <f>SUM(L6:M6)</f>
        <v>15</v>
      </c>
      <c r="L6" s="217">
        <v>9</v>
      </c>
      <c r="M6" s="218">
        <v>6</v>
      </c>
      <c r="N6" s="216">
        <f>SUM(O6:P6)</f>
        <v>99</v>
      </c>
      <c r="O6" s="217">
        <v>53</v>
      </c>
      <c r="P6" s="218">
        <v>46</v>
      </c>
      <c r="Q6" s="216">
        <f>SUM(R6:S6)</f>
        <v>430</v>
      </c>
      <c r="R6" s="217">
        <v>219</v>
      </c>
      <c r="S6" s="219">
        <v>211</v>
      </c>
    </row>
    <row r="7" spans="1:19" s="167" customFormat="1" ht="19.5" customHeight="1" x14ac:dyDescent="0.15">
      <c r="A7" s="178" t="s">
        <v>49</v>
      </c>
      <c r="B7" s="216">
        <f t="shared" ref="B7:B22" si="1">SUM(C7:D7)</f>
        <v>515</v>
      </c>
      <c r="C7" s="217">
        <f t="shared" ref="C7:D22" si="2">F7+I7+L7+O7+R7</f>
        <v>243</v>
      </c>
      <c r="D7" s="218">
        <f t="shared" si="2"/>
        <v>272</v>
      </c>
      <c r="E7" s="216">
        <f t="shared" ref="E7:E22" si="3">SUM(F7:G7)</f>
        <v>22</v>
      </c>
      <c r="F7" s="217">
        <v>6</v>
      </c>
      <c r="G7" s="218">
        <v>16</v>
      </c>
      <c r="H7" s="216">
        <f t="shared" ref="H7:H22" si="4">SUM(I7:J7)</f>
        <v>28</v>
      </c>
      <c r="I7" s="217">
        <v>15</v>
      </c>
      <c r="J7" s="218">
        <v>13</v>
      </c>
      <c r="K7" s="216">
        <f t="shared" ref="K7:K22" si="5">SUM(L7:M7)</f>
        <v>23</v>
      </c>
      <c r="L7" s="217">
        <v>9</v>
      </c>
      <c r="M7" s="218">
        <v>14</v>
      </c>
      <c r="N7" s="216">
        <f t="shared" ref="N7:N22" si="6">SUM(O7:P7)</f>
        <v>75</v>
      </c>
      <c r="O7" s="217">
        <v>30</v>
      </c>
      <c r="P7" s="218">
        <v>45</v>
      </c>
      <c r="Q7" s="216">
        <f t="shared" ref="Q7:Q22" si="7">SUM(R7:S7)</f>
        <v>367</v>
      </c>
      <c r="R7" s="217">
        <v>183</v>
      </c>
      <c r="S7" s="219">
        <v>184</v>
      </c>
    </row>
    <row r="8" spans="1:19" s="167" customFormat="1" ht="19.5" customHeight="1" x14ac:dyDescent="0.15">
      <c r="A8" s="178" t="s">
        <v>46</v>
      </c>
      <c r="B8" s="216">
        <f t="shared" si="1"/>
        <v>326</v>
      </c>
      <c r="C8" s="217">
        <f t="shared" si="2"/>
        <v>166</v>
      </c>
      <c r="D8" s="218">
        <f t="shared" si="2"/>
        <v>160</v>
      </c>
      <c r="E8" s="216">
        <f t="shared" si="3"/>
        <v>4</v>
      </c>
      <c r="F8" s="217">
        <v>2</v>
      </c>
      <c r="G8" s="218">
        <v>2</v>
      </c>
      <c r="H8" s="216">
        <f t="shared" si="4"/>
        <v>13</v>
      </c>
      <c r="I8" s="217">
        <v>10</v>
      </c>
      <c r="J8" s="218">
        <v>3</v>
      </c>
      <c r="K8" s="216">
        <f t="shared" si="5"/>
        <v>5</v>
      </c>
      <c r="L8" s="217">
        <v>3</v>
      </c>
      <c r="M8" s="218">
        <v>2</v>
      </c>
      <c r="N8" s="216">
        <f t="shared" si="6"/>
        <v>31</v>
      </c>
      <c r="O8" s="217">
        <v>14</v>
      </c>
      <c r="P8" s="218">
        <v>17</v>
      </c>
      <c r="Q8" s="216">
        <f t="shared" si="7"/>
        <v>273</v>
      </c>
      <c r="R8" s="217">
        <v>137</v>
      </c>
      <c r="S8" s="219">
        <v>136</v>
      </c>
    </row>
    <row r="9" spans="1:19" s="167" customFormat="1" ht="19.5" customHeight="1" x14ac:dyDescent="0.15">
      <c r="A9" s="178" t="s">
        <v>45</v>
      </c>
      <c r="B9" s="216">
        <f t="shared" si="1"/>
        <v>556</v>
      </c>
      <c r="C9" s="217">
        <f t="shared" si="2"/>
        <v>262</v>
      </c>
      <c r="D9" s="218">
        <f t="shared" si="2"/>
        <v>294</v>
      </c>
      <c r="E9" s="216">
        <f t="shared" si="3"/>
        <v>24</v>
      </c>
      <c r="F9" s="217">
        <v>13</v>
      </c>
      <c r="G9" s="218">
        <v>11</v>
      </c>
      <c r="H9" s="216">
        <f t="shared" si="4"/>
        <v>22</v>
      </c>
      <c r="I9" s="217">
        <v>7</v>
      </c>
      <c r="J9" s="218">
        <v>15</v>
      </c>
      <c r="K9" s="216">
        <f t="shared" si="5"/>
        <v>121</v>
      </c>
      <c r="L9" s="217">
        <v>54</v>
      </c>
      <c r="M9" s="218">
        <v>67</v>
      </c>
      <c r="N9" s="216">
        <f t="shared" si="6"/>
        <v>55</v>
      </c>
      <c r="O9" s="217">
        <v>24</v>
      </c>
      <c r="P9" s="218">
        <v>31</v>
      </c>
      <c r="Q9" s="216">
        <f t="shared" si="7"/>
        <v>334</v>
      </c>
      <c r="R9" s="217">
        <v>164</v>
      </c>
      <c r="S9" s="219">
        <v>170</v>
      </c>
    </row>
    <row r="10" spans="1:19" s="167" customFormat="1" ht="19.5" customHeight="1" x14ac:dyDescent="0.15">
      <c r="A10" s="178" t="s">
        <v>53</v>
      </c>
      <c r="B10" s="216">
        <f t="shared" si="1"/>
        <v>4837</v>
      </c>
      <c r="C10" s="217">
        <f t="shared" si="2"/>
        <v>2611</v>
      </c>
      <c r="D10" s="218">
        <f t="shared" si="2"/>
        <v>2226</v>
      </c>
      <c r="E10" s="216">
        <f t="shared" si="3"/>
        <v>596</v>
      </c>
      <c r="F10" s="217">
        <v>320</v>
      </c>
      <c r="G10" s="218">
        <v>276</v>
      </c>
      <c r="H10" s="216">
        <f t="shared" si="4"/>
        <v>256</v>
      </c>
      <c r="I10" s="217">
        <v>114</v>
      </c>
      <c r="J10" s="218">
        <v>142</v>
      </c>
      <c r="K10" s="216">
        <f t="shared" si="5"/>
        <v>405</v>
      </c>
      <c r="L10" s="217">
        <v>178</v>
      </c>
      <c r="M10" s="218">
        <v>227</v>
      </c>
      <c r="N10" s="216">
        <f t="shared" si="6"/>
        <v>976</v>
      </c>
      <c r="O10" s="217">
        <v>508</v>
      </c>
      <c r="P10" s="218">
        <v>468</v>
      </c>
      <c r="Q10" s="216">
        <f t="shared" si="7"/>
        <v>2604</v>
      </c>
      <c r="R10" s="217">
        <v>1491</v>
      </c>
      <c r="S10" s="219">
        <v>1113</v>
      </c>
    </row>
    <row r="11" spans="1:19" s="167" customFormat="1" ht="19.5" customHeight="1" x14ac:dyDescent="0.15">
      <c r="A11" s="178" t="s">
        <v>55</v>
      </c>
      <c r="B11" s="216">
        <f t="shared" si="1"/>
        <v>4079</v>
      </c>
      <c r="C11" s="217">
        <f t="shared" si="2"/>
        <v>2384</v>
      </c>
      <c r="D11" s="218">
        <f t="shared" si="2"/>
        <v>1695</v>
      </c>
      <c r="E11" s="216">
        <f t="shared" si="3"/>
        <v>346</v>
      </c>
      <c r="F11" s="217">
        <v>193</v>
      </c>
      <c r="G11" s="218">
        <v>153</v>
      </c>
      <c r="H11" s="216">
        <f t="shared" si="4"/>
        <v>298</v>
      </c>
      <c r="I11" s="217">
        <v>151</v>
      </c>
      <c r="J11" s="218">
        <v>147</v>
      </c>
      <c r="K11" s="216">
        <f t="shared" si="5"/>
        <v>208</v>
      </c>
      <c r="L11" s="217">
        <v>81</v>
      </c>
      <c r="M11" s="218">
        <v>127</v>
      </c>
      <c r="N11" s="216">
        <f t="shared" si="6"/>
        <v>1067</v>
      </c>
      <c r="O11" s="217">
        <v>510</v>
      </c>
      <c r="P11" s="218">
        <v>557</v>
      </c>
      <c r="Q11" s="216">
        <f t="shared" si="7"/>
        <v>2160</v>
      </c>
      <c r="R11" s="217">
        <v>1449</v>
      </c>
      <c r="S11" s="219">
        <v>711</v>
      </c>
    </row>
    <row r="12" spans="1:19" s="167" customFormat="1" ht="19.5" customHeight="1" x14ac:dyDescent="0.15">
      <c r="A12" s="178" t="s">
        <v>51</v>
      </c>
      <c r="B12" s="216">
        <f t="shared" si="1"/>
        <v>3088</v>
      </c>
      <c r="C12" s="217">
        <f t="shared" si="2"/>
        <v>1748</v>
      </c>
      <c r="D12" s="218">
        <f t="shared" si="2"/>
        <v>1340</v>
      </c>
      <c r="E12" s="216">
        <f t="shared" si="3"/>
        <v>196</v>
      </c>
      <c r="F12" s="217">
        <v>105</v>
      </c>
      <c r="G12" s="218">
        <v>91</v>
      </c>
      <c r="H12" s="216">
        <f t="shared" si="4"/>
        <v>250</v>
      </c>
      <c r="I12" s="217">
        <v>120</v>
      </c>
      <c r="J12" s="218">
        <v>130</v>
      </c>
      <c r="K12" s="216">
        <f t="shared" si="5"/>
        <v>154</v>
      </c>
      <c r="L12" s="217">
        <v>55</v>
      </c>
      <c r="M12" s="218">
        <v>99</v>
      </c>
      <c r="N12" s="216">
        <f t="shared" si="6"/>
        <v>684</v>
      </c>
      <c r="O12" s="217">
        <v>327</v>
      </c>
      <c r="P12" s="218">
        <v>357</v>
      </c>
      <c r="Q12" s="216">
        <f t="shared" si="7"/>
        <v>1804</v>
      </c>
      <c r="R12" s="217">
        <v>1141</v>
      </c>
      <c r="S12" s="219">
        <v>663</v>
      </c>
    </row>
    <row r="13" spans="1:19" s="167" customFormat="1" ht="19.5" customHeight="1" x14ac:dyDescent="0.15">
      <c r="A13" s="178" t="s">
        <v>54</v>
      </c>
      <c r="B13" s="216">
        <f t="shared" si="1"/>
        <v>2172</v>
      </c>
      <c r="C13" s="217">
        <f t="shared" si="2"/>
        <v>1187</v>
      </c>
      <c r="D13" s="218">
        <f t="shared" si="2"/>
        <v>985</v>
      </c>
      <c r="E13" s="216">
        <f t="shared" si="3"/>
        <v>132</v>
      </c>
      <c r="F13" s="217">
        <v>77</v>
      </c>
      <c r="G13" s="218">
        <v>55</v>
      </c>
      <c r="H13" s="216">
        <f t="shared" si="4"/>
        <v>169</v>
      </c>
      <c r="I13" s="217">
        <v>72</v>
      </c>
      <c r="J13" s="218">
        <v>97</v>
      </c>
      <c r="K13" s="216">
        <f t="shared" si="5"/>
        <v>134</v>
      </c>
      <c r="L13" s="217">
        <v>30</v>
      </c>
      <c r="M13" s="218">
        <v>104</v>
      </c>
      <c r="N13" s="216">
        <f t="shared" si="6"/>
        <v>487</v>
      </c>
      <c r="O13" s="217">
        <v>223</v>
      </c>
      <c r="P13" s="218">
        <v>264</v>
      </c>
      <c r="Q13" s="216">
        <f t="shared" si="7"/>
        <v>1250</v>
      </c>
      <c r="R13" s="217">
        <v>785</v>
      </c>
      <c r="S13" s="219">
        <v>465</v>
      </c>
    </row>
    <row r="14" spans="1:19" s="167" customFormat="1" ht="19.5" customHeight="1" x14ac:dyDescent="0.15">
      <c r="A14" s="178" t="s">
        <v>48</v>
      </c>
      <c r="B14" s="216">
        <f t="shared" si="1"/>
        <v>1375</v>
      </c>
      <c r="C14" s="217">
        <f t="shared" si="2"/>
        <v>743</v>
      </c>
      <c r="D14" s="218">
        <f t="shared" si="2"/>
        <v>632</v>
      </c>
      <c r="E14" s="216">
        <f t="shared" si="3"/>
        <v>69</v>
      </c>
      <c r="F14" s="217">
        <v>40</v>
      </c>
      <c r="G14" s="218">
        <v>29</v>
      </c>
      <c r="H14" s="216">
        <f t="shared" si="4"/>
        <v>139</v>
      </c>
      <c r="I14" s="217">
        <v>59</v>
      </c>
      <c r="J14" s="218">
        <v>80</v>
      </c>
      <c r="K14" s="216">
        <f t="shared" si="5"/>
        <v>97</v>
      </c>
      <c r="L14" s="217">
        <v>36</v>
      </c>
      <c r="M14" s="218">
        <v>61</v>
      </c>
      <c r="N14" s="216">
        <f t="shared" si="6"/>
        <v>225</v>
      </c>
      <c r="O14" s="217">
        <v>96</v>
      </c>
      <c r="P14" s="218">
        <v>129</v>
      </c>
      <c r="Q14" s="216">
        <f t="shared" si="7"/>
        <v>845</v>
      </c>
      <c r="R14" s="217">
        <v>512</v>
      </c>
      <c r="S14" s="219">
        <v>333</v>
      </c>
    </row>
    <row r="15" spans="1:19" s="167" customFormat="1" ht="19.5" customHeight="1" x14ac:dyDescent="0.15">
      <c r="A15" s="178" t="s">
        <v>41</v>
      </c>
      <c r="B15" s="216">
        <f t="shared" si="1"/>
        <v>1076</v>
      </c>
      <c r="C15" s="217">
        <f t="shared" si="2"/>
        <v>520</v>
      </c>
      <c r="D15" s="218">
        <f t="shared" si="2"/>
        <v>556</v>
      </c>
      <c r="E15" s="216">
        <f t="shared" si="3"/>
        <v>49</v>
      </c>
      <c r="F15" s="217">
        <v>29</v>
      </c>
      <c r="G15" s="218">
        <v>20</v>
      </c>
      <c r="H15" s="216">
        <f t="shared" si="4"/>
        <v>107</v>
      </c>
      <c r="I15" s="217">
        <v>38</v>
      </c>
      <c r="J15" s="218">
        <v>69</v>
      </c>
      <c r="K15" s="216">
        <f t="shared" si="5"/>
        <v>84</v>
      </c>
      <c r="L15" s="217">
        <v>39</v>
      </c>
      <c r="M15" s="218">
        <v>45</v>
      </c>
      <c r="N15" s="216">
        <f t="shared" si="6"/>
        <v>201</v>
      </c>
      <c r="O15" s="217">
        <v>75</v>
      </c>
      <c r="P15" s="218">
        <v>126</v>
      </c>
      <c r="Q15" s="216">
        <f t="shared" si="7"/>
        <v>635</v>
      </c>
      <c r="R15" s="217">
        <v>339</v>
      </c>
      <c r="S15" s="219">
        <v>296</v>
      </c>
    </row>
    <row r="16" spans="1:19" s="167" customFormat="1" ht="19.5" customHeight="1" x14ac:dyDescent="0.15">
      <c r="A16" s="178" t="s">
        <v>50</v>
      </c>
      <c r="B16" s="216">
        <f t="shared" si="1"/>
        <v>950</v>
      </c>
      <c r="C16" s="217">
        <f t="shared" si="2"/>
        <v>432</v>
      </c>
      <c r="D16" s="218">
        <f t="shared" si="2"/>
        <v>518</v>
      </c>
      <c r="E16" s="216">
        <f t="shared" si="3"/>
        <v>47</v>
      </c>
      <c r="F16" s="217">
        <v>19</v>
      </c>
      <c r="G16" s="218">
        <v>28</v>
      </c>
      <c r="H16" s="216">
        <f t="shared" si="4"/>
        <v>134</v>
      </c>
      <c r="I16" s="217">
        <v>56</v>
      </c>
      <c r="J16" s="218">
        <v>78</v>
      </c>
      <c r="K16" s="216">
        <f t="shared" si="5"/>
        <v>76</v>
      </c>
      <c r="L16" s="217">
        <v>27</v>
      </c>
      <c r="M16" s="218">
        <v>49</v>
      </c>
      <c r="N16" s="216">
        <f t="shared" si="6"/>
        <v>209</v>
      </c>
      <c r="O16" s="217">
        <v>79</v>
      </c>
      <c r="P16" s="218">
        <v>130</v>
      </c>
      <c r="Q16" s="216">
        <f t="shared" si="7"/>
        <v>484</v>
      </c>
      <c r="R16" s="217">
        <v>251</v>
      </c>
      <c r="S16" s="219">
        <v>233</v>
      </c>
    </row>
    <row r="17" spans="1:19" s="167" customFormat="1" ht="19.5" customHeight="1" x14ac:dyDescent="0.15">
      <c r="A17" s="178" t="s">
        <v>52</v>
      </c>
      <c r="B17" s="216">
        <f t="shared" si="1"/>
        <v>842</v>
      </c>
      <c r="C17" s="217">
        <f t="shared" si="2"/>
        <v>316</v>
      </c>
      <c r="D17" s="218">
        <f t="shared" si="2"/>
        <v>526</v>
      </c>
      <c r="E17" s="216">
        <f t="shared" si="3"/>
        <v>51</v>
      </c>
      <c r="F17" s="217">
        <v>26</v>
      </c>
      <c r="G17" s="218">
        <v>25</v>
      </c>
      <c r="H17" s="216">
        <f t="shared" si="4"/>
        <v>95</v>
      </c>
      <c r="I17" s="217">
        <v>38</v>
      </c>
      <c r="J17" s="218">
        <v>57</v>
      </c>
      <c r="K17" s="216">
        <f t="shared" si="5"/>
        <v>81</v>
      </c>
      <c r="L17" s="217">
        <v>29</v>
      </c>
      <c r="M17" s="218">
        <v>52</v>
      </c>
      <c r="N17" s="216">
        <f t="shared" si="6"/>
        <v>209</v>
      </c>
      <c r="O17" s="217">
        <v>78</v>
      </c>
      <c r="P17" s="218">
        <v>131</v>
      </c>
      <c r="Q17" s="216">
        <f t="shared" si="7"/>
        <v>406</v>
      </c>
      <c r="R17" s="217">
        <v>145</v>
      </c>
      <c r="S17" s="219">
        <v>261</v>
      </c>
    </row>
    <row r="18" spans="1:19" s="167" customFormat="1" ht="19.5" customHeight="1" x14ac:dyDescent="0.15">
      <c r="A18" s="178" t="s">
        <v>40</v>
      </c>
      <c r="B18" s="216">
        <f t="shared" si="1"/>
        <v>316</v>
      </c>
      <c r="C18" s="217">
        <f t="shared" si="2"/>
        <v>138</v>
      </c>
      <c r="D18" s="218">
        <f t="shared" si="2"/>
        <v>178</v>
      </c>
      <c r="E18" s="216">
        <f t="shared" si="3"/>
        <v>22</v>
      </c>
      <c r="F18" s="217">
        <v>8</v>
      </c>
      <c r="G18" s="218">
        <v>14</v>
      </c>
      <c r="H18" s="216">
        <f t="shared" si="4"/>
        <v>34</v>
      </c>
      <c r="I18" s="217">
        <v>12</v>
      </c>
      <c r="J18" s="218">
        <v>22</v>
      </c>
      <c r="K18" s="216">
        <f t="shared" si="5"/>
        <v>24</v>
      </c>
      <c r="L18" s="217">
        <v>13</v>
      </c>
      <c r="M18" s="218">
        <v>11</v>
      </c>
      <c r="N18" s="216">
        <f t="shared" si="6"/>
        <v>94</v>
      </c>
      <c r="O18" s="217">
        <v>46</v>
      </c>
      <c r="P18" s="218">
        <v>48</v>
      </c>
      <c r="Q18" s="216">
        <f t="shared" si="7"/>
        <v>142</v>
      </c>
      <c r="R18" s="217">
        <v>59</v>
      </c>
      <c r="S18" s="219">
        <v>83</v>
      </c>
    </row>
    <row r="19" spans="1:19" s="167" customFormat="1" ht="19.5" customHeight="1" x14ac:dyDescent="0.15">
      <c r="A19" s="178" t="s">
        <v>47</v>
      </c>
      <c r="B19" s="216">
        <f t="shared" si="1"/>
        <v>121</v>
      </c>
      <c r="C19" s="217">
        <f t="shared" si="2"/>
        <v>56</v>
      </c>
      <c r="D19" s="218">
        <f t="shared" si="2"/>
        <v>65</v>
      </c>
      <c r="E19" s="216">
        <f t="shared" si="3"/>
        <v>11</v>
      </c>
      <c r="F19" s="217">
        <v>7</v>
      </c>
      <c r="G19" s="218">
        <v>4</v>
      </c>
      <c r="H19" s="216">
        <f t="shared" si="4"/>
        <v>8</v>
      </c>
      <c r="I19" s="217">
        <v>3</v>
      </c>
      <c r="J19" s="218">
        <v>5</v>
      </c>
      <c r="K19" s="216">
        <f t="shared" si="5"/>
        <v>20</v>
      </c>
      <c r="L19" s="217">
        <v>10</v>
      </c>
      <c r="M19" s="218">
        <v>10</v>
      </c>
      <c r="N19" s="216">
        <f t="shared" si="6"/>
        <v>38</v>
      </c>
      <c r="O19" s="217">
        <v>17</v>
      </c>
      <c r="P19" s="218">
        <v>21</v>
      </c>
      <c r="Q19" s="216">
        <f t="shared" si="7"/>
        <v>44</v>
      </c>
      <c r="R19" s="217">
        <v>19</v>
      </c>
      <c r="S19" s="219">
        <v>25</v>
      </c>
    </row>
    <row r="20" spans="1:19" s="167" customFormat="1" ht="19.5" customHeight="1" x14ac:dyDescent="0.15">
      <c r="A20" s="178" t="s">
        <v>44</v>
      </c>
      <c r="B20" s="216">
        <f t="shared" si="1"/>
        <v>37</v>
      </c>
      <c r="C20" s="217">
        <f t="shared" si="2"/>
        <v>16</v>
      </c>
      <c r="D20" s="218">
        <f t="shared" si="2"/>
        <v>21</v>
      </c>
      <c r="E20" s="216">
        <f t="shared" si="3"/>
        <v>8</v>
      </c>
      <c r="F20" s="217">
        <v>4</v>
      </c>
      <c r="G20" s="218">
        <v>4</v>
      </c>
      <c r="H20" s="216">
        <f t="shared" si="4"/>
        <v>8</v>
      </c>
      <c r="I20" s="217">
        <v>3</v>
      </c>
      <c r="J20" s="218">
        <v>5</v>
      </c>
      <c r="K20" s="216">
        <f t="shared" si="5"/>
        <v>4</v>
      </c>
      <c r="L20" s="217">
        <v>2</v>
      </c>
      <c r="M20" s="218">
        <v>2</v>
      </c>
      <c r="N20" s="216">
        <f t="shared" si="6"/>
        <v>10</v>
      </c>
      <c r="O20" s="217">
        <v>5</v>
      </c>
      <c r="P20" s="218">
        <v>5</v>
      </c>
      <c r="Q20" s="216">
        <f t="shared" si="7"/>
        <v>7</v>
      </c>
      <c r="R20" s="217">
        <v>2</v>
      </c>
      <c r="S20" s="219">
        <v>5</v>
      </c>
    </row>
    <row r="21" spans="1:19" s="167" customFormat="1" ht="19.5" customHeight="1" x14ac:dyDescent="0.15">
      <c r="A21" s="178" t="s">
        <v>42</v>
      </c>
      <c r="B21" s="216">
        <f t="shared" si="1"/>
        <v>23</v>
      </c>
      <c r="C21" s="217">
        <f t="shared" si="2"/>
        <v>14</v>
      </c>
      <c r="D21" s="218">
        <f t="shared" si="2"/>
        <v>9</v>
      </c>
      <c r="E21" s="216">
        <f t="shared" si="3"/>
        <v>5</v>
      </c>
      <c r="F21" s="217">
        <v>3</v>
      </c>
      <c r="G21" s="218">
        <v>2</v>
      </c>
      <c r="H21" s="216">
        <f t="shared" si="4"/>
        <v>7</v>
      </c>
      <c r="I21" s="217">
        <v>4</v>
      </c>
      <c r="J21" s="218">
        <v>3</v>
      </c>
      <c r="K21" s="216">
        <f t="shared" si="5"/>
        <v>4</v>
      </c>
      <c r="L21" s="217">
        <v>3</v>
      </c>
      <c r="M21" s="218">
        <v>1</v>
      </c>
      <c r="N21" s="216">
        <f t="shared" si="6"/>
        <v>5</v>
      </c>
      <c r="O21" s="217">
        <v>3</v>
      </c>
      <c r="P21" s="218">
        <v>2</v>
      </c>
      <c r="Q21" s="216">
        <f t="shared" si="7"/>
        <v>2</v>
      </c>
      <c r="R21" s="217">
        <v>1</v>
      </c>
      <c r="S21" s="219">
        <v>1</v>
      </c>
    </row>
    <row r="22" spans="1:19" s="167" customFormat="1" ht="19.5" customHeight="1" thickBot="1" x14ac:dyDescent="0.2">
      <c r="A22" s="183" t="s">
        <v>43</v>
      </c>
      <c r="B22" s="220">
        <f t="shared" si="1"/>
        <v>25</v>
      </c>
      <c r="C22" s="221">
        <f t="shared" si="2"/>
        <v>13</v>
      </c>
      <c r="D22" s="222">
        <f t="shared" si="2"/>
        <v>12</v>
      </c>
      <c r="E22" s="220">
        <f t="shared" si="3"/>
        <v>4</v>
      </c>
      <c r="F22" s="221">
        <v>1</v>
      </c>
      <c r="G22" s="222">
        <v>3</v>
      </c>
      <c r="H22" s="220">
        <f t="shared" si="4"/>
        <v>7</v>
      </c>
      <c r="I22" s="221">
        <v>4</v>
      </c>
      <c r="J22" s="222">
        <v>3</v>
      </c>
      <c r="K22" s="220">
        <f t="shared" si="5"/>
        <v>2</v>
      </c>
      <c r="L22" s="221">
        <v>0</v>
      </c>
      <c r="M22" s="222">
        <v>2</v>
      </c>
      <c r="N22" s="220">
        <f t="shared" si="6"/>
        <v>8</v>
      </c>
      <c r="O22" s="221">
        <v>5</v>
      </c>
      <c r="P22" s="222">
        <v>3</v>
      </c>
      <c r="Q22" s="220">
        <f t="shared" si="7"/>
        <v>4</v>
      </c>
      <c r="R22" s="221">
        <v>3</v>
      </c>
      <c r="S22" s="223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192">
        <f t="shared" ref="B26:S26" si="8">SUM(B27:B35)</f>
        <v>20934</v>
      </c>
      <c r="C26" s="193">
        <f t="shared" si="8"/>
        <v>11163</v>
      </c>
      <c r="D26" s="208">
        <f t="shared" si="8"/>
        <v>9771</v>
      </c>
      <c r="E26" s="209">
        <f t="shared" si="8"/>
        <v>1607</v>
      </c>
      <c r="F26" s="193">
        <f t="shared" si="8"/>
        <v>865</v>
      </c>
      <c r="G26" s="208">
        <f t="shared" si="8"/>
        <v>742</v>
      </c>
      <c r="H26" s="209">
        <f t="shared" si="8"/>
        <v>1606</v>
      </c>
      <c r="I26" s="193">
        <f t="shared" si="8"/>
        <v>727</v>
      </c>
      <c r="J26" s="193">
        <f t="shared" si="8"/>
        <v>879</v>
      </c>
      <c r="K26" s="210">
        <f t="shared" si="8"/>
        <v>1457</v>
      </c>
      <c r="L26" s="193">
        <f t="shared" si="8"/>
        <v>578</v>
      </c>
      <c r="M26" s="193">
        <f t="shared" si="8"/>
        <v>879</v>
      </c>
      <c r="N26" s="210">
        <f t="shared" si="8"/>
        <v>4473</v>
      </c>
      <c r="O26" s="193">
        <f t="shared" si="8"/>
        <v>2093</v>
      </c>
      <c r="P26" s="193">
        <f t="shared" si="8"/>
        <v>2380</v>
      </c>
      <c r="Q26" s="210">
        <f t="shared" si="8"/>
        <v>11791</v>
      </c>
      <c r="R26" s="193">
        <f t="shared" si="8"/>
        <v>6900</v>
      </c>
      <c r="S26" s="211">
        <f t="shared" si="8"/>
        <v>4891</v>
      </c>
    </row>
    <row r="27" spans="1:19" ht="25.5" customHeight="1" x14ac:dyDescent="0.2">
      <c r="A27" s="197" t="s">
        <v>92</v>
      </c>
      <c r="B27" s="198">
        <f t="shared" ref="B27:S27" si="9">B6+B7</f>
        <v>1111</v>
      </c>
      <c r="C27" s="189">
        <f t="shared" si="9"/>
        <v>557</v>
      </c>
      <c r="D27" s="200">
        <f t="shared" si="9"/>
        <v>554</v>
      </c>
      <c r="E27" s="189">
        <f t="shared" si="9"/>
        <v>43</v>
      </c>
      <c r="F27" s="189">
        <f t="shared" si="9"/>
        <v>18</v>
      </c>
      <c r="G27" s="200">
        <f t="shared" si="9"/>
        <v>25</v>
      </c>
      <c r="H27" s="189">
        <f t="shared" si="9"/>
        <v>59</v>
      </c>
      <c r="I27" s="189">
        <f t="shared" si="9"/>
        <v>36</v>
      </c>
      <c r="J27" s="200">
        <f t="shared" si="9"/>
        <v>23</v>
      </c>
      <c r="K27" s="189">
        <f t="shared" si="9"/>
        <v>38</v>
      </c>
      <c r="L27" s="189">
        <f t="shared" si="9"/>
        <v>18</v>
      </c>
      <c r="M27" s="200">
        <f t="shared" si="9"/>
        <v>20</v>
      </c>
      <c r="N27" s="189">
        <f t="shared" si="9"/>
        <v>174</v>
      </c>
      <c r="O27" s="189">
        <f t="shared" si="9"/>
        <v>83</v>
      </c>
      <c r="P27" s="200">
        <f t="shared" si="9"/>
        <v>91</v>
      </c>
      <c r="Q27" s="189">
        <f t="shared" si="9"/>
        <v>797</v>
      </c>
      <c r="R27" s="189">
        <f t="shared" si="9"/>
        <v>402</v>
      </c>
      <c r="S27" s="201">
        <f t="shared" si="9"/>
        <v>395</v>
      </c>
    </row>
    <row r="28" spans="1:19" ht="25.5" customHeight="1" x14ac:dyDescent="0.2">
      <c r="A28" s="197" t="s">
        <v>93</v>
      </c>
      <c r="B28" s="198">
        <f t="shared" ref="B28:S28" si="10">B8+B9</f>
        <v>882</v>
      </c>
      <c r="C28" s="189">
        <f t="shared" si="10"/>
        <v>428</v>
      </c>
      <c r="D28" s="200">
        <f t="shared" si="10"/>
        <v>454</v>
      </c>
      <c r="E28" s="189">
        <f t="shared" si="10"/>
        <v>28</v>
      </c>
      <c r="F28" s="189">
        <f t="shared" si="10"/>
        <v>15</v>
      </c>
      <c r="G28" s="200">
        <f t="shared" si="10"/>
        <v>13</v>
      </c>
      <c r="H28" s="189">
        <f t="shared" si="10"/>
        <v>35</v>
      </c>
      <c r="I28" s="189">
        <f t="shared" si="10"/>
        <v>17</v>
      </c>
      <c r="J28" s="200">
        <f t="shared" si="10"/>
        <v>18</v>
      </c>
      <c r="K28" s="189">
        <f t="shared" si="10"/>
        <v>126</v>
      </c>
      <c r="L28" s="189">
        <f t="shared" si="10"/>
        <v>57</v>
      </c>
      <c r="M28" s="200">
        <f t="shared" si="10"/>
        <v>69</v>
      </c>
      <c r="N28" s="189">
        <f t="shared" si="10"/>
        <v>86</v>
      </c>
      <c r="O28" s="189">
        <f t="shared" si="10"/>
        <v>38</v>
      </c>
      <c r="P28" s="200">
        <f t="shared" si="10"/>
        <v>48</v>
      </c>
      <c r="Q28" s="189">
        <f t="shared" si="10"/>
        <v>607</v>
      </c>
      <c r="R28" s="189">
        <f t="shared" si="10"/>
        <v>301</v>
      </c>
      <c r="S28" s="201">
        <f t="shared" si="10"/>
        <v>306</v>
      </c>
    </row>
    <row r="29" spans="1:19" ht="25.5" customHeight="1" x14ac:dyDescent="0.2">
      <c r="A29" s="197" t="s">
        <v>94</v>
      </c>
      <c r="B29" s="198">
        <f t="shared" ref="B29:S29" si="11">B10+B11</f>
        <v>8916</v>
      </c>
      <c r="C29" s="189">
        <f t="shared" si="11"/>
        <v>4995</v>
      </c>
      <c r="D29" s="200">
        <f t="shared" si="11"/>
        <v>3921</v>
      </c>
      <c r="E29" s="189">
        <f t="shared" si="11"/>
        <v>942</v>
      </c>
      <c r="F29" s="189">
        <f t="shared" si="11"/>
        <v>513</v>
      </c>
      <c r="G29" s="200">
        <f t="shared" si="11"/>
        <v>429</v>
      </c>
      <c r="H29" s="189">
        <f t="shared" si="11"/>
        <v>554</v>
      </c>
      <c r="I29" s="189">
        <f t="shared" si="11"/>
        <v>265</v>
      </c>
      <c r="J29" s="200">
        <f t="shared" si="11"/>
        <v>289</v>
      </c>
      <c r="K29" s="189">
        <f t="shared" si="11"/>
        <v>613</v>
      </c>
      <c r="L29" s="189">
        <f t="shared" si="11"/>
        <v>259</v>
      </c>
      <c r="M29" s="200">
        <f t="shared" si="11"/>
        <v>354</v>
      </c>
      <c r="N29" s="189">
        <f t="shared" si="11"/>
        <v>2043</v>
      </c>
      <c r="O29" s="189">
        <f t="shared" si="11"/>
        <v>1018</v>
      </c>
      <c r="P29" s="200">
        <f t="shared" si="11"/>
        <v>1025</v>
      </c>
      <c r="Q29" s="189">
        <f t="shared" si="11"/>
        <v>4764</v>
      </c>
      <c r="R29" s="189">
        <f t="shared" si="11"/>
        <v>2940</v>
      </c>
      <c r="S29" s="201">
        <f t="shared" si="11"/>
        <v>1824</v>
      </c>
    </row>
    <row r="30" spans="1:19" ht="25.5" customHeight="1" x14ac:dyDescent="0.2">
      <c r="A30" s="197" t="s">
        <v>95</v>
      </c>
      <c r="B30" s="198">
        <f t="shared" ref="B30:S30" si="12">B12+B13</f>
        <v>5260</v>
      </c>
      <c r="C30" s="189">
        <f t="shared" si="12"/>
        <v>2935</v>
      </c>
      <c r="D30" s="200">
        <f t="shared" si="12"/>
        <v>2325</v>
      </c>
      <c r="E30" s="189">
        <f t="shared" si="12"/>
        <v>328</v>
      </c>
      <c r="F30" s="189">
        <f t="shared" si="12"/>
        <v>182</v>
      </c>
      <c r="G30" s="200">
        <f t="shared" si="12"/>
        <v>146</v>
      </c>
      <c r="H30" s="189">
        <f t="shared" si="12"/>
        <v>419</v>
      </c>
      <c r="I30" s="189">
        <f t="shared" si="12"/>
        <v>192</v>
      </c>
      <c r="J30" s="200">
        <f t="shared" si="12"/>
        <v>227</v>
      </c>
      <c r="K30" s="189">
        <f t="shared" si="12"/>
        <v>288</v>
      </c>
      <c r="L30" s="189">
        <f t="shared" si="12"/>
        <v>85</v>
      </c>
      <c r="M30" s="200">
        <f t="shared" si="12"/>
        <v>203</v>
      </c>
      <c r="N30" s="189">
        <f t="shared" si="12"/>
        <v>1171</v>
      </c>
      <c r="O30" s="189">
        <f t="shared" si="12"/>
        <v>550</v>
      </c>
      <c r="P30" s="200">
        <f t="shared" si="12"/>
        <v>621</v>
      </c>
      <c r="Q30" s="189">
        <f t="shared" si="12"/>
        <v>3054</v>
      </c>
      <c r="R30" s="189">
        <f t="shared" si="12"/>
        <v>1926</v>
      </c>
      <c r="S30" s="201">
        <f t="shared" si="12"/>
        <v>1128</v>
      </c>
    </row>
    <row r="31" spans="1:19" ht="25.5" customHeight="1" x14ac:dyDescent="0.2">
      <c r="A31" s="197" t="s">
        <v>96</v>
      </c>
      <c r="B31" s="198">
        <f t="shared" ref="B31:S31" si="13">B14+B15</f>
        <v>2451</v>
      </c>
      <c r="C31" s="189">
        <f t="shared" si="13"/>
        <v>1263</v>
      </c>
      <c r="D31" s="200">
        <f t="shared" si="13"/>
        <v>1188</v>
      </c>
      <c r="E31" s="189">
        <f t="shared" si="13"/>
        <v>118</v>
      </c>
      <c r="F31" s="189">
        <f t="shared" si="13"/>
        <v>69</v>
      </c>
      <c r="G31" s="200">
        <f t="shared" si="13"/>
        <v>49</v>
      </c>
      <c r="H31" s="189">
        <f t="shared" si="13"/>
        <v>246</v>
      </c>
      <c r="I31" s="189">
        <f t="shared" si="13"/>
        <v>97</v>
      </c>
      <c r="J31" s="200">
        <f t="shared" si="13"/>
        <v>149</v>
      </c>
      <c r="K31" s="189">
        <f t="shared" si="13"/>
        <v>181</v>
      </c>
      <c r="L31" s="189">
        <f t="shared" si="13"/>
        <v>75</v>
      </c>
      <c r="M31" s="200">
        <f t="shared" si="13"/>
        <v>106</v>
      </c>
      <c r="N31" s="189">
        <f t="shared" si="13"/>
        <v>426</v>
      </c>
      <c r="O31" s="189">
        <f t="shared" si="13"/>
        <v>171</v>
      </c>
      <c r="P31" s="200">
        <f t="shared" si="13"/>
        <v>255</v>
      </c>
      <c r="Q31" s="189">
        <f t="shared" si="13"/>
        <v>1480</v>
      </c>
      <c r="R31" s="189">
        <f t="shared" si="13"/>
        <v>851</v>
      </c>
      <c r="S31" s="201">
        <f t="shared" si="13"/>
        <v>629</v>
      </c>
    </row>
    <row r="32" spans="1:19" ht="25.5" customHeight="1" x14ac:dyDescent="0.2">
      <c r="A32" s="197" t="s">
        <v>97</v>
      </c>
      <c r="B32" s="198">
        <f t="shared" ref="B32:S32" si="14">B16+B17</f>
        <v>1792</v>
      </c>
      <c r="C32" s="189">
        <f t="shared" si="14"/>
        <v>748</v>
      </c>
      <c r="D32" s="200">
        <f t="shared" si="14"/>
        <v>1044</v>
      </c>
      <c r="E32" s="189">
        <f t="shared" si="14"/>
        <v>98</v>
      </c>
      <c r="F32" s="189">
        <f t="shared" si="14"/>
        <v>45</v>
      </c>
      <c r="G32" s="200">
        <f t="shared" si="14"/>
        <v>53</v>
      </c>
      <c r="H32" s="189">
        <f t="shared" si="14"/>
        <v>229</v>
      </c>
      <c r="I32" s="189">
        <f t="shared" si="14"/>
        <v>94</v>
      </c>
      <c r="J32" s="200">
        <f t="shared" si="14"/>
        <v>135</v>
      </c>
      <c r="K32" s="189">
        <f t="shared" si="14"/>
        <v>157</v>
      </c>
      <c r="L32" s="189">
        <f t="shared" si="14"/>
        <v>56</v>
      </c>
      <c r="M32" s="200">
        <f t="shared" si="14"/>
        <v>101</v>
      </c>
      <c r="N32" s="189">
        <f t="shared" si="14"/>
        <v>418</v>
      </c>
      <c r="O32" s="189">
        <f t="shared" si="14"/>
        <v>157</v>
      </c>
      <c r="P32" s="200">
        <f t="shared" si="14"/>
        <v>261</v>
      </c>
      <c r="Q32" s="189">
        <f t="shared" si="14"/>
        <v>890</v>
      </c>
      <c r="R32" s="189">
        <f t="shared" si="14"/>
        <v>396</v>
      </c>
      <c r="S32" s="201">
        <f t="shared" si="14"/>
        <v>494</v>
      </c>
    </row>
    <row r="33" spans="1:19" ht="25.5" customHeight="1" x14ac:dyDescent="0.2">
      <c r="A33" s="197" t="s">
        <v>98</v>
      </c>
      <c r="B33" s="198">
        <f t="shared" ref="B33:S33" si="15">B18+B19</f>
        <v>437</v>
      </c>
      <c r="C33" s="189">
        <f t="shared" si="15"/>
        <v>194</v>
      </c>
      <c r="D33" s="200">
        <f t="shared" si="15"/>
        <v>243</v>
      </c>
      <c r="E33" s="189">
        <f t="shared" si="15"/>
        <v>33</v>
      </c>
      <c r="F33" s="189">
        <f t="shared" si="15"/>
        <v>15</v>
      </c>
      <c r="G33" s="200">
        <f t="shared" si="15"/>
        <v>18</v>
      </c>
      <c r="H33" s="189">
        <f t="shared" si="15"/>
        <v>42</v>
      </c>
      <c r="I33" s="189">
        <f t="shared" si="15"/>
        <v>15</v>
      </c>
      <c r="J33" s="200">
        <f t="shared" si="15"/>
        <v>27</v>
      </c>
      <c r="K33" s="189">
        <f t="shared" si="15"/>
        <v>44</v>
      </c>
      <c r="L33" s="189">
        <f t="shared" si="15"/>
        <v>23</v>
      </c>
      <c r="M33" s="200">
        <f t="shared" si="15"/>
        <v>21</v>
      </c>
      <c r="N33" s="189">
        <f t="shared" si="15"/>
        <v>132</v>
      </c>
      <c r="O33" s="189">
        <f t="shared" si="15"/>
        <v>63</v>
      </c>
      <c r="P33" s="200">
        <f t="shared" si="15"/>
        <v>69</v>
      </c>
      <c r="Q33" s="189">
        <f t="shared" si="15"/>
        <v>186</v>
      </c>
      <c r="R33" s="189">
        <f t="shared" si="15"/>
        <v>78</v>
      </c>
      <c r="S33" s="201">
        <f t="shared" si="15"/>
        <v>108</v>
      </c>
    </row>
    <row r="34" spans="1:19" ht="25.5" customHeight="1" x14ac:dyDescent="0.2">
      <c r="A34" s="197" t="s">
        <v>99</v>
      </c>
      <c r="B34" s="198">
        <f t="shared" ref="B34:S34" si="16">B20+B21</f>
        <v>60</v>
      </c>
      <c r="C34" s="189">
        <f t="shared" si="16"/>
        <v>30</v>
      </c>
      <c r="D34" s="200">
        <f t="shared" si="16"/>
        <v>30</v>
      </c>
      <c r="E34" s="189">
        <f t="shared" si="16"/>
        <v>13</v>
      </c>
      <c r="F34" s="189">
        <f t="shared" si="16"/>
        <v>7</v>
      </c>
      <c r="G34" s="200">
        <f t="shared" si="16"/>
        <v>6</v>
      </c>
      <c r="H34" s="189">
        <f t="shared" si="16"/>
        <v>15</v>
      </c>
      <c r="I34" s="189">
        <f t="shared" si="16"/>
        <v>7</v>
      </c>
      <c r="J34" s="200">
        <f t="shared" si="16"/>
        <v>8</v>
      </c>
      <c r="K34" s="189">
        <f t="shared" si="16"/>
        <v>8</v>
      </c>
      <c r="L34" s="189">
        <f t="shared" si="16"/>
        <v>5</v>
      </c>
      <c r="M34" s="200">
        <f t="shared" si="16"/>
        <v>3</v>
      </c>
      <c r="N34" s="189">
        <f t="shared" si="16"/>
        <v>15</v>
      </c>
      <c r="O34" s="189">
        <f t="shared" si="16"/>
        <v>8</v>
      </c>
      <c r="P34" s="200">
        <f t="shared" si="16"/>
        <v>7</v>
      </c>
      <c r="Q34" s="189">
        <f t="shared" si="16"/>
        <v>9</v>
      </c>
      <c r="R34" s="189">
        <f t="shared" si="16"/>
        <v>3</v>
      </c>
      <c r="S34" s="201">
        <f t="shared" si="16"/>
        <v>6</v>
      </c>
    </row>
    <row r="35" spans="1:19" ht="25.5" customHeight="1" thickBot="1" x14ac:dyDescent="0.25">
      <c r="A35" s="202" t="s">
        <v>43</v>
      </c>
      <c r="B35" s="203">
        <f t="shared" ref="B35:S35" si="17">B22</f>
        <v>25</v>
      </c>
      <c r="C35" s="204">
        <f t="shared" si="17"/>
        <v>13</v>
      </c>
      <c r="D35" s="206">
        <f t="shared" si="17"/>
        <v>12</v>
      </c>
      <c r="E35" s="204">
        <f t="shared" si="17"/>
        <v>4</v>
      </c>
      <c r="F35" s="204">
        <f t="shared" si="17"/>
        <v>1</v>
      </c>
      <c r="G35" s="206">
        <f t="shared" si="17"/>
        <v>3</v>
      </c>
      <c r="H35" s="204">
        <f t="shared" si="17"/>
        <v>7</v>
      </c>
      <c r="I35" s="204">
        <f t="shared" si="17"/>
        <v>4</v>
      </c>
      <c r="J35" s="206">
        <f t="shared" si="17"/>
        <v>3</v>
      </c>
      <c r="K35" s="204">
        <f t="shared" si="17"/>
        <v>2</v>
      </c>
      <c r="L35" s="204">
        <f t="shared" si="17"/>
        <v>0</v>
      </c>
      <c r="M35" s="206">
        <f t="shared" si="17"/>
        <v>2</v>
      </c>
      <c r="N35" s="204">
        <f t="shared" si="17"/>
        <v>8</v>
      </c>
      <c r="O35" s="204">
        <f t="shared" si="17"/>
        <v>5</v>
      </c>
      <c r="P35" s="206">
        <f t="shared" si="17"/>
        <v>3</v>
      </c>
      <c r="Q35" s="204">
        <f t="shared" si="17"/>
        <v>4</v>
      </c>
      <c r="R35" s="204">
        <f t="shared" si="17"/>
        <v>3</v>
      </c>
      <c r="S35" s="207">
        <f t="shared" si="17"/>
        <v>1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  <mergeCell ref="A1:I1"/>
    <mergeCell ref="A3:A4"/>
    <mergeCell ref="B3:D3"/>
    <mergeCell ref="E3:G3"/>
    <mergeCell ref="H3:J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2C31-D496-4FBE-B6EE-F594DA4E2664}">
  <dimension ref="A1:S35"/>
  <sheetViews>
    <sheetView zoomScaleNormal="100" workbookViewId="0">
      <selection activeCell="C12" sqref="C12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115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224" t="s">
        <v>105</v>
      </c>
      <c r="B5" s="212">
        <f t="shared" ref="B5:S5" si="0">SUM(B6:B22)</f>
        <v>22967</v>
      </c>
      <c r="C5" s="213">
        <f t="shared" si="0"/>
        <v>12483</v>
      </c>
      <c r="D5" s="214">
        <f t="shared" si="0"/>
        <v>10484</v>
      </c>
      <c r="E5" s="212">
        <f t="shared" si="0"/>
        <v>1641</v>
      </c>
      <c r="F5" s="213">
        <f t="shared" si="0"/>
        <v>898</v>
      </c>
      <c r="G5" s="214">
        <f t="shared" si="0"/>
        <v>743</v>
      </c>
      <c r="H5" s="212">
        <f t="shared" si="0"/>
        <v>1881</v>
      </c>
      <c r="I5" s="213">
        <f t="shared" si="0"/>
        <v>933</v>
      </c>
      <c r="J5" s="214">
        <f t="shared" si="0"/>
        <v>948</v>
      </c>
      <c r="K5" s="212">
        <f t="shared" si="0"/>
        <v>1437</v>
      </c>
      <c r="L5" s="213">
        <f t="shared" si="0"/>
        <v>557</v>
      </c>
      <c r="M5" s="214">
        <f t="shared" si="0"/>
        <v>880</v>
      </c>
      <c r="N5" s="212">
        <f t="shared" si="0"/>
        <v>4866</v>
      </c>
      <c r="O5" s="213">
        <f t="shared" si="0"/>
        <v>2323</v>
      </c>
      <c r="P5" s="214">
        <f t="shared" si="0"/>
        <v>2543</v>
      </c>
      <c r="Q5" s="212">
        <f t="shared" si="0"/>
        <v>13142</v>
      </c>
      <c r="R5" s="213">
        <f t="shared" si="0"/>
        <v>7772</v>
      </c>
      <c r="S5" s="215">
        <f t="shared" si="0"/>
        <v>5370</v>
      </c>
    </row>
    <row r="6" spans="1:19" s="167" customFormat="1" ht="19.5" customHeight="1" x14ac:dyDescent="0.15">
      <c r="A6" s="178" t="s">
        <v>39</v>
      </c>
      <c r="B6" s="216">
        <v>698</v>
      </c>
      <c r="C6" s="217">
        <v>371</v>
      </c>
      <c r="D6" s="218">
        <v>327</v>
      </c>
      <c r="E6" s="216">
        <v>23</v>
      </c>
      <c r="F6" s="217">
        <v>11</v>
      </c>
      <c r="G6" s="218">
        <v>12</v>
      </c>
      <c r="H6" s="216">
        <v>39</v>
      </c>
      <c r="I6" s="217">
        <v>27</v>
      </c>
      <c r="J6" s="218">
        <v>12</v>
      </c>
      <c r="K6" s="216">
        <v>14</v>
      </c>
      <c r="L6" s="217">
        <v>8</v>
      </c>
      <c r="M6" s="218">
        <v>6</v>
      </c>
      <c r="N6" s="216">
        <v>116</v>
      </c>
      <c r="O6" s="217">
        <v>64</v>
      </c>
      <c r="P6" s="218">
        <v>52</v>
      </c>
      <c r="Q6" s="216">
        <v>506</v>
      </c>
      <c r="R6" s="217">
        <v>261</v>
      </c>
      <c r="S6" s="219">
        <v>245</v>
      </c>
    </row>
    <row r="7" spans="1:19" s="167" customFormat="1" ht="19.5" customHeight="1" x14ac:dyDescent="0.15">
      <c r="A7" s="178" t="s">
        <v>49</v>
      </c>
      <c r="B7" s="216">
        <v>572</v>
      </c>
      <c r="C7" s="217">
        <v>291</v>
      </c>
      <c r="D7" s="218">
        <v>281</v>
      </c>
      <c r="E7" s="216">
        <v>11</v>
      </c>
      <c r="F7" s="217">
        <v>6</v>
      </c>
      <c r="G7" s="218">
        <v>5</v>
      </c>
      <c r="H7" s="216">
        <v>22</v>
      </c>
      <c r="I7" s="217">
        <v>11</v>
      </c>
      <c r="J7" s="218">
        <v>11</v>
      </c>
      <c r="K7" s="216">
        <v>15</v>
      </c>
      <c r="L7" s="217">
        <v>7</v>
      </c>
      <c r="M7" s="218">
        <v>8</v>
      </c>
      <c r="N7" s="216">
        <v>74</v>
      </c>
      <c r="O7" s="217">
        <v>34</v>
      </c>
      <c r="P7" s="218">
        <v>40</v>
      </c>
      <c r="Q7" s="216">
        <v>450</v>
      </c>
      <c r="R7" s="217">
        <v>233</v>
      </c>
      <c r="S7" s="219">
        <v>217</v>
      </c>
    </row>
    <row r="8" spans="1:19" s="167" customFormat="1" ht="19.5" customHeight="1" x14ac:dyDescent="0.15">
      <c r="A8" s="178" t="s">
        <v>46</v>
      </c>
      <c r="B8" s="216">
        <v>374</v>
      </c>
      <c r="C8" s="217">
        <v>184</v>
      </c>
      <c r="D8" s="218">
        <v>190</v>
      </c>
      <c r="E8" s="216">
        <v>5</v>
      </c>
      <c r="F8" s="217">
        <v>0</v>
      </c>
      <c r="G8" s="218">
        <v>5</v>
      </c>
      <c r="H8" s="216">
        <v>21</v>
      </c>
      <c r="I8" s="217">
        <v>13</v>
      </c>
      <c r="J8" s="218">
        <v>8</v>
      </c>
      <c r="K8" s="216">
        <v>12</v>
      </c>
      <c r="L8" s="217">
        <v>6</v>
      </c>
      <c r="M8" s="218">
        <v>6</v>
      </c>
      <c r="N8" s="216">
        <v>40</v>
      </c>
      <c r="O8" s="217">
        <v>15</v>
      </c>
      <c r="P8" s="218">
        <v>25</v>
      </c>
      <c r="Q8" s="216">
        <v>296</v>
      </c>
      <c r="R8" s="217">
        <v>150</v>
      </c>
      <c r="S8" s="219">
        <v>146</v>
      </c>
    </row>
    <row r="9" spans="1:19" s="167" customFormat="1" ht="19.5" customHeight="1" x14ac:dyDescent="0.15">
      <c r="A9" s="178" t="s">
        <v>45</v>
      </c>
      <c r="B9" s="216">
        <v>722</v>
      </c>
      <c r="C9" s="217">
        <v>333</v>
      </c>
      <c r="D9" s="218">
        <v>389</v>
      </c>
      <c r="E9" s="216">
        <v>50</v>
      </c>
      <c r="F9" s="217">
        <v>30</v>
      </c>
      <c r="G9" s="218">
        <v>20</v>
      </c>
      <c r="H9" s="216">
        <v>37</v>
      </c>
      <c r="I9" s="217">
        <v>18</v>
      </c>
      <c r="J9" s="218">
        <v>19</v>
      </c>
      <c r="K9" s="216">
        <v>83</v>
      </c>
      <c r="L9" s="217">
        <v>29</v>
      </c>
      <c r="M9" s="218">
        <v>54</v>
      </c>
      <c r="N9" s="216">
        <v>112</v>
      </c>
      <c r="O9" s="217">
        <v>55</v>
      </c>
      <c r="P9" s="218">
        <v>57</v>
      </c>
      <c r="Q9" s="216">
        <v>440</v>
      </c>
      <c r="R9" s="217">
        <v>201</v>
      </c>
      <c r="S9" s="219">
        <v>239</v>
      </c>
    </row>
    <row r="10" spans="1:19" s="167" customFormat="1" ht="19.5" customHeight="1" x14ac:dyDescent="0.15">
      <c r="A10" s="178" t="s">
        <v>53</v>
      </c>
      <c r="B10" s="216">
        <v>5089</v>
      </c>
      <c r="C10" s="217">
        <v>2764</v>
      </c>
      <c r="D10" s="218">
        <v>2325</v>
      </c>
      <c r="E10" s="216">
        <v>560</v>
      </c>
      <c r="F10" s="217">
        <v>303</v>
      </c>
      <c r="G10" s="218">
        <v>257</v>
      </c>
      <c r="H10" s="216">
        <v>334</v>
      </c>
      <c r="I10" s="217">
        <v>157</v>
      </c>
      <c r="J10" s="218">
        <v>177</v>
      </c>
      <c r="K10" s="216">
        <v>385</v>
      </c>
      <c r="L10" s="217">
        <v>163</v>
      </c>
      <c r="M10" s="218">
        <v>222</v>
      </c>
      <c r="N10" s="216">
        <v>914</v>
      </c>
      <c r="O10" s="217">
        <v>462</v>
      </c>
      <c r="P10" s="218">
        <v>452</v>
      </c>
      <c r="Q10" s="216">
        <v>2896</v>
      </c>
      <c r="R10" s="217">
        <v>1679</v>
      </c>
      <c r="S10" s="219">
        <v>1217</v>
      </c>
    </row>
    <row r="11" spans="1:19" s="167" customFormat="1" ht="19.5" customHeight="1" x14ac:dyDescent="0.15">
      <c r="A11" s="178" t="s">
        <v>55</v>
      </c>
      <c r="B11" s="216">
        <v>4650</v>
      </c>
      <c r="C11" s="217">
        <v>2812</v>
      </c>
      <c r="D11" s="218">
        <v>1838</v>
      </c>
      <c r="E11" s="216">
        <v>408</v>
      </c>
      <c r="F11" s="217">
        <v>234</v>
      </c>
      <c r="G11" s="218">
        <v>174</v>
      </c>
      <c r="H11" s="216">
        <v>383</v>
      </c>
      <c r="I11" s="217">
        <v>223</v>
      </c>
      <c r="J11" s="218">
        <v>160</v>
      </c>
      <c r="K11" s="216">
        <v>215</v>
      </c>
      <c r="L11" s="217">
        <v>90</v>
      </c>
      <c r="M11" s="218">
        <v>125</v>
      </c>
      <c r="N11" s="216">
        <v>1233</v>
      </c>
      <c r="O11" s="217">
        <v>621</v>
      </c>
      <c r="P11" s="218">
        <v>612</v>
      </c>
      <c r="Q11" s="216">
        <v>2411</v>
      </c>
      <c r="R11" s="217">
        <v>1644</v>
      </c>
      <c r="S11" s="219">
        <v>767</v>
      </c>
    </row>
    <row r="12" spans="1:19" s="167" customFormat="1" ht="19.5" customHeight="1" x14ac:dyDescent="0.15">
      <c r="A12" s="178" t="s">
        <v>51</v>
      </c>
      <c r="B12" s="216">
        <v>3289</v>
      </c>
      <c r="C12" s="217">
        <v>1947</v>
      </c>
      <c r="D12" s="218">
        <v>1342</v>
      </c>
      <c r="E12" s="216">
        <v>176</v>
      </c>
      <c r="F12" s="217">
        <v>98</v>
      </c>
      <c r="G12" s="218">
        <v>78</v>
      </c>
      <c r="H12" s="216">
        <v>276</v>
      </c>
      <c r="I12" s="217">
        <v>148</v>
      </c>
      <c r="J12" s="218">
        <v>128</v>
      </c>
      <c r="K12" s="216">
        <v>149</v>
      </c>
      <c r="L12" s="217">
        <v>53</v>
      </c>
      <c r="M12" s="218">
        <v>96</v>
      </c>
      <c r="N12" s="216">
        <v>758</v>
      </c>
      <c r="O12" s="217">
        <v>385</v>
      </c>
      <c r="P12" s="218">
        <v>373</v>
      </c>
      <c r="Q12" s="216">
        <v>1930</v>
      </c>
      <c r="R12" s="217">
        <v>1263</v>
      </c>
      <c r="S12" s="219">
        <v>667</v>
      </c>
    </row>
    <row r="13" spans="1:19" s="167" customFormat="1" ht="19.5" customHeight="1" x14ac:dyDescent="0.15">
      <c r="A13" s="178" t="s">
        <v>54</v>
      </c>
      <c r="B13" s="216">
        <v>2387</v>
      </c>
      <c r="C13" s="217">
        <v>1335</v>
      </c>
      <c r="D13" s="218">
        <v>1052</v>
      </c>
      <c r="E13" s="216">
        <v>126</v>
      </c>
      <c r="F13" s="217">
        <v>72</v>
      </c>
      <c r="G13" s="218">
        <v>54</v>
      </c>
      <c r="H13" s="216">
        <v>211</v>
      </c>
      <c r="I13" s="217">
        <v>105</v>
      </c>
      <c r="J13" s="218">
        <v>106</v>
      </c>
      <c r="K13" s="216">
        <v>140</v>
      </c>
      <c r="L13" s="217">
        <v>42</v>
      </c>
      <c r="M13" s="218">
        <v>98</v>
      </c>
      <c r="N13" s="216">
        <v>525</v>
      </c>
      <c r="O13" s="217">
        <v>243</v>
      </c>
      <c r="P13" s="218">
        <v>282</v>
      </c>
      <c r="Q13" s="216">
        <v>1385</v>
      </c>
      <c r="R13" s="217">
        <v>873</v>
      </c>
      <c r="S13" s="219">
        <v>512</v>
      </c>
    </row>
    <row r="14" spans="1:19" s="167" customFormat="1" ht="19.5" customHeight="1" x14ac:dyDescent="0.15">
      <c r="A14" s="178" t="s">
        <v>48</v>
      </c>
      <c r="B14" s="216">
        <v>1506</v>
      </c>
      <c r="C14" s="217">
        <v>804</v>
      </c>
      <c r="D14" s="218">
        <v>702</v>
      </c>
      <c r="E14" s="216">
        <v>86</v>
      </c>
      <c r="F14" s="217">
        <v>49</v>
      </c>
      <c r="G14" s="218">
        <v>37</v>
      </c>
      <c r="H14" s="216">
        <v>145</v>
      </c>
      <c r="I14" s="217">
        <v>66</v>
      </c>
      <c r="J14" s="218">
        <v>79</v>
      </c>
      <c r="K14" s="216">
        <v>104</v>
      </c>
      <c r="L14" s="217">
        <v>32</v>
      </c>
      <c r="M14" s="218">
        <v>72</v>
      </c>
      <c r="N14" s="216">
        <v>264</v>
      </c>
      <c r="O14" s="217">
        <v>123</v>
      </c>
      <c r="P14" s="218">
        <v>141</v>
      </c>
      <c r="Q14" s="216">
        <v>907</v>
      </c>
      <c r="R14" s="217">
        <v>534</v>
      </c>
      <c r="S14" s="219">
        <v>373</v>
      </c>
    </row>
    <row r="15" spans="1:19" s="167" customFormat="1" ht="19.5" customHeight="1" x14ac:dyDescent="0.15">
      <c r="A15" s="178" t="s">
        <v>41</v>
      </c>
      <c r="B15" s="216">
        <v>1075</v>
      </c>
      <c r="C15" s="217">
        <v>524</v>
      </c>
      <c r="D15" s="218">
        <v>551</v>
      </c>
      <c r="E15" s="216">
        <v>40</v>
      </c>
      <c r="F15" s="217">
        <v>23</v>
      </c>
      <c r="G15" s="218">
        <v>17</v>
      </c>
      <c r="H15" s="216">
        <v>103</v>
      </c>
      <c r="I15" s="217">
        <v>37</v>
      </c>
      <c r="J15" s="218">
        <v>66</v>
      </c>
      <c r="K15" s="216">
        <v>76</v>
      </c>
      <c r="L15" s="217">
        <v>35</v>
      </c>
      <c r="M15" s="218">
        <v>41</v>
      </c>
      <c r="N15" s="216">
        <v>213</v>
      </c>
      <c r="O15" s="217">
        <v>77</v>
      </c>
      <c r="P15" s="218">
        <v>136</v>
      </c>
      <c r="Q15" s="216">
        <v>643</v>
      </c>
      <c r="R15" s="217">
        <v>352</v>
      </c>
      <c r="S15" s="219">
        <v>291</v>
      </c>
    </row>
    <row r="16" spans="1:19" s="167" customFormat="1" ht="19.5" customHeight="1" x14ac:dyDescent="0.15">
      <c r="A16" s="178" t="s">
        <v>50</v>
      </c>
      <c r="B16" s="216">
        <v>1061</v>
      </c>
      <c r="C16" s="217">
        <v>486</v>
      </c>
      <c r="D16" s="218">
        <v>575</v>
      </c>
      <c r="E16" s="216">
        <v>46</v>
      </c>
      <c r="F16" s="217">
        <v>22</v>
      </c>
      <c r="G16" s="218">
        <v>24</v>
      </c>
      <c r="H16" s="216">
        <v>131</v>
      </c>
      <c r="I16" s="217">
        <v>52</v>
      </c>
      <c r="J16" s="218">
        <v>79</v>
      </c>
      <c r="K16" s="216">
        <v>92</v>
      </c>
      <c r="L16" s="217">
        <v>30</v>
      </c>
      <c r="M16" s="218">
        <v>62</v>
      </c>
      <c r="N16" s="216">
        <v>209</v>
      </c>
      <c r="O16" s="217">
        <v>78</v>
      </c>
      <c r="P16" s="218">
        <v>131</v>
      </c>
      <c r="Q16" s="216">
        <v>583</v>
      </c>
      <c r="R16" s="217">
        <v>304</v>
      </c>
      <c r="S16" s="219">
        <v>279</v>
      </c>
    </row>
    <row r="17" spans="1:19" s="167" customFormat="1" ht="19.5" customHeight="1" x14ac:dyDescent="0.15">
      <c r="A17" s="178" t="s">
        <v>52</v>
      </c>
      <c r="B17" s="216">
        <v>893</v>
      </c>
      <c r="C17" s="217">
        <v>330</v>
      </c>
      <c r="D17" s="218">
        <v>563</v>
      </c>
      <c r="E17" s="216">
        <v>58</v>
      </c>
      <c r="F17" s="217">
        <v>23</v>
      </c>
      <c r="G17" s="218">
        <v>35</v>
      </c>
      <c r="H17" s="216">
        <v>99</v>
      </c>
      <c r="I17" s="217">
        <v>39</v>
      </c>
      <c r="J17" s="218">
        <v>60</v>
      </c>
      <c r="K17" s="216">
        <v>87</v>
      </c>
      <c r="L17" s="217">
        <v>30</v>
      </c>
      <c r="M17" s="218">
        <v>57</v>
      </c>
      <c r="N17" s="216">
        <v>230</v>
      </c>
      <c r="O17" s="217">
        <v>83</v>
      </c>
      <c r="P17" s="218">
        <v>147</v>
      </c>
      <c r="Q17" s="216">
        <v>419</v>
      </c>
      <c r="R17" s="217">
        <v>155</v>
      </c>
      <c r="S17" s="219">
        <v>264</v>
      </c>
    </row>
    <row r="18" spans="1:19" s="167" customFormat="1" ht="19.5" customHeight="1" x14ac:dyDescent="0.15">
      <c r="A18" s="178" t="s">
        <v>40</v>
      </c>
      <c r="B18" s="216">
        <v>404</v>
      </c>
      <c r="C18" s="217">
        <v>179</v>
      </c>
      <c r="D18" s="218">
        <v>225</v>
      </c>
      <c r="E18" s="216">
        <v>26</v>
      </c>
      <c r="F18" s="217">
        <v>12</v>
      </c>
      <c r="G18" s="218">
        <v>14</v>
      </c>
      <c r="H18" s="216">
        <v>51</v>
      </c>
      <c r="I18" s="217">
        <v>22</v>
      </c>
      <c r="J18" s="218">
        <v>29</v>
      </c>
      <c r="K18" s="216">
        <v>28</v>
      </c>
      <c r="L18" s="217">
        <v>11</v>
      </c>
      <c r="M18" s="218">
        <v>17</v>
      </c>
      <c r="N18" s="216">
        <v>103</v>
      </c>
      <c r="O18" s="217">
        <v>45</v>
      </c>
      <c r="P18" s="218">
        <v>58</v>
      </c>
      <c r="Q18" s="216">
        <v>196</v>
      </c>
      <c r="R18" s="217">
        <v>89</v>
      </c>
      <c r="S18" s="219">
        <v>107</v>
      </c>
    </row>
    <row r="19" spans="1:19" s="167" customFormat="1" ht="19.5" customHeight="1" x14ac:dyDescent="0.15">
      <c r="A19" s="178" t="s">
        <v>47</v>
      </c>
      <c r="B19" s="216">
        <v>144</v>
      </c>
      <c r="C19" s="217">
        <v>67</v>
      </c>
      <c r="D19" s="218">
        <v>77</v>
      </c>
      <c r="E19" s="216">
        <v>7</v>
      </c>
      <c r="F19" s="217">
        <v>3</v>
      </c>
      <c r="G19" s="218">
        <v>4</v>
      </c>
      <c r="H19" s="216">
        <v>9</v>
      </c>
      <c r="I19" s="217">
        <v>4</v>
      </c>
      <c r="J19" s="218">
        <v>5</v>
      </c>
      <c r="K19" s="216">
        <v>20</v>
      </c>
      <c r="L19" s="217">
        <v>11</v>
      </c>
      <c r="M19" s="218">
        <v>9</v>
      </c>
      <c r="N19" s="216">
        <v>46</v>
      </c>
      <c r="O19" s="217">
        <v>24</v>
      </c>
      <c r="P19" s="218">
        <v>22</v>
      </c>
      <c r="Q19" s="216">
        <v>62</v>
      </c>
      <c r="R19" s="217">
        <v>25</v>
      </c>
      <c r="S19" s="219">
        <v>37</v>
      </c>
    </row>
    <row r="20" spans="1:19" s="167" customFormat="1" ht="19.5" customHeight="1" x14ac:dyDescent="0.15">
      <c r="A20" s="178" t="s">
        <v>44</v>
      </c>
      <c r="B20" s="216">
        <v>50</v>
      </c>
      <c r="C20" s="217">
        <v>27</v>
      </c>
      <c r="D20" s="218">
        <v>23</v>
      </c>
      <c r="E20" s="216">
        <v>7</v>
      </c>
      <c r="F20" s="217">
        <v>6</v>
      </c>
      <c r="G20" s="218">
        <v>1</v>
      </c>
      <c r="H20" s="216">
        <v>10</v>
      </c>
      <c r="I20" s="217">
        <v>5</v>
      </c>
      <c r="J20" s="218">
        <v>5</v>
      </c>
      <c r="K20" s="216">
        <v>8</v>
      </c>
      <c r="L20" s="217">
        <v>5</v>
      </c>
      <c r="M20" s="218">
        <v>3</v>
      </c>
      <c r="N20" s="216">
        <v>15</v>
      </c>
      <c r="O20" s="217">
        <v>7</v>
      </c>
      <c r="P20" s="218">
        <v>8</v>
      </c>
      <c r="Q20" s="216">
        <v>10</v>
      </c>
      <c r="R20" s="217">
        <v>4</v>
      </c>
      <c r="S20" s="219">
        <v>6</v>
      </c>
    </row>
    <row r="21" spans="1:19" s="167" customFormat="1" ht="19.5" customHeight="1" x14ac:dyDescent="0.15">
      <c r="A21" s="178" t="s">
        <v>42</v>
      </c>
      <c r="B21" s="216">
        <v>28</v>
      </c>
      <c r="C21" s="217">
        <v>16</v>
      </c>
      <c r="D21" s="218">
        <v>12</v>
      </c>
      <c r="E21" s="216">
        <v>7</v>
      </c>
      <c r="F21" s="217">
        <v>4</v>
      </c>
      <c r="G21" s="218">
        <v>3</v>
      </c>
      <c r="H21" s="216">
        <v>8</v>
      </c>
      <c r="I21" s="217">
        <v>5</v>
      </c>
      <c r="J21" s="218">
        <v>3</v>
      </c>
      <c r="K21" s="216">
        <v>6</v>
      </c>
      <c r="L21" s="217">
        <v>5</v>
      </c>
      <c r="M21" s="218">
        <v>1</v>
      </c>
      <c r="N21" s="216">
        <v>4</v>
      </c>
      <c r="O21" s="217">
        <v>1</v>
      </c>
      <c r="P21" s="218">
        <v>3</v>
      </c>
      <c r="Q21" s="216">
        <v>3</v>
      </c>
      <c r="R21" s="217">
        <v>1</v>
      </c>
      <c r="S21" s="219">
        <v>2</v>
      </c>
    </row>
    <row r="22" spans="1:19" s="167" customFormat="1" ht="19.5" customHeight="1" thickBot="1" x14ac:dyDescent="0.2">
      <c r="A22" s="183" t="s">
        <v>43</v>
      </c>
      <c r="B22" s="220">
        <v>25</v>
      </c>
      <c r="C22" s="221">
        <v>13</v>
      </c>
      <c r="D22" s="222">
        <v>12</v>
      </c>
      <c r="E22" s="220">
        <v>5</v>
      </c>
      <c r="F22" s="221">
        <v>2</v>
      </c>
      <c r="G22" s="222">
        <v>3</v>
      </c>
      <c r="H22" s="220">
        <v>2</v>
      </c>
      <c r="I22" s="221">
        <v>1</v>
      </c>
      <c r="J22" s="222">
        <v>1</v>
      </c>
      <c r="K22" s="220">
        <v>3</v>
      </c>
      <c r="L22" s="221">
        <v>0</v>
      </c>
      <c r="M22" s="222">
        <v>3</v>
      </c>
      <c r="N22" s="220">
        <v>10</v>
      </c>
      <c r="O22" s="221">
        <v>6</v>
      </c>
      <c r="P22" s="222">
        <v>4</v>
      </c>
      <c r="Q22" s="220">
        <v>5</v>
      </c>
      <c r="R22" s="221">
        <v>4</v>
      </c>
      <c r="S22" s="223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192">
        <f t="shared" ref="B26:S26" si="1">SUM(B27:B35)</f>
        <v>22967</v>
      </c>
      <c r="C26" s="193">
        <f t="shared" si="1"/>
        <v>12483</v>
      </c>
      <c r="D26" s="208">
        <f t="shared" si="1"/>
        <v>10484</v>
      </c>
      <c r="E26" s="209">
        <f t="shared" si="1"/>
        <v>1641</v>
      </c>
      <c r="F26" s="193">
        <f t="shared" si="1"/>
        <v>898</v>
      </c>
      <c r="G26" s="208">
        <f t="shared" si="1"/>
        <v>743</v>
      </c>
      <c r="H26" s="209">
        <f t="shared" si="1"/>
        <v>1881</v>
      </c>
      <c r="I26" s="193">
        <f t="shared" si="1"/>
        <v>933</v>
      </c>
      <c r="J26" s="193">
        <f t="shared" si="1"/>
        <v>948</v>
      </c>
      <c r="K26" s="210">
        <f t="shared" si="1"/>
        <v>1437</v>
      </c>
      <c r="L26" s="193">
        <f t="shared" si="1"/>
        <v>557</v>
      </c>
      <c r="M26" s="193">
        <f t="shared" si="1"/>
        <v>880</v>
      </c>
      <c r="N26" s="210">
        <f t="shared" si="1"/>
        <v>4866</v>
      </c>
      <c r="O26" s="193">
        <f t="shared" si="1"/>
        <v>2323</v>
      </c>
      <c r="P26" s="193">
        <f t="shared" si="1"/>
        <v>2543</v>
      </c>
      <c r="Q26" s="210">
        <f t="shared" si="1"/>
        <v>13142</v>
      </c>
      <c r="R26" s="193">
        <f t="shared" si="1"/>
        <v>7772</v>
      </c>
      <c r="S26" s="211">
        <f t="shared" si="1"/>
        <v>5370</v>
      </c>
    </row>
    <row r="27" spans="1:19" ht="25.5" customHeight="1" x14ac:dyDescent="0.2">
      <c r="A27" s="197" t="s">
        <v>92</v>
      </c>
      <c r="B27" s="198">
        <f t="shared" ref="B27:S27" si="2">B6+B7</f>
        <v>1270</v>
      </c>
      <c r="C27" s="189">
        <f t="shared" si="2"/>
        <v>662</v>
      </c>
      <c r="D27" s="200">
        <f t="shared" si="2"/>
        <v>608</v>
      </c>
      <c r="E27" s="189">
        <f t="shared" si="2"/>
        <v>34</v>
      </c>
      <c r="F27" s="189">
        <f t="shared" si="2"/>
        <v>17</v>
      </c>
      <c r="G27" s="200">
        <f t="shared" si="2"/>
        <v>17</v>
      </c>
      <c r="H27" s="189">
        <f t="shared" si="2"/>
        <v>61</v>
      </c>
      <c r="I27" s="189">
        <f t="shared" si="2"/>
        <v>38</v>
      </c>
      <c r="J27" s="200">
        <f t="shared" si="2"/>
        <v>23</v>
      </c>
      <c r="K27" s="189">
        <f t="shared" si="2"/>
        <v>29</v>
      </c>
      <c r="L27" s="189">
        <f t="shared" si="2"/>
        <v>15</v>
      </c>
      <c r="M27" s="200">
        <f t="shared" si="2"/>
        <v>14</v>
      </c>
      <c r="N27" s="189">
        <f t="shared" si="2"/>
        <v>190</v>
      </c>
      <c r="O27" s="189">
        <f t="shared" si="2"/>
        <v>98</v>
      </c>
      <c r="P27" s="200">
        <f t="shared" si="2"/>
        <v>92</v>
      </c>
      <c r="Q27" s="189">
        <f t="shared" si="2"/>
        <v>956</v>
      </c>
      <c r="R27" s="189">
        <f t="shared" si="2"/>
        <v>494</v>
      </c>
      <c r="S27" s="201">
        <f t="shared" si="2"/>
        <v>462</v>
      </c>
    </row>
    <row r="28" spans="1:19" ht="25.5" customHeight="1" x14ac:dyDescent="0.2">
      <c r="A28" s="197" t="s">
        <v>93</v>
      </c>
      <c r="B28" s="198">
        <f t="shared" ref="B28:S28" si="3">B8+B9</f>
        <v>1096</v>
      </c>
      <c r="C28" s="189">
        <f t="shared" si="3"/>
        <v>517</v>
      </c>
      <c r="D28" s="200">
        <f t="shared" si="3"/>
        <v>579</v>
      </c>
      <c r="E28" s="189">
        <f t="shared" si="3"/>
        <v>55</v>
      </c>
      <c r="F28" s="189">
        <f t="shared" si="3"/>
        <v>30</v>
      </c>
      <c r="G28" s="200">
        <f t="shared" si="3"/>
        <v>25</v>
      </c>
      <c r="H28" s="189">
        <f t="shared" si="3"/>
        <v>58</v>
      </c>
      <c r="I28" s="189">
        <f t="shared" si="3"/>
        <v>31</v>
      </c>
      <c r="J28" s="200">
        <f t="shared" si="3"/>
        <v>27</v>
      </c>
      <c r="K28" s="189">
        <f t="shared" si="3"/>
        <v>95</v>
      </c>
      <c r="L28" s="189">
        <f t="shared" si="3"/>
        <v>35</v>
      </c>
      <c r="M28" s="200">
        <f t="shared" si="3"/>
        <v>60</v>
      </c>
      <c r="N28" s="189">
        <f t="shared" si="3"/>
        <v>152</v>
      </c>
      <c r="O28" s="189">
        <f t="shared" si="3"/>
        <v>70</v>
      </c>
      <c r="P28" s="200">
        <f t="shared" si="3"/>
        <v>82</v>
      </c>
      <c r="Q28" s="189">
        <f t="shared" si="3"/>
        <v>736</v>
      </c>
      <c r="R28" s="189">
        <f t="shared" si="3"/>
        <v>351</v>
      </c>
      <c r="S28" s="201">
        <f t="shared" si="3"/>
        <v>385</v>
      </c>
    </row>
    <row r="29" spans="1:19" ht="25.5" customHeight="1" x14ac:dyDescent="0.2">
      <c r="A29" s="197" t="s">
        <v>94</v>
      </c>
      <c r="B29" s="198">
        <f t="shared" ref="B29:S29" si="4">B10+B11</f>
        <v>9739</v>
      </c>
      <c r="C29" s="189">
        <f t="shared" si="4"/>
        <v>5576</v>
      </c>
      <c r="D29" s="200">
        <f t="shared" si="4"/>
        <v>4163</v>
      </c>
      <c r="E29" s="189">
        <f t="shared" si="4"/>
        <v>968</v>
      </c>
      <c r="F29" s="189">
        <f t="shared" si="4"/>
        <v>537</v>
      </c>
      <c r="G29" s="200">
        <f t="shared" si="4"/>
        <v>431</v>
      </c>
      <c r="H29" s="189">
        <f t="shared" si="4"/>
        <v>717</v>
      </c>
      <c r="I29" s="189">
        <f t="shared" si="4"/>
        <v>380</v>
      </c>
      <c r="J29" s="200">
        <f t="shared" si="4"/>
        <v>337</v>
      </c>
      <c r="K29" s="189">
        <f t="shared" si="4"/>
        <v>600</v>
      </c>
      <c r="L29" s="189">
        <f t="shared" si="4"/>
        <v>253</v>
      </c>
      <c r="M29" s="200">
        <f t="shared" si="4"/>
        <v>347</v>
      </c>
      <c r="N29" s="189">
        <f t="shared" si="4"/>
        <v>2147</v>
      </c>
      <c r="O29" s="189">
        <f t="shared" si="4"/>
        <v>1083</v>
      </c>
      <c r="P29" s="200">
        <f t="shared" si="4"/>
        <v>1064</v>
      </c>
      <c r="Q29" s="189">
        <f t="shared" si="4"/>
        <v>5307</v>
      </c>
      <c r="R29" s="189">
        <f t="shared" si="4"/>
        <v>3323</v>
      </c>
      <c r="S29" s="201">
        <f t="shared" si="4"/>
        <v>1984</v>
      </c>
    </row>
    <row r="30" spans="1:19" ht="25.5" customHeight="1" x14ac:dyDescent="0.2">
      <c r="A30" s="197" t="s">
        <v>95</v>
      </c>
      <c r="B30" s="198">
        <f t="shared" ref="B30:S30" si="5">B12+B13</f>
        <v>5676</v>
      </c>
      <c r="C30" s="189">
        <f t="shared" si="5"/>
        <v>3282</v>
      </c>
      <c r="D30" s="200">
        <f t="shared" si="5"/>
        <v>2394</v>
      </c>
      <c r="E30" s="189">
        <f t="shared" si="5"/>
        <v>302</v>
      </c>
      <c r="F30" s="189">
        <f t="shared" si="5"/>
        <v>170</v>
      </c>
      <c r="G30" s="200">
        <f t="shared" si="5"/>
        <v>132</v>
      </c>
      <c r="H30" s="189">
        <f t="shared" si="5"/>
        <v>487</v>
      </c>
      <c r="I30" s="189">
        <f t="shared" si="5"/>
        <v>253</v>
      </c>
      <c r="J30" s="200">
        <f t="shared" si="5"/>
        <v>234</v>
      </c>
      <c r="K30" s="189">
        <f t="shared" si="5"/>
        <v>289</v>
      </c>
      <c r="L30" s="189">
        <f t="shared" si="5"/>
        <v>95</v>
      </c>
      <c r="M30" s="200">
        <f t="shared" si="5"/>
        <v>194</v>
      </c>
      <c r="N30" s="189">
        <f t="shared" si="5"/>
        <v>1283</v>
      </c>
      <c r="O30" s="189">
        <f t="shared" si="5"/>
        <v>628</v>
      </c>
      <c r="P30" s="200">
        <f t="shared" si="5"/>
        <v>655</v>
      </c>
      <c r="Q30" s="189">
        <f t="shared" si="5"/>
        <v>3315</v>
      </c>
      <c r="R30" s="189">
        <f t="shared" si="5"/>
        <v>2136</v>
      </c>
      <c r="S30" s="201">
        <f t="shared" si="5"/>
        <v>1179</v>
      </c>
    </row>
    <row r="31" spans="1:19" ht="25.5" customHeight="1" x14ac:dyDescent="0.2">
      <c r="A31" s="197" t="s">
        <v>96</v>
      </c>
      <c r="B31" s="198">
        <f t="shared" ref="B31:S31" si="6">B14+B15</f>
        <v>2581</v>
      </c>
      <c r="C31" s="189">
        <f t="shared" si="6"/>
        <v>1328</v>
      </c>
      <c r="D31" s="200">
        <f t="shared" si="6"/>
        <v>1253</v>
      </c>
      <c r="E31" s="189">
        <f t="shared" si="6"/>
        <v>126</v>
      </c>
      <c r="F31" s="189">
        <f t="shared" si="6"/>
        <v>72</v>
      </c>
      <c r="G31" s="200">
        <f t="shared" si="6"/>
        <v>54</v>
      </c>
      <c r="H31" s="189">
        <f t="shared" si="6"/>
        <v>248</v>
      </c>
      <c r="I31" s="189">
        <f t="shared" si="6"/>
        <v>103</v>
      </c>
      <c r="J31" s="200">
        <f t="shared" si="6"/>
        <v>145</v>
      </c>
      <c r="K31" s="189">
        <f t="shared" si="6"/>
        <v>180</v>
      </c>
      <c r="L31" s="189">
        <f t="shared" si="6"/>
        <v>67</v>
      </c>
      <c r="M31" s="200">
        <f t="shared" si="6"/>
        <v>113</v>
      </c>
      <c r="N31" s="189">
        <f t="shared" si="6"/>
        <v>477</v>
      </c>
      <c r="O31" s="189">
        <f t="shared" si="6"/>
        <v>200</v>
      </c>
      <c r="P31" s="200">
        <f t="shared" si="6"/>
        <v>277</v>
      </c>
      <c r="Q31" s="189">
        <f t="shared" si="6"/>
        <v>1550</v>
      </c>
      <c r="R31" s="189">
        <f t="shared" si="6"/>
        <v>886</v>
      </c>
      <c r="S31" s="201">
        <f t="shared" si="6"/>
        <v>664</v>
      </c>
    </row>
    <row r="32" spans="1:19" ht="25.5" customHeight="1" x14ac:dyDescent="0.2">
      <c r="A32" s="197" t="s">
        <v>97</v>
      </c>
      <c r="B32" s="198">
        <f t="shared" ref="B32:S32" si="7">B16+B17</f>
        <v>1954</v>
      </c>
      <c r="C32" s="189">
        <f t="shared" si="7"/>
        <v>816</v>
      </c>
      <c r="D32" s="200">
        <f t="shared" si="7"/>
        <v>1138</v>
      </c>
      <c r="E32" s="189">
        <f t="shared" si="7"/>
        <v>104</v>
      </c>
      <c r="F32" s="189">
        <f t="shared" si="7"/>
        <v>45</v>
      </c>
      <c r="G32" s="200">
        <f t="shared" si="7"/>
        <v>59</v>
      </c>
      <c r="H32" s="189">
        <f t="shared" si="7"/>
        <v>230</v>
      </c>
      <c r="I32" s="189">
        <f t="shared" si="7"/>
        <v>91</v>
      </c>
      <c r="J32" s="200">
        <f t="shared" si="7"/>
        <v>139</v>
      </c>
      <c r="K32" s="189">
        <f t="shared" si="7"/>
        <v>179</v>
      </c>
      <c r="L32" s="189">
        <f t="shared" si="7"/>
        <v>60</v>
      </c>
      <c r="M32" s="200">
        <f t="shared" si="7"/>
        <v>119</v>
      </c>
      <c r="N32" s="189">
        <f t="shared" si="7"/>
        <v>439</v>
      </c>
      <c r="O32" s="189">
        <f t="shared" si="7"/>
        <v>161</v>
      </c>
      <c r="P32" s="200">
        <f t="shared" si="7"/>
        <v>278</v>
      </c>
      <c r="Q32" s="189">
        <f t="shared" si="7"/>
        <v>1002</v>
      </c>
      <c r="R32" s="189">
        <f t="shared" si="7"/>
        <v>459</v>
      </c>
      <c r="S32" s="201">
        <f t="shared" si="7"/>
        <v>543</v>
      </c>
    </row>
    <row r="33" spans="1:19" ht="25.5" customHeight="1" x14ac:dyDescent="0.2">
      <c r="A33" s="197" t="s">
        <v>98</v>
      </c>
      <c r="B33" s="198">
        <f t="shared" ref="B33:S33" si="8">B18+B19</f>
        <v>548</v>
      </c>
      <c r="C33" s="189">
        <f t="shared" si="8"/>
        <v>246</v>
      </c>
      <c r="D33" s="200">
        <f t="shared" si="8"/>
        <v>302</v>
      </c>
      <c r="E33" s="189">
        <f t="shared" si="8"/>
        <v>33</v>
      </c>
      <c r="F33" s="189">
        <f t="shared" si="8"/>
        <v>15</v>
      </c>
      <c r="G33" s="200">
        <f t="shared" si="8"/>
        <v>18</v>
      </c>
      <c r="H33" s="189">
        <f t="shared" si="8"/>
        <v>60</v>
      </c>
      <c r="I33" s="189">
        <f t="shared" si="8"/>
        <v>26</v>
      </c>
      <c r="J33" s="200">
        <f t="shared" si="8"/>
        <v>34</v>
      </c>
      <c r="K33" s="189">
        <f t="shared" si="8"/>
        <v>48</v>
      </c>
      <c r="L33" s="189">
        <f t="shared" si="8"/>
        <v>22</v>
      </c>
      <c r="M33" s="200">
        <f t="shared" si="8"/>
        <v>26</v>
      </c>
      <c r="N33" s="189">
        <f t="shared" si="8"/>
        <v>149</v>
      </c>
      <c r="O33" s="189">
        <f t="shared" si="8"/>
        <v>69</v>
      </c>
      <c r="P33" s="200">
        <f t="shared" si="8"/>
        <v>80</v>
      </c>
      <c r="Q33" s="189">
        <f t="shared" si="8"/>
        <v>258</v>
      </c>
      <c r="R33" s="189">
        <f t="shared" si="8"/>
        <v>114</v>
      </c>
      <c r="S33" s="201">
        <f t="shared" si="8"/>
        <v>144</v>
      </c>
    </row>
    <row r="34" spans="1:19" ht="25.5" customHeight="1" x14ac:dyDescent="0.2">
      <c r="A34" s="197" t="s">
        <v>99</v>
      </c>
      <c r="B34" s="198">
        <f t="shared" ref="B34:S34" si="9">B20+B21</f>
        <v>78</v>
      </c>
      <c r="C34" s="189">
        <f t="shared" si="9"/>
        <v>43</v>
      </c>
      <c r="D34" s="200">
        <f t="shared" si="9"/>
        <v>35</v>
      </c>
      <c r="E34" s="189">
        <f t="shared" si="9"/>
        <v>14</v>
      </c>
      <c r="F34" s="189">
        <f t="shared" si="9"/>
        <v>10</v>
      </c>
      <c r="G34" s="200">
        <f t="shared" si="9"/>
        <v>4</v>
      </c>
      <c r="H34" s="189">
        <f t="shared" si="9"/>
        <v>18</v>
      </c>
      <c r="I34" s="189">
        <f t="shared" si="9"/>
        <v>10</v>
      </c>
      <c r="J34" s="200">
        <f t="shared" si="9"/>
        <v>8</v>
      </c>
      <c r="K34" s="189">
        <f t="shared" si="9"/>
        <v>14</v>
      </c>
      <c r="L34" s="189">
        <f t="shared" si="9"/>
        <v>10</v>
      </c>
      <c r="M34" s="200">
        <f t="shared" si="9"/>
        <v>4</v>
      </c>
      <c r="N34" s="189">
        <f t="shared" si="9"/>
        <v>19</v>
      </c>
      <c r="O34" s="189">
        <f t="shared" si="9"/>
        <v>8</v>
      </c>
      <c r="P34" s="200">
        <f t="shared" si="9"/>
        <v>11</v>
      </c>
      <c r="Q34" s="189">
        <f t="shared" si="9"/>
        <v>13</v>
      </c>
      <c r="R34" s="189">
        <f t="shared" si="9"/>
        <v>5</v>
      </c>
      <c r="S34" s="201">
        <f t="shared" si="9"/>
        <v>8</v>
      </c>
    </row>
    <row r="35" spans="1:19" ht="25.5" customHeight="1" thickBot="1" x14ac:dyDescent="0.25">
      <c r="A35" s="202" t="s">
        <v>43</v>
      </c>
      <c r="B35" s="203">
        <f t="shared" ref="B35:S35" si="10">B22</f>
        <v>25</v>
      </c>
      <c r="C35" s="204">
        <f t="shared" si="10"/>
        <v>13</v>
      </c>
      <c r="D35" s="206">
        <f t="shared" si="10"/>
        <v>12</v>
      </c>
      <c r="E35" s="204">
        <f t="shared" si="10"/>
        <v>5</v>
      </c>
      <c r="F35" s="204">
        <f t="shared" si="10"/>
        <v>2</v>
      </c>
      <c r="G35" s="206">
        <f t="shared" si="10"/>
        <v>3</v>
      </c>
      <c r="H35" s="204">
        <f t="shared" si="10"/>
        <v>2</v>
      </c>
      <c r="I35" s="204">
        <f t="shared" si="10"/>
        <v>1</v>
      </c>
      <c r="J35" s="206">
        <f t="shared" si="10"/>
        <v>1</v>
      </c>
      <c r="K35" s="204">
        <f t="shared" si="10"/>
        <v>3</v>
      </c>
      <c r="L35" s="204">
        <f t="shared" si="10"/>
        <v>0</v>
      </c>
      <c r="M35" s="206">
        <f t="shared" si="10"/>
        <v>3</v>
      </c>
      <c r="N35" s="204">
        <f t="shared" si="10"/>
        <v>10</v>
      </c>
      <c r="O35" s="204">
        <f t="shared" si="10"/>
        <v>6</v>
      </c>
      <c r="P35" s="206">
        <f t="shared" si="10"/>
        <v>4</v>
      </c>
      <c r="Q35" s="204">
        <f t="shared" si="10"/>
        <v>5</v>
      </c>
      <c r="R35" s="204">
        <f t="shared" si="10"/>
        <v>4</v>
      </c>
      <c r="S35" s="207">
        <f t="shared" si="10"/>
        <v>1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  <mergeCell ref="A1:I1"/>
    <mergeCell ref="A3:A4"/>
    <mergeCell ref="B3:D3"/>
    <mergeCell ref="E3:G3"/>
    <mergeCell ref="H3:J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08D7-A85A-4979-8E10-E45926DAD50C}">
  <dimension ref="A1:S35"/>
  <sheetViews>
    <sheetView zoomScaleNormal="100" workbookViewId="0">
      <selection activeCell="D11" sqref="D11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116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224" t="s">
        <v>106</v>
      </c>
      <c r="B5" s="225">
        <v>24011</v>
      </c>
      <c r="C5" s="226">
        <v>13130</v>
      </c>
      <c r="D5" s="227">
        <v>10881</v>
      </c>
      <c r="E5" s="225">
        <v>1643</v>
      </c>
      <c r="F5" s="226">
        <v>896</v>
      </c>
      <c r="G5" s="227">
        <v>747</v>
      </c>
      <c r="H5" s="225">
        <v>2018</v>
      </c>
      <c r="I5" s="226">
        <v>1027</v>
      </c>
      <c r="J5" s="227">
        <v>991</v>
      </c>
      <c r="K5" s="225">
        <v>1602</v>
      </c>
      <c r="L5" s="226">
        <v>638</v>
      </c>
      <c r="M5" s="227">
        <v>964</v>
      </c>
      <c r="N5" s="225">
        <v>4918</v>
      </c>
      <c r="O5" s="226">
        <v>2345</v>
      </c>
      <c r="P5" s="227">
        <v>2573</v>
      </c>
      <c r="Q5" s="225">
        <v>13830</v>
      </c>
      <c r="R5" s="226">
        <v>8224</v>
      </c>
      <c r="S5" s="228">
        <v>5606</v>
      </c>
    </row>
    <row r="6" spans="1:19" s="167" customFormat="1" ht="19.5" customHeight="1" x14ac:dyDescent="0.15">
      <c r="A6" s="178" t="s">
        <v>39</v>
      </c>
      <c r="B6" s="229">
        <v>647</v>
      </c>
      <c r="C6" s="230">
        <v>339</v>
      </c>
      <c r="D6" s="231">
        <v>308</v>
      </c>
      <c r="E6" s="229">
        <v>25</v>
      </c>
      <c r="F6" s="230">
        <v>10</v>
      </c>
      <c r="G6" s="231">
        <v>15</v>
      </c>
      <c r="H6" s="229">
        <v>27</v>
      </c>
      <c r="I6" s="230">
        <v>19</v>
      </c>
      <c r="J6" s="231">
        <v>8</v>
      </c>
      <c r="K6" s="229">
        <v>10</v>
      </c>
      <c r="L6" s="230">
        <v>6</v>
      </c>
      <c r="M6" s="231">
        <v>4</v>
      </c>
      <c r="N6" s="229">
        <v>109</v>
      </c>
      <c r="O6" s="230">
        <v>58</v>
      </c>
      <c r="P6" s="231">
        <v>51</v>
      </c>
      <c r="Q6" s="229">
        <v>476</v>
      </c>
      <c r="R6" s="230">
        <v>246</v>
      </c>
      <c r="S6" s="232">
        <v>230</v>
      </c>
    </row>
    <row r="7" spans="1:19" s="167" customFormat="1" ht="19.5" customHeight="1" x14ac:dyDescent="0.15">
      <c r="A7" s="178" t="s">
        <v>49</v>
      </c>
      <c r="B7" s="229">
        <v>629</v>
      </c>
      <c r="C7" s="230">
        <v>327</v>
      </c>
      <c r="D7" s="231">
        <v>302</v>
      </c>
      <c r="E7" s="229">
        <v>12</v>
      </c>
      <c r="F7" s="230">
        <v>8</v>
      </c>
      <c r="G7" s="231">
        <v>4</v>
      </c>
      <c r="H7" s="229">
        <v>20</v>
      </c>
      <c r="I7" s="230">
        <v>14</v>
      </c>
      <c r="J7" s="231">
        <v>6</v>
      </c>
      <c r="K7" s="229">
        <v>19</v>
      </c>
      <c r="L7" s="230">
        <v>8</v>
      </c>
      <c r="M7" s="231">
        <v>11</v>
      </c>
      <c r="N7" s="229">
        <v>83</v>
      </c>
      <c r="O7" s="230">
        <v>37</v>
      </c>
      <c r="P7" s="231">
        <v>46</v>
      </c>
      <c r="Q7" s="229">
        <v>495</v>
      </c>
      <c r="R7" s="230">
        <v>260</v>
      </c>
      <c r="S7" s="232">
        <v>235</v>
      </c>
    </row>
    <row r="8" spans="1:19" s="167" customFormat="1" ht="19.5" customHeight="1" x14ac:dyDescent="0.15">
      <c r="A8" s="178" t="s">
        <v>46</v>
      </c>
      <c r="B8" s="229">
        <v>413</v>
      </c>
      <c r="C8" s="230">
        <v>202</v>
      </c>
      <c r="D8" s="231">
        <v>211</v>
      </c>
      <c r="E8" s="229">
        <v>6</v>
      </c>
      <c r="F8" s="230">
        <v>1</v>
      </c>
      <c r="G8" s="231">
        <v>5</v>
      </c>
      <c r="H8" s="229">
        <v>19</v>
      </c>
      <c r="I8" s="230">
        <v>11</v>
      </c>
      <c r="J8" s="231">
        <v>8</v>
      </c>
      <c r="K8" s="229">
        <v>11</v>
      </c>
      <c r="L8" s="230">
        <v>6</v>
      </c>
      <c r="M8" s="231">
        <v>5</v>
      </c>
      <c r="N8" s="229">
        <v>51</v>
      </c>
      <c r="O8" s="230">
        <v>18</v>
      </c>
      <c r="P8" s="231">
        <v>33</v>
      </c>
      <c r="Q8" s="229">
        <v>326</v>
      </c>
      <c r="R8" s="230">
        <v>166</v>
      </c>
      <c r="S8" s="232">
        <v>160</v>
      </c>
    </row>
    <row r="9" spans="1:19" s="167" customFormat="1" ht="19.5" customHeight="1" x14ac:dyDescent="0.15">
      <c r="A9" s="178" t="s">
        <v>45</v>
      </c>
      <c r="B9" s="229">
        <v>689</v>
      </c>
      <c r="C9" s="230">
        <v>315</v>
      </c>
      <c r="D9" s="231">
        <v>374</v>
      </c>
      <c r="E9" s="229">
        <v>31</v>
      </c>
      <c r="F9" s="230">
        <v>15</v>
      </c>
      <c r="G9" s="231">
        <v>16</v>
      </c>
      <c r="H9" s="229">
        <v>32</v>
      </c>
      <c r="I9" s="230">
        <v>12</v>
      </c>
      <c r="J9" s="231">
        <v>20</v>
      </c>
      <c r="K9" s="229">
        <v>147</v>
      </c>
      <c r="L9" s="230">
        <v>58</v>
      </c>
      <c r="M9" s="231">
        <v>89</v>
      </c>
      <c r="N9" s="229">
        <v>74</v>
      </c>
      <c r="O9" s="230">
        <v>37</v>
      </c>
      <c r="P9" s="231">
        <v>37</v>
      </c>
      <c r="Q9" s="229">
        <v>405</v>
      </c>
      <c r="R9" s="230">
        <v>193</v>
      </c>
      <c r="S9" s="232">
        <v>212</v>
      </c>
    </row>
    <row r="10" spans="1:19" s="167" customFormat="1" ht="19.5" customHeight="1" x14ac:dyDescent="0.15">
      <c r="A10" s="178" t="s">
        <v>53</v>
      </c>
      <c r="B10" s="229">
        <v>4925</v>
      </c>
      <c r="C10" s="230">
        <v>2664</v>
      </c>
      <c r="D10" s="231">
        <v>2261</v>
      </c>
      <c r="E10" s="229">
        <v>510</v>
      </c>
      <c r="F10" s="230">
        <v>278</v>
      </c>
      <c r="G10" s="231">
        <v>232</v>
      </c>
      <c r="H10" s="229">
        <v>329</v>
      </c>
      <c r="I10" s="230">
        <v>161</v>
      </c>
      <c r="J10" s="231">
        <v>168</v>
      </c>
      <c r="K10" s="229">
        <v>403</v>
      </c>
      <c r="L10" s="230">
        <v>168</v>
      </c>
      <c r="M10" s="231">
        <v>235</v>
      </c>
      <c r="N10" s="229">
        <v>748</v>
      </c>
      <c r="O10" s="230">
        <v>355</v>
      </c>
      <c r="P10" s="231">
        <v>393</v>
      </c>
      <c r="Q10" s="229">
        <v>2935</v>
      </c>
      <c r="R10" s="230">
        <v>1702</v>
      </c>
      <c r="S10" s="232">
        <v>1233</v>
      </c>
    </row>
    <row r="11" spans="1:19" s="167" customFormat="1" ht="19.5" customHeight="1" x14ac:dyDescent="0.15">
      <c r="A11" s="178" t="s">
        <v>55</v>
      </c>
      <c r="B11" s="229">
        <v>4973</v>
      </c>
      <c r="C11" s="230">
        <v>3039</v>
      </c>
      <c r="D11" s="231">
        <v>1934</v>
      </c>
      <c r="E11" s="229">
        <v>431</v>
      </c>
      <c r="F11" s="230">
        <v>245</v>
      </c>
      <c r="G11" s="231">
        <v>186</v>
      </c>
      <c r="H11" s="229">
        <v>405</v>
      </c>
      <c r="I11" s="230">
        <v>232</v>
      </c>
      <c r="J11" s="231">
        <v>173</v>
      </c>
      <c r="K11" s="229">
        <v>238</v>
      </c>
      <c r="L11" s="230">
        <v>104</v>
      </c>
      <c r="M11" s="231">
        <v>134</v>
      </c>
      <c r="N11" s="229">
        <v>1276</v>
      </c>
      <c r="O11" s="230">
        <v>679</v>
      </c>
      <c r="P11" s="231">
        <v>597</v>
      </c>
      <c r="Q11" s="229">
        <v>2623</v>
      </c>
      <c r="R11" s="230">
        <v>1779</v>
      </c>
      <c r="S11" s="232">
        <v>844</v>
      </c>
    </row>
    <row r="12" spans="1:19" s="167" customFormat="1" ht="19.5" customHeight="1" x14ac:dyDescent="0.15">
      <c r="A12" s="178" t="s">
        <v>51</v>
      </c>
      <c r="B12" s="229">
        <v>3550</v>
      </c>
      <c r="C12" s="230">
        <v>2135</v>
      </c>
      <c r="D12" s="231">
        <v>1415</v>
      </c>
      <c r="E12" s="229">
        <v>214</v>
      </c>
      <c r="F12" s="230">
        <v>125</v>
      </c>
      <c r="G12" s="231">
        <v>89</v>
      </c>
      <c r="H12" s="229">
        <v>326</v>
      </c>
      <c r="I12" s="230">
        <v>190</v>
      </c>
      <c r="J12" s="231">
        <v>136</v>
      </c>
      <c r="K12" s="229">
        <v>157</v>
      </c>
      <c r="L12" s="230">
        <v>57</v>
      </c>
      <c r="M12" s="231">
        <v>100</v>
      </c>
      <c r="N12" s="229">
        <v>806</v>
      </c>
      <c r="O12" s="230">
        <v>403</v>
      </c>
      <c r="P12" s="231">
        <v>403</v>
      </c>
      <c r="Q12" s="229">
        <v>2047</v>
      </c>
      <c r="R12" s="230">
        <v>1360</v>
      </c>
      <c r="S12" s="232">
        <v>687</v>
      </c>
    </row>
    <row r="13" spans="1:19" s="167" customFormat="1" ht="19.5" customHeight="1" x14ac:dyDescent="0.15">
      <c r="A13" s="178" t="s">
        <v>54</v>
      </c>
      <c r="B13" s="229">
        <v>2624</v>
      </c>
      <c r="C13" s="230">
        <v>1466</v>
      </c>
      <c r="D13" s="231">
        <v>1158</v>
      </c>
      <c r="E13" s="229">
        <v>122</v>
      </c>
      <c r="F13" s="230">
        <v>62</v>
      </c>
      <c r="G13" s="231">
        <v>60</v>
      </c>
      <c r="H13" s="229">
        <v>253</v>
      </c>
      <c r="I13" s="230">
        <v>123</v>
      </c>
      <c r="J13" s="231">
        <v>130</v>
      </c>
      <c r="K13" s="229">
        <v>157</v>
      </c>
      <c r="L13" s="230">
        <v>57</v>
      </c>
      <c r="M13" s="231">
        <v>100</v>
      </c>
      <c r="N13" s="229">
        <v>570</v>
      </c>
      <c r="O13" s="230">
        <v>269</v>
      </c>
      <c r="P13" s="231">
        <v>301</v>
      </c>
      <c r="Q13" s="229">
        <v>1522</v>
      </c>
      <c r="R13" s="230">
        <v>955</v>
      </c>
      <c r="S13" s="232">
        <v>567</v>
      </c>
    </row>
    <row r="14" spans="1:19" s="167" customFormat="1" ht="19.5" customHeight="1" x14ac:dyDescent="0.15">
      <c r="A14" s="178" t="s">
        <v>48</v>
      </c>
      <c r="B14" s="229">
        <v>1618</v>
      </c>
      <c r="C14" s="230">
        <v>864</v>
      </c>
      <c r="D14" s="231">
        <v>754</v>
      </c>
      <c r="E14" s="229">
        <v>89</v>
      </c>
      <c r="F14" s="230">
        <v>49</v>
      </c>
      <c r="G14" s="231">
        <v>40</v>
      </c>
      <c r="H14" s="229">
        <v>154</v>
      </c>
      <c r="I14" s="230">
        <v>77</v>
      </c>
      <c r="J14" s="231">
        <v>77</v>
      </c>
      <c r="K14" s="229">
        <v>108</v>
      </c>
      <c r="L14" s="230">
        <v>27</v>
      </c>
      <c r="M14" s="231">
        <v>81</v>
      </c>
      <c r="N14" s="229">
        <v>302</v>
      </c>
      <c r="O14" s="230">
        <v>138</v>
      </c>
      <c r="P14" s="231">
        <v>164</v>
      </c>
      <c r="Q14" s="229">
        <v>965</v>
      </c>
      <c r="R14" s="230">
        <v>573</v>
      </c>
      <c r="S14" s="232">
        <v>392</v>
      </c>
    </row>
    <row r="15" spans="1:19" s="167" customFormat="1" ht="19.5" customHeight="1" x14ac:dyDescent="0.15">
      <c r="A15" s="178" t="s">
        <v>41</v>
      </c>
      <c r="B15" s="229">
        <v>1123</v>
      </c>
      <c r="C15" s="230">
        <v>565</v>
      </c>
      <c r="D15" s="231">
        <v>558</v>
      </c>
      <c r="E15" s="229">
        <v>46</v>
      </c>
      <c r="F15" s="230">
        <v>30</v>
      </c>
      <c r="G15" s="231">
        <v>16</v>
      </c>
      <c r="H15" s="229">
        <v>105</v>
      </c>
      <c r="I15" s="230">
        <v>39</v>
      </c>
      <c r="J15" s="231">
        <v>66</v>
      </c>
      <c r="K15" s="229">
        <v>82</v>
      </c>
      <c r="L15" s="230">
        <v>37</v>
      </c>
      <c r="M15" s="231">
        <v>45</v>
      </c>
      <c r="N15" s="229">
        <v>219</v>
      </c>
      <c r="O15" s="230">
        <v>86</v>
      </c>
      <c r="P15" s="231">
        <v>133</v>
      </c>
      <c r="Q15" s="229">
        <v>671</v>
      </c>
      <c r="R15" s="230">
        <v>373</v>
      </c>
      <c r="S15" s="232">
        <v>298</v>
      </c>
    </row>
    <row r="16" spans="1:19" s="167" customFormat="1" ht="19.5" customHeight="1" x14ac:dyDescent="0.15">
      <c r="A16" s="178" t="s">
        <v>50</v>
      </c>
      <c r="B16" s="229">
        <v>1081</v>
      </c>
      <c r="C16" s="230">
        <v>488</v>
      </c>
      <c r="D16" s="231">
        <v>593</v>
      </c>
      <c r="E16" s="229">
        <v>44</v>
      </c>
      <c r="F16" s="230">
        <v>23</v>
      </c>
      <c r="G16" s="231">
        <v>21</v>
      </c>
      <c r="H16" s="229">
        <v>134</v>
      </c>
      <c r="I16" s="230">
        <v>53</v>
      </c>
      <c r="J16" s="231">
        <v>81</v>
      </c>
      <c r="K16" s="229">
        <v>93</v>
      </c>
      <c r="L16" s="230">
        <v>37</v>
      </c>
      <c r="M16" s="231">
        <v>56</v>
      </c>
      <c r="N16" s="229">
        <v>224</v>
      </c>
      <c r="O16" s="230">
        <v>78</v>
      </c>
      <c r="P16" s="231">
        <v>146</v>
      </c>
      <c r="Q16" s="229">
        <v>586</v>
      </c>
      <c r="R16" s="230">
        <v>297</v>
      </c>
      <c r="S16" s="232">
        <v>289</v>
      </c>
    </row>
    <row r="17" spans="1:19" s="167" customFormat="1" ht="19.5" customHeight="1" x14ac:dyDescent="0.15">
      <c r="A17" s="178" t="s">
        <v>52</v>
      </c>
      <c r="B17" s="229">
        <v>915</v>
      </c>
      <c r="C17" s="230">
        <v>358</v>
      </c>
      <c r="D17" s="231">
        <v>557</v>
      </c>
      <c r="E17" s="229">
        <v>53</v>
      </c>
      <c r="F17" s="230">
        <v>23</v>
      </c>
      <c r="G17" s="231">
        <v>30</v>
      </c>
      <c r="H17" s="229">
        <v>109</v>
      </c>
      <c r="I17" s="230">
        <v>49</v>
      </c>
      <c r="J17" s="231">
        <v>60</v>
      </c>
      <c r="K17" s="229">
        <v>96</v>
      </c>
      <c r="L17" s="230">
        <v>39</v>
      </c>
      <c r="M17" s="231">
        <v>57</v>
      </c>
      <c r="N17" s="229">
        <v>235</v>
      </c>
      <c r="O17" s="230">
        <v>87</v>
      </c>
      <c r="P17" s="231">
        <v>148</v>
      </c>
      <c r="Q17" s="229">
        <v>422</v>
      </c>
      <c r="R17" s="230">
        <v>160</v>
      </c>
      <c r="S17" s="232">
        <v>262</v>
      </c>
    </row>
    <row r="18" spans="1:19" s="167" customFormat="1" ht="19.5" customHeight="1" x14ac:dyDescent="0.15">
      <c r="A18" s="178" t="s">
        <v>40</v>
      </c>
      <c r="B18" s="229">
        <v>545</v>
      </c>
      <c r="C18" s="230">
        <v>231</v>
      </c>
      <c r="D18" s="231">
        <v>314</v>
      </c>
      <c r="E18" s="229">
        <v>30</v>
      </c>
      <c r="F18" s="230">
        <v>11</v>
      </c>
      <c r="G18" s="231">
        <v>19</v>
      </c>
      <c r="H18" s="229">
        <v>73</v>
      </c>
      <c r="I18" s="230">
        <v>29</v>
      </c>
      <c r="J18" s="231">
        <v>44</v>
      </c>
      <c r="K18" s="229">
        <v>43</v>
      </c>
      <c r="L18" s="230">
        <v>16</v>
      </c>
      <c r="M18" s="231">
        <v>27</v>
      </c>
      <c r="N18" s="229">
        <v>139</v>
      </c>
      <c r="O18" s="230">
        <v>59</v>
      </c>
      <c r="P18" s="231">
        <v>80</v>
      </c>
      <c r="Q18" s="229">
        <v>260</v>
      </c>
      <c r="R18" s="230">
        <v>116</v>
      </c>
      <c r="S18" s="232">
        <v>144</v>
      </c>
    </row>
    <row r="19" spans="1:19" s="167" customFormat="1" ht="19.5" customHeight="1" x14ac:dyDescent="0.15">
      <c r="A19" s="178" t="s">
        <v>47</v>
      </c>
      <c r="B19" s="229">
        <v>161</v>
      </c>
      <c r="C19" s="230">
        <v>73</v>
      </c>
      <c r="D19" s="231">
        <v>88</v>
      </c>
      <c r="E19" s="229">
        <v>11</v>
      </c>
      <c r="F19" s="230">
        <v>4</v>
      </c>
      <c r="G19" s="231">
        <v>7</v>
      </c>
      <c r="H19" s="229">
        <v>11</v>
      </c>
      <c r="I19" s="230">
        <v>7</v>
      </c>
      <c r="J19" s="231">
        <v>4</v>
      </c>
      <c r="K19" s="229">
        <v>22</v>
      </c>
      <c r="L19" s="230">
        <v>8</v>
      </c>
      <c r="M19" s="231">
        <v>14</v>
      </c>
      <c r="N19" s="229">
        <v>49</v>
      </c>
      <c r="O19" s="230">
        <v>26</v>
      </c>
      <c r="P19" s="231">
        <v>23</v>
      </c>
      <c r="Q19" s="229">
        <v>68</v>
      </c>
      <c r="R19" s="230">
        <v>28</v>
      </c>
      <c r="S19" s="232">
        <v>40</v>
      </c>
    </row>
    <row r="20" spans="1:19" s="167" customFormat="1" ht="19.5" customHeight="1" x14ac:dyDescent="0.15">
      <c r="A20" s="178" t="s">
        <v>44</v>
      </c>
      <c r="B20" s="229">
        <v>62</v>
      </c>
      <c r="C20" s="230">
        <v>34</v>
      </c>
      <c r="D20" s="231">
        <v>28</v>
      </c>
      <c r="E20" s="229">
        <v>7</v>
      </c>
      <c r="F20" s="230">
        <v>6</v>
      </c>
      <c r="G20" s="231">
        <v>1</v>
      </c>
      <c r="H20" s="229">
        <v>9</v>
      </c>
      <c r="I20" s="230">
        <v>4</v>
      </c>
      <c r="J20" s="231">
        <v>5</v>
      </c>
      <c r="K20" s="229">
        <v>8</v>
      </c>
      <c r="L20" s="230">
        <v>6</v>
      </c>
      <c r="M20" s="231">
        <v>2</v>
      </c>
      <c r="N20" s="229">
        <v>19</v>
      </c>
      <c r="O20" s="230">
        <v>8</v>
      </c>
      <c r="P20" s="231">
        <v>11</v>
      </c>
      <c r="Q20" s="229">
        <v>19</v>
      </c>
      <c r="R20" s="230">
        <v>10</v>
      </c>
      <c r="S20" s="232">
        <v>9</v>
      </c>
    </row>
    <row r="21" spans="1:19" s="167" customFormat="1" ht="19.5" customHeight="1" x14ac:dyDescent="0.15">
      <c r="A21" s="178" t="s">
        <v>42</v>
      </c>
      <c r="B21" s="229">
        <v>28</v>
      </c>
      <c r="C21" s="230">
        <v>17</v>
      </c>
      <c r="D21" s="231">
        <v>11</v>
      </c>
      <c r="E21" s="229">
        <v>7</v>
      </c>
      <c r="F21" s="230">
        <v>4</v>
      </c>
      <c r="G21" s="231">
        <v>3</v>
      </c>
      <c r="H21" s="229">
        <v>9</v>
      </c>
      <c r="I21" s="230">
        <v>6</v>
      </c>
      <c r="J21" s="231">
        <v>3</v>
      </c>
      <c r="K21" s="229">
        <v>5</v>
      </c>
      <c r="L21" s="230">
        <v>4</v>
      </c>
      <c r="M21" s="231">
        <v>1</v>
      </c>
      <c r="N21" s="229">
        <v>4</v>
      </c>
      <c r="O21" s="230">
        <v>2</v>
      </c>
      <c r="P21" s="231">
        <v>2</v>
      </c>
      <c r="Q21" s="229">
        <v>3</v>
      </c>
      <c r="R21" s="230">
        <v>1</v>
      </c>
      <c r="S21" s="232">
        <v>2</v>
      </c>
    </row>
    <row r="22" spans="1:19" s="167" customFormat="1" ht="19.5" customHeight="1" thickBot="1" x14ac:dyDescent="0.2">
      <c r="A22" s="183" t="s">
        <v>43</v>
      </c>
      <c r="B22" s="233">
        <v>28</v>
      </c>
      <c r="C22" s="234">
        <v>13</v>
      </c>
      <c r="D22" s="235">
        <v>15</v>
      </c>
      <c r="E22" s="233">
        <v>5</v>
      </c>
      <c r="F22" s="234">
        <v>2</v>
      </c>
      <c r="G22" s="235">
        <v>3</v>
      </c>
      <c r="H22" s="233">
        <v>3</v>
      </c>
      <c r="I22" s="234">
        <v>1</v>
      </c>
      <c r="J22" s="235">
        <v>2</v>
      </c>
      <c r="K22" s="233">
        <v>3</v>
      </c>
      <c r="L22" s="234">
        <v>0</v>
      </c>
      <c r="M22" s="235">
        <v>3</v>
      </c>
      <c r="N22" s="233">
        <v>10</v>
      </c>
      <c r="O22" s="234">
        <v>5</v>
      </c>
      <c r="P22" s="235">
        <v>5</v>
      </c>
      <c r="Q22" s="233">
        <v>7</v>
      </c>
      <c r="R22" s="234">
        <v>5</v>
      </c>
      <c r="S22" s="236">
        <v>2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237">
        <f t="shared" ref="B26:S26" si="0">SUM(B27:B35)</f>
        <v>24011</v>
      </c>
      <c r="C26" s="238">
        <f t="shared" si="0"/>
        <v>13130</v>
      </c>
      <c r="D26" s="239">
        <f t="shared" si="0"/>
        <v>10881</v>
      </c>
      <c r="E26" s="240">
        <f t="shared" si="0"/>
        <v>1643</v>
      </c>
      <c r="F26" s="238">
        <f t="shared" si="0"/>
        <v>896</v>
      </c>
      <c r="G26" s="239">
        <f t="shared" si="0"/>
        <v>747</v>
      </c>
      <c r="H26" s="240">
        <f t="shared" si="0"/>
        <v>2018</v>
      </c>
      <c r="I26" s="238">
        <f t="shared" si="0"/>
        <v>1027</v>
      </c>
      <c r="J26" s="238">
        <f t="shared" si="0"/>
        <v>991</v>
      </c>
      <c r="K26" s="241">
        <f t="shared" si="0"/>
        <v>1602</v>
      </c>
      <c r="L26" s="238">
        <f t="shared" si="0"/>
        <v>638</v>
      </c>
      <c r="M26" s="238">
        <f t="shared" si="0"/>
        <v>964</v>
      </c>
      <c r="N26" s="241">
        <f t="shared" si="0"/>
        <v>4918</v>
      </c>
      <c r="O26" s="238">
        <f t="shared" si="0"/>
        <v>2345</v>
      </c>
      <c r="P26" s="238">
        <f t="shared" si="0"/>
        <v>2573</v>
      </c>
      <c r="Q26" s="241">
        <f t="shared" si="0"/>
        <v>13830</v>
      </c>
      <c r="R26" s="238">
        <f t="shared" si="0"/>
        <v>8224</v>
      </c>
      <c r="S26" s="242">
        <f t="shared" si="0"/>
        <v>5606</v>
      </c>
    </row>
    <row r="27" spans="1:19" ht="25.5" customHeight="1" x14ac:dyDescent="0.2">
      <c r="A27" s="197" t="s">
        <v>92</v>
      </c>
      <c r="B27" s="243">
        <f t="shared" ref="B27:S27" si="1">B6+B7</f>
        <v>1276</v>
      </c>
      <c r="C27" s="244">
        <f t="shared" si="1"/>
        <v>666</v>
      </c>
      <c r="D27" s="245">
        <f t="shared" si="1"/>
        <v>610</v>
      </c>
      <c r="E27" s="244">
        <f t="shared" si="1"/>
        <v>37</v>
      </c>
      <c r="F27" s="244">
        <f t="shared" si="1"/>
        <v>18</v>
      </c>
      <c r="G27" s="245">
        <f t="shared" si="1"/>
        <v>19</v>
      </c>
      <c r="H27" s="244">
        <f t="shared" si="1"/>
        <v>47</v>
      </c>
      <c r="I27" s="244">
        <f t="shared" si="1"/>
        <v>33</v>
      </c>
      <c r="J27" s="245">
        <f t="shared" si="1"/>
        <v>14</v>
      </c>
      <c r="K27" s="244">
        <f t="shared" si="1"/>
        <v>29</v>
      </c>
      <c r="L27" s="244">
        <f t="shared" si="1"/>
        <v>14</v>
      </c>
      <c r="M27" s="245">
        <f t="shared" si="1"/>
        <v>15</v>
      </c>
      <c r="N27" s="244">
        <f t="shared" si="1"/>
        <v>192</v>
      </c>
      <c r="O27" s="244">
        <f t="shared" si="1"/>
        <v>95</v>
      </c>
      <c r="P27" s="245">
        <f t="shared" si="1"/>
        <v>97</v>
      </c>
      <c r="Q27" s="244">
        <f t="shared" si="1"/>
        <v>971</v>
      </c>
      <c r="R27" s="244">
        <f t="shared" si="1"/>
        <v>506</v>
      </c>
      <c r="S27" s="246">
        <f t="shared" si="1"/>
        <v>465</v>
      </c>
    </row>
    <row r="28" spans="1:19" ht="25.5" customHeight="1" x14ac:dyDescent="0.2">
      <c r="A28" s="197" t="s">
        <v>93</v>
      </c>
      <c r="B28" s="243">
        <f t="shared" ref="B28:S28" si="2">B8+B9</f>
        <v>1102</v>
      </c>
      <c r="C28" s="244">
        <f t="shared" si="2"/>
        <v>517</v>
      </c>
      <c r="D28" s="245">
        <f t="shared" si="2"/>
        <v>585</v>
      </c>
      <c r="E28" s="244">
        <f t="shared" si="2"/>
        <v>37</v>
      </c>
      <c r="F28" s="244">
        <f t="shared" si="2"/>
        <v>16</v>
      </c>
      <c r="G28" s="245">
        <f t="shared" si="2"/>
        <v>21</v>
      </c>
      <c r="H28" s="244">
        <f t="shared" si="2"/>
        <v>51</v>
      </c>
      <c r="I28" s="244">
        <f t="shared" si="2"/>
        <v>23</v>
      </c>
      <c r="J28" s="245">
        <f t="shared" si="2"/>
        <v>28</v>
      </c>
      <c r="K28" s="244">
        <f t="shared" si="2"/>
        <v>158</v>
      </c>
      <c r="L28" s="244">
        <f t="shared" si="2"/>
        <v>64</v>
      </c>
      <c r="M28" s="245">
        <f t="shared" si="2"/>
        <v>94</v>
      </c>
      <c r="N28" s="244">
        <f t="shared" si="2"/>
        <v>125</v>
      </c>
      <c r="O28" s="244">
        <f t="shared" si="2"/>
        <v>55</v>
      </c>
      <c r="P28" s="245">
        <f t="shared" si="2"/>
        <v>70</v>
      </c>
      <c r="Q28" s="244">
        <f t="shared" si="2"/>
        <v>731</v>
      </c>
      <c r="R28" s="244">
        <f t="shared" si="2"/>
        <v>359</v>
      </c>
      <c r="S28" s="246">
        <f t="shared" si="2"/>
        <v>372</v>
      </c>
    </row>
    <row r="29" spans="1:19" ht="25.5" customHeight="1" x14ac:dyDescent="0.2">
      <c r="A29" s="197" t="s">
        <v>94</v>
      </c>
      <c r="B29" s="243">
        <f t="shared" ref="B29:S29" si="3">B10+B11</f>
        <v>9898</v>
      </c>
      <c r="C29" s="244">
        <f t="shared" si="3"/>
        <v>5703</v>
      </c>
      <c r="D29" s="245">
        <f t="shared" si="3"/>
        <v>4195</v>
      </c>
      <c r="E29" s="244">
        <f t="shared" si="3"/>
        <v>941</v>
      </c>
      <c r="F29" s="244">
        <f t="shared" si="3"/>
        <v>523</v>
      </c>
      <c r="G29" s="245">
        <f t="shared" si="3"/>
        <v>418</v>
      </c>
      <c r="H29" s="244">
        <f t="shared" si="3"/>
        <v>734</v>
      </c>
      <c r="I29" s="244">
        <f t="shared" si="3"/>
        <v>393</v>
      </c>
      <c r="J29" s="245">
        <f t="shared" si="3"/>
        <v>341</v>
      </c>
      <c r="K29" s="244">
        <f t="shared" si="3"/>
        <v>641</v>
      </c>
      <c r="L29" s="244">
        <f t="shared" si="3"/>
        <v>272</v>
      </c>
      <c r="M29" s="245">
        <f t="shared" si="3"/>
        <v>369</v>
      </c>
      <c r="N29" s="244">
        <f t="shared" si="3"/>
        <v>2024</v>
      </c>
      <c r="O29" s="244">
        <f t="shared" si="3"/>
        <v>1034</v>
      </c>
      <c r="P29" s="245">
        <f t="shared" si="3"/>
        <v>990</v>
      </c>
      <c r="Q29" s="244">
        <f t="shared" si="3"/>
        <v>5558</v>
      </c>
      <c r="R29" s="244">
        <f t="shared" si="3"/>
        <v>3481</v>
      </c>
      <c r="S29" s="246">
        <f t="shared" si="3"/>
        <v>2077</v>
      </c>
    </row>
    <row r="30" spans="1:19" ht="25.5" customHeight="1" x14ac:dyDescent="0.2">
      <c r="A30" s="197" t="s">
        <v>95</v>
      </c>
      <c r="B30" s="243">
        <f t="shared" ref="B30:S30" si="4">B12+B13</f>
        <v>6174</v>
      </c>
      <c r="C30" s="244">
        <f t="shared" si="4"/>
        <v>3601</v>
      </c>
      <c r="D30" s="245">
        <f t="shared" si="4"/>
        <v>2573</v>
      </c>
      <c r="E30" s="244">
        <f t="shared" si="4"/>
        <v>336</v>
      </c>
      <c r="F30" s="244">
        <f t="shared" si="4"/>
        <v>187</v>
      </c>
      <c r="G30" s="245">
        <f t="shared" si="4"/>
        <v>149</v>
      </c>
      <c r="H30" s="244">
        <f t="shared" si="4"/>
        <v>579</v>
      </c>
      <c r="I30" s="244">
        <f t="shared" si="4"/>
        <v>313</v>
      </c>
      <c r="J30" s="245">
        <f t="shared" si="4"/>
        <v>266</v>
      </c>
      <c r="K30" s="244">
        <f t="shared" si="4"/>
        <v>314</v>
      </c>
      <c r="L30" s="244">
        <f t="shared" si="4"/>
        <v>114</v>
      </c>
      <c r="M30" s="245">
        <f t="shared" si="4"/>
        <v>200</v>
      </c>
      <c r="N30" s="244">
        <f t="shared" si="4"/>
        <v>1376</v>
      </c>
      <c r="O30" s="244">
        <f t="shared" si="4"/>
        <v>672</v>
      </c>
      <c r="P30" s="245">
        <f t="shared" si="4"/>
        <v>704</v>
      </c>
      <c r="Q30" s="244">
        <f t="shared" si="4"/>
        <v>3569</v>
      </c>
      <c r="R30" s="244">
        <f t="shared" si="4"/>
        <v>2315</v>
      </c>
      <c r="S30" s="246">
        <f t="shared" si="4"/>
        <v>1254</v>
      </c>
    </row>
    <row r="31" spans="1:19" ht="25.5" customHeight="1" x14ac:dyDescent="0.2">
      <c r="A31" s="197" t="s">
        <v>96</v>
      </c>
      <c r="B31" s="243">
        <f t="shared" ref="B31:S31" si="5">B14+B15</f>
        <v>2741</v>
      </c>
      <c r="C31" s="244">
        <f t="shared" si="5"/>
        <v>1429</v>
      </c>
      <c r="D31" s="245">
        <f t="shared" si="5"/>
        <v>1312</v>
      </c>
      <c r="E31" s="244">
        <f t="shared" si="5"/>
        <v>135</v>
      </c>
      <c r="F31" s="244">
        <f t="shared" si="5"/>
        <v>79</v>
      </c>
      <c r="G31" s="245">
        <f t="shared" si="5"/>
        <v>56</v>
      </c>
      <c r="H31" s="244">
        <f t="shared" si="5"/>
        <v>259</v>
      </c>
      <c r="I31" s="244">
        <f t="shared" si="5"/>
        <v>116</v>
      </c>
      <c r="J31" s="245">
        <f t="shared" si="5"/>
        <v>143</v>
      </c>
      <c r="K31" s="244">
        <f t="shared" si="5"/>
        <v>190</v>
      </c>
      <c r="L31" s="244">
        <f t="shared" si="5"/>
        <v>64</v>
      </c>
      <c r="M31" s="245">
        <f t="shared" si="5"/>
        <v>126</v>
      </c>
      <c r="N31" s="244">
        <f t="shared" si="5"/>
        <v>521</v>
      </c>
      <c r="O31" s="244">
        <f t="shared" si="5"/>
        <v>224</v>
      </c>
      <c r="P31" s="245">
        <f t="shared" si="5"/>
        <v>297</v>
      </c>
      <c r="Q31" s="244">
        <f t="shared" si="5"/>
        <v>1636</v>
      </c>
      <c r="R31" s="244">
        <f t="shared" si="5"/>
        <v>946</v>
      </c>
      <c r="S31" s="246">
        <f t="shared" si="5"/>
        <v>690</v>
      </c>
    </row>
    <row r="32" spans="1:19" ht="25.5" customHeight="1" x14ac:dyDescent="0.2">
      <c r="A32" s="197" t="s">
        <v>97</v>
      </c>
      <c r="B32" s="243">
        <f t="shared" ref="B32:S32" si="6">B16+B17</f>
        <v>1996</v>
      </c>
      <c r="C32" s="244">
        <f t="shared" si="6"/>
        <v>846</v>
      </c>
      <c r="D32" s="245">
        <f t="shared" si="6"/>
        <v>1150</v>
      </c>
      <c r="E32" s="244">
        <f t="shared" si="6"/>
        <v>97</v>
      </c>
      <c r="F32" s="244">
        <f t="shared" si="6"/>
        <v>46</v>
      </c>
      <c r="G32" s="245">
        <f t="shared" si="6"/>
        <v>51</v>
      </c>
      <c r="H32" s="244">
        <f t="shared" si="6"/>
        <v>243</v>
      </c>
      <c r="I32" s="244">
        <f t="shared" si="6"/>
        <v>102</v>
      </c>
      <c r="J32" s="245">
        <f t="shared" si="6"/>
        <v>141</v>
      </c>
      <c r="K32" s="244">
        <f t="shared" si="6"/>
        <v>189</v>
      </c>
      <c r="L32" s="244">
        <f t="shared" si="6"/>
        <v>76</v>
      </c>
      <c r="M32" s="245">
        <f t="shared" si="6"/>
        <v>113</v>
      </c>
      <c r="N32" s="244">
        <f t="shared" si="6"/>
        <v>459</v>
      </c>
      <c r="O32" s="244">
        <f t="shared" si="6"/>
        <v>165</v>
      </c>
      <c r="P32" s="245">
        <f t="shared" si="6"/>
        <v>294</v>
      </c>
      <c r="Q32" s="244">
        <f t="shared" si="6"/>
        <v>1008</v>
      </c>
      <c r="R32" s="244">
        <f t="shared" si="6"/>
        <v>457</v>
      </c>
      <c r="S32" s="246">
        <f t="shared" si="6"/>
        <v>551</v>
      </c>
    </row>
    <row r="33" spans="1:19" ht="25.5" customHeight="1" x14ac:dyDescent="0.2">
      <c r="A33" s="197" t="s">
        <v>98</v>
      </c>
      <c r="B33" s="243">
        <f t="shared" ref="B33:S33" si="7">B18+B19</f>
        <v>706</v>
      </c>
      <c r="C33" s="244">
        <f t="shared" si="7"/>
        <v>304</v>
      </c>
      <c r="D33" s="245">
        <f t="shared" si="7"/>
        <v>402</v>
      </c>
      <c r="E33" s="244">
        <f t="shared" si="7"/>
        <v>41</v>
      </c>
      <c r="F33" s="244">
        <f t="shared" si="7"/>
        <v>15</v>
      </c>
      <c r="G33" s="245">
        <f t="shared" si="7"/>
        <v>26</v>
      </c>
      <c r="H33" s="244">
        <f t="shared" si="7"/>
        <v>84</v>
      </c>
      <c r="I33" s="244">
        <f t="shared" si="7"/>
        <v>36</v>
      </c>
      <c r="J33" s="245">
        <f t="shared" si="7"/>
        <v>48</v>
      </c>
      <c r="K33" s="244">
        <f t="shared" si="7"/>
        <v>65</v>
      </c>
      <c r="L33" s="244">
        <f t="shared" si="7"/>
        <v>24</v>
      </c>
      <c r="M33" s="245">
        <f t="shared" si="7"/>
        <v>41</v>
      </c>
      <c r="N33" s="244">
        <f t="shared" si="7"/>
        <v>188</v>
      </c>
      <c r="O33" s="244">
        <f t="shared" si="7"/>
        <v>85</v>
      </c>
      <c r="P33" s="245">
        <f t="shared" si="7"/>
        <v>103</v>
      </c>
      <c r="Q33" s="244">
        <f t="shared" si="7"/>
        <v>328</v>
      </c>
      <c r="R33" s="244">
        <f t="shared" si="7"/>
        <v>144</v>
      </c>
      <c r="S33" s="246">
        <f t="shared" si="7"/>
        <v>184</v>
      </c>
    </row>
    <row r="34" spans="1:19" ht="25.5" customHeight="1" x14ac:dyDescent="0.2">
      <c r="A34" s="197" t="s">
        <v>99</v>
      </c>
      <c r="B34" s="243">
        <f t="shared" ref="B34:S34" si="8">B20+B21</f>
        <v>90</v>
      </c>
      <c r="C34" s="244">
        <f t="shared" si="8"/>
        <v>51</v>
      </c>
      <c r="D34" s="245">
        <f t="shared" si="8"/>
        <v>39</v>
      </c>
      <c r="E34" s="244">
        <f t="shared" si="8"/>
        <v>14</v>
      </c>
      <c r="F34" s="244">
        <f t="shared" si="8"/>
        <v>10</v>
      </c>
      <c r="G34" s="245">
        <f t="shared" si="8"/>
        <v>4</v>
      </c>
      <c r="H34" s="244">
        <f t="shared" si="8"/>
        <v>18</v>
      </c>
      <c r="I34" s="244">
        <f t="shared" si="8"/>
        <v>10</v>
      </c>
      <c r="J34" s="245">
        <f t="shared" si="8"/>
        <v>8</v>
      </c>
      <c r="K34" s="244">
        <f t="shared" si="8"/>
        <v>13</v>
      </c>
      <c r="L34" s="244">
        <f t="shared" si="8"/>
        <v>10</v>
      </c>
      <c r="M34" s="245">
        <f t="shared" si="8"/>
        <v>3</v>
      </c>
      <c r="N34" s="244">
        <f t="shared" si="8"/>
        <v>23</v>
      </c>
      <c r="O34" s="244">
        <f t="shared" si="8"/>
        <v>10</v>
      </c>
      <c r="P34" s="245">
        <f t="shared" si="8"/>
        <v>13</v>
      </c>
      <c r="Q34" s="244">
        <f t="shared" si="8"/>
        <v>22</v>
      </c>
      <c r="R34" s="244">
        <f t="shared" si="8"/>
        <v>11</v>
      </c>
      <c r="S34" s="246">
        <f t="shared" si="8"/>
        <v>11</v>
      </c>
    </row>
    <row r="35" spans="1:19" ht="25.5" customHeight="1" thickBot="1" x14ac:dyDescent="0.25">
      <c r="A35" s="202" t="s">
        <v>43</v>
      </c>
      <c r="B35" s="247">
        <f t="shared" ref="B35:S35" si="9">B22</f>
        <v>28</v>
      </c>
      <c r="C35" s="248">
        <f t="shared" si="9"/>
        <v>13</v>
      </c>
      <c r="D35" s="249">
        <f t="shared" si="9"/>
        <v>15</v>
      </c>
      <c r="E35" s="248">
        <f t="shared" si="9"/>
        <v>5</v>
      </c>
      <c r="F35" s="248">
        <f t="shared" si="9"/>
        <v>2</v>
      </c>
      <c r="G35" s="249">
        <f t="shared" si="9"/>
        <v>3</v>
      </c>
      <c r="H35" s="248">
        <f t="shared" si="9"/>
        <v>3</v>
      </c>
      <c r="I35" s="248">
        <f t="shared" si="9"/>
        <v>1</v>
      </c>
      <c r="J35" s="249">
        <f t="shared" si="9"/>
        <v>2</v>
      </c>
      <c r="K35" s="248">
        <f t="shared" si="9"/>
        <v>3</v>
      </c>
      <c r="L35" s="248">
        <f t="shared" si="9"/>
        <v>0</v>
      </c>
      <c r="M35" s="249">
        <f t="shared" si="9"/>
        <v>3</v>
      </c>
      <c r="N35" s="248">
        <f t="shared" si="9"/>
        <v>10</v>
      </c>
      <c r="O35" s="248">
        <f t="shared" si="9"/>
        <v>5</v>
      </c>
      <c r="P35" s="249">
        <f t="shared" si="9"/>
        <v>5</v>
      </c>
      <c r="Q35" s="248">
        <f t="shared" si="9"/>
        <v>7</v>
      </c>
      <c r="R35" s="248">
        <f t="shared" si="9"/>
        <v>5</v>
      </c>
      <c r="S35" s="250">
        <f t="shared" si="9"/>
        <v>2</v>
      </c>
    </row>
  </sheetData>
  <mergeCells count="15">
    <mergeCell ref="A1:I1"/>
    <mergeCell ref="A3:A4"/>
    <mergeCell ref="B3:D3"/>
    <mergeCell ref="E3:G3"/>
    <mergeCell ref="H3:J3"/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2DEB-884C-4E51-9D24-F0689FCC1EF3}">
  <dimension ref="A1:S35"/>
  <sheetViews>
    <sheetView zoomScaleNormal="100" workbookViewId="0">
      <selection activeCell="B13" sqref="B13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117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224" t="s">
        <v>107</v>
      </c>
      <c r="B5" s="225">
        <v>25348</v>
      </c>
      <c r="C5" s="226">
        <v>13895</v>
      </c>
      <c r="D5" s="227">
        <v>11453</v>
      </c>
      <c r="E5" s="225">
        <v>1717</v>
      </c>
      <c r="F5" s="226">
        <v>920</v>
      </c>
      <c r="G5" s="227">
        <v>797</v>
      </c>
      <c r="H5" s="225">
        <v>2325</v>
      </c>
      <c r="I5" s="226">
        <v>1214</v>
      </c>
      <c r="J5" s="227">
        <v>1111</v>
      </c>
      <c r="K5" s="225">
        <v>1581</v>
      </c>
      <c r="L5" s="226">
        <v>626</v>
      </c>
      <c r="M5" s="227">
        <v>955</v>
      </c>
      <c r="N5" s="225">
        <v>5184</v>
      </c>
      <c r="O5" s="226">
        <v>2481</v>
      </c>
      <c r="P5" s="227">
        <v>2703</v>
      </c>
      <c r="Q5" s="225">
        <v>14541</v>
      </c>
      <c r="R5" s="226">
        <v>8654</v>
      </c>
      <c r="S5" s="228">
        <v>5887</v>
      </c>
    </row>
    <row r="6" spans="1:19" s="167" customFormat="1" ht="19.5" customHeight="1" x14ac:dyDescent="0.15">
      <c r="A6" s="178" t="s">
        <v>39</v>
      </c>
      <c r="B6" s="229">
        <v>751</v>
      </c>
      <c r="C6" s="230">
        <v>388</v>
      </c>
      <c r="D6" s="231">
        <v>363</v>
      </c>
      <c r="E6" s="229">
        <v>28</v>
      </c>
      <c r="F6" s="230">
        <v>11</v>
      </c>
      <c r="G6" s="231">
        <v>17</v>
      </c>
      <c r="H6" s="229">
        <v>37</v>
      </c>
      <c r="I6" s="230">
        <v>21</v>
      </c>
      <c r="J6" s="231">
        <v>16</v>
      </c>
      <c r="K6" s="229">
        <v>11</v>
      </c>
      <c r="L6" s="230">
        <v>8</v>
      </c>
      <c r="M6" s="231">
        <v>3</v>
      </c>
      <c r="N6" s="229">
        <v>123</v>
      </c>
      <c r="O6" s="230">
        <v>61</v>
      </c>
      <c r="P6" s="231">
        <v>62</v>
      </c>
      <c r="Q6" s="229">
        <v>552</v>
      </c>
      <c r="R6" s="230">
        <v>287</v>
      </c>
      <c r="S6" s="232">
        <v>265</v>
      </c>
    </row>
    <row r="7" spans="1:19" s="167" customFormat="1" ht="19.5" customHeight="1" x14ac:dyDescent="0.15">
      <c r="A7" s="178" t="s">
        <v>49</v>
      </c>
      <c r="B7" s="229">
        <v>620</v>
      </c>
      <c r="C7" s="230">
        <v>316</v>
      </c>
      <c r="D7" s="231">
        <v>304</v>
      </c>
      <c r="E7" s="229">
        <v>10</v>
      </c>
      <c r="F7" s="230">
        <v>7</v>
      </c>
      <c r="G7" s="231">
        <v>3</v>
      </c>
      <c r="H7" s="229">
        <v>17</v>
      </c>
      <c r="I7" s="230">
        <v>12</v>
      </c>
      <c r="J7" s="231">
        <v>5</v>
      </c>
      <c r="K7" s="229">
        <v>17</v>
      </c>
      <c r="L7" s="230">
        <v>6</v>
      </c>
      <c r="M7" s="231">
        <v>11</v>
      </c>
      <c r="N7" s="229">
        <v>78</v>
      </c>
      <c r="O7" s="230">
        <v>35</v>
      </c>
      <c r="P7" s="231">
        <v>43</v>
      </c>
      <c r="Q7" s="229">
        <v>498</v>
      </c>
      <c r="R7" s="230">
        <v>256</v>
      </c>
      <c r="S7" s="232">
        <v>242</v>
      </c>
    </row>
    <row r="8" spans="1:19" s="167" customFormat="1" ht="19.5" customHeight="1" x14ac:dyDescent="0.15">
      <c r="A8" s="178" t="s">
        <v>46</v>
      </c>
      <c r="B8" s="229">
        <v>414</v>
      </c>
      <c r="C8" s="230">
        <v>201</v>
      </c>
      <c r="D8" s="231">
        <v>213</v>
      </c>
      <c r="E8" s="229">
        <v>7</v>
      </c>
      <c r="F8" s="230">
        <v>2</v>
      </c>
      <c r="G8" s="231">
        <v>5</v>
      </c>
      <c r="H8" s="229">
        <v>15</v>
      </c>
      <c r="I8" s="230">
        <v>9</v>
      </c>
      <c r="J8" s="231">
        <v>6</v>
      </c>
      <c r="K8" s="229">
        <v>9</v>
      </c>
      <c r="L8" s="230">
        <v>5</v>
      </c>
      <c r="M8" s="231">
        <v>4</v>
      </c>
      <c r="N8" s="229">
        <v>50</v>
      </c>
      <c r="O8" s="230">
        <v>19</v>
      </c>
      <c r="P8" s="231">
        <v>31</v>
      </c>
      <c r="Q8" s="229">
        <v>333</v>
      </c>
      <c r="R8" s="230">
        <v>166</v>
      </c>
      <c r="S8" s="232">
        <v>167</v>
      </c>
    </row>
    <row r="9" spans="1:19" s="167" customFormat="1" ht="19.5" customHeight="1" x14ac:dyDescent="0.15">
      <c r="A9" s="178" t="s">
        <v>45</v>
      </c>
      <c r="B9" s="229">
        <v>1036</v>
      </c>
      <c r="C9" s="230">
        <v>513</v>
      </c>
      <c r="D9" s="231">
        <v>523</v>
      </c>
      <c r="E9" s="229">
        <v>90</v>
      </c>
      <c r="F9" s="230">
        <v>46</v>
      </c>
      <c r="G9" s="231">
        <v>44</v>
      </c>
      <c r="H9" s="229">
        <v>73</v>
      </c>
      <c r="I9" s="230">
        <v>31</v>
      </c>
      <c r="J9" s="231">
        <v>42</v>
      </c>
      <c r="K9" s="229">
        <v>158</v>
      </c>
      <c r="L9" s="230">
        <v>65</v>
      </c>
      <c r="M9" s="231">
        <v>93</v>
      </c>
      <c r="N9" s="229">
        <v>170</v>
      </c>
      <c r="O9" s="230">
        <v>93</v>
      </c>
      <c r="P9" s="231">
        <v>77</v>
      </c>
      <c r="Q9" s="229">
        <v>545</v>
      </c>
      <c r="R9" s="230">
        <v>278</v>
      </c>
      <c r="S9" s="232">
        <v>267</v>
      </c>
    </row>
    <row r="10" spans="1:19" s="167" customFormat="1" ht="19.5" customHeight="1" x14ac:dyDescent="0.15">
      <c r="A10" s="178" t="s">
        <v>53</v>
      </c>
      <c r="B10" s="229">
        <v>5896</v>
      </c>
      <c r="C10" s="230">
        <v>3226</v>
      </c>
      <c r="D10" s="231">
        <v>2670</v>
      </c>
      <c r="E10" s="229">
        <v>555</v>
      </c>
      <c r="F10" s="230">
        <v>290</v>
      </c>
      <c r="G10" s="231">
        <v>265</v>
      </c>
      <c r="H10" s="229">
        <v>543</v>
      </c>
      <c r="I10" s="230">
        <v>264</v>
      </c>
      <c r="J10" s="231">
        <v>279</v>
      </c>
      <c r="K10" s="229">
        <v>389</v>
      </c>
      <c r="L10" s="230">
        <v>158</v>
      </c>
      <c r="M10" s="231">
        <v>231</v>
      </c>
      <c r="N10" s="229">
        <v>936</v>
      </c>
      <c r="O10" s="230">
        <v>441</v>
      </c>
      <c r="P10" s="231">
        <v>495</v>
      </c>
      <c r="Q10" s="229">
        <v>3473</v>
      </c>
      <c r="R10" s="230">
        <v>2073</v>
      </c>
      <c r="S10" s="232">
        <v>1400</v>
      </c>
    </row>
    <row r="11" spans="1:19" s="167" customFormat="1" ht="19.5" customHeight="1" x14ac:dyDescent="0.15">
      <c r="A11" s="178" t="s">
        <v>55</v>
      </c>
      <c r="B11" s="229">
        <v>4965</v>
      </c>
      <c r="C11" s="230">
        <v>3054</v>
      </c>
      <c r="D11" s="231">
        <v>1911</v>
      </c>
      <c r="E11" s="229">
        <v>420</v>
      </c>
      <c r="F11" s="230">
        <v>237</v>
      </c>
      <c r="G11" s="231">
        <v>183</v>
      </c>
      <c r="H11" s="229">
        <v>429</v>
      </c>
      <c r="I11" s="230">
        <v>266</v>
      </c>
      <c r="J11" s="231">
        <v>163</v>
      </c>
      <c r="K11" s="229">
        <v>222</v>
      </c>
      <c r="L11" s="230">
        <v>99</v>
      </c>
      <c r="M11" s="231">
        <v>123</v>
      </c>
      <c r="N11" s="229">
        <v>1269</v>
      </c>
      <c r="O11" s="230">
        <v>679</v>
      </c>
      <c r="P11" s="231">
        <v>590</v>
      </c>
      <c r="Q11" s="229">
        <v>2625</v>
      </c>
      <c r="R11" s="230">
        <v>1773</v>
      </c>
      <c r="S11" s="232">
        <v>852</v>
      </c>
    </row>
    <row r="12" spans="1:19" s="167" customFormat="1" ht="19.5" customHeight="1" x14ac:dyDescent="0.15">
      <c r="A12" s="178" t="s">
        <v>51</v>
      </c>
      <c r="B12" s="229">
        <v>3516</v>
      </c>
      <c r="C12" s="230">
        <v>2127</v>
      </c>
      <c r="D12" s="231">
        <v>1389</v>
      </c>
      <c r="E12" s="229">
        <v>211</v>
      </c>
      <c r="F12" s="230">
        <v>123</v>
      </c>
      <c r="G12" s="231">
        <v>88</v>
      </c>
      <c r="H12" s="229">
        <v>346</v>
      </c>
      <c r="I12" s="230">
        <v>215</v>
      </c>
      <c r="J12" s="231">
        <v>131</v>
      </c>
      <c r="K12" s="229">
        <v>160</v>
      </c>
      <c r="L12" s="230">
        <v>58</v>
      </c>
      <c r="M12" s="231">
        <v>102</v>
      </c>
      <c r="N12" s="229">
        <v>785</v>
      </c>
      <c r="O12" s="230">
        <v>399</v>
      </c>
      <c r="P12" s="231">
        <v>386</v>
      </c>
      <c r="Q12" s="229">
        <v>2014</v>
      </c>
      <c r="R12" s="230">
        <v>1332</v>
      </c>
      <c r="S12" s="232">
        <v>682</v>
      </c>
    </row>
    <row r="13" spans="1:19" s="167" customFormat="1" ht="19.5" customHeight="1" x14ac:dyDescent="0.15">
      <c r="A13" s="178" t="s">
        <v>54</v>
      </c>
      <c r="B13" s="229">
        <v>2585</v>
      </c>
      <c r="C13" s="230">
        <v>1447</v>
      </c>
      <c r="D13" s="231">
        <v>1138</v>
      </c>
      <c r="E13" s="229">
        <v>110</v>
      </c>
      <c r="F13" s="230">
        <v>56</v>
      </c>
      <c r="G13" s="231">
        <v>54</v>
      </c>
      <c r="H13" s="229">
        <v>249</v>
      </c>
      <c r="I13" s="230">
        <v>126</v>
      </c>
      <c r="J13" s="231">
        <v>123</v>
      </c>
      <c r="K13" s="229">
        <v>149</v>
      </c>
      <c r="L13" s="230">
        <v>55</v>
      </c>
      <c r="M13" s="231">
        <v>94</v>
      </c>
      <c r="N13" s="229">
        <v>556</v>
      </c>
      <c r="O13" s="230">
        <v>262</v>
      </c>
      <c r="P13" s="231">
        <v>294</v>
      </c>
      <c r="Q13" s="229">
        <v>1521</v>
      </c>
      <c r="R13" s="230">
        <v>948</v>
      </c>
      <c r="S13" s="232">
        <v>573</v>
      </c>
    </row>
    <row r="14" spans="1:19" s="167" customFormat="1" ht="19.5" customHeight="1" x14ac:dyDescent="0.15">
      <c r="A14" s="178" t="s">
        <v>48</v>
      </c>
      <c r="B14" s="229">
        <v>1609</v>
      </c>
      <c r="C14" s="230">
        <v>862</v>
      </c>
      <c r="D14" s="231">
        <v>747</v>
      </c>
      <c r="E14" s="229">
        <v>83</v>
      </c>
      <c r="F14" s="230">
        <v>45</v>
      </c>
      <c r="G14" s="231">
        <v>38</v>
      </c>
      <c r="H14" s="229">
        <v>158</v>
      </c>
      <c r="I14" s="230">
        <v>83</v>
      </c>
      <c r="J14" s="231">
        <v>75</v>
      </c>
      <c r="K14" s="229">
        <v>109</v>
      </c>
      <c r="L14" s="230">
        <v>28</v>
      </c>
      <c r="M14" s="231">
        <v>81</v>
      </c>
      <c r="N14" s="229">
        <v>302</v>
      </c>
      <c r="O14" s="230">
        <v>140</v>
      </c>
      <c r="P14" s="231">
        <v>162</v>
      </c>
      <c r="Q14" s="229">
        <v>957</v>
      </c>
      <c r="R14" s="230">
        <v>566</v>
      </c>
      <c r="S14" s="232">
        <v>391</v>
      </c>
    </row>
    <row r="15" spans="1:19" s="167" customFormat="1" ht="19.5" customHeight="1" x14ac:dyDescent="0.15">
      <c r="A15" s="178" t="s">
        <v>41</v>
      </c>
      <c r="B15" s="229">
        <v>1098</v>
      </c>
      <c r="C15" s="230">
        <v>532</v>
      </c>
      <c r="D15" s="231">
        <v>566</v>
      </c>
      <c r="E15" s="229">
        <v>42</v>
      </c>
      <c r="F15" s="230">
        <v>27</v>
      </c>
      <c r="G15" s="231">
        <v>15</v>
      </c>
      <c r="H15" s="229">
        <v>108</v>
      </c>
      <c r="I15" s="230">
        <v>40</v>
      </c>
      <c r="J15" s="231">
        <v>68</v>
      </c>
      <c r="K15" s="229">
        <v>83</v>
      </c>
      <c r="L15" s="230">
        <v>32</v>
      </c>
      <c r="M15" s="231">
        <v>51</v>
      </c>
      <c r="N15" s="229">
        <v>218</v>
      </c>
      <c r="O15" s="230">
        <v>79</v>
      </c>
      <c r="P15" s="231">
        <v>139</v>
      </c>
      <c r="Q15" s="229">
        <v>647</v>
      </c>
      <c r="R15" s="230">
        <v>354</v>
      </c>
      <c r="S15" s="232">
        <v>293</v>
      </c>
    </row>
    <row r="16" spans="1:19" s="167" customFormat="1" ht="19.5" customHeight="1" x14ac:dyDescent="0.15">
      <c r="A16" s="178" t="s">
        <v>50</v>
      </c>
      <c r="B16" s="229">
        <v>1097</v>
      </c>
      <c r="C16" s="230">
        <v>489</v>
      </c>
      <c r="D16" s="231">
        <v>608</v>
      </c>
      <c r="E16" s="229">
        <v>43</v>
      </c>
      <c r="F16" s="230">
        <v>22</v>
      </c>
      <c r="G16" s="231">
        <v>21</v>
      </c>
      <c r="H16" s="229">
        <v>135</v>
      </c>
      <c r="I16" s="230">
        <v>54</v>
      </c>
      <c r="J16" s="231">
        <v>81</v>
      </c>
      <c r="K16" s="229">
        <v>96</v>
      </c>
      <c r="L16" s="230">
        <v>38</v>
      </c>
      <c r="M16" s="231">
        <v>58</v>
      </c>
      <c r="N16" s="229">
        <v>229</v>
      </c>
      <c r="O16" s="230">
        <v>83</v>
      </c>
      <c r="P16" s="231">
        <v>146</v>
      </c>
      <c r="Q16" s="229">
        <v>594</v>
      </c>
      <c r="R16" s="230">
        <v>292</v>
      </c>
      <c r="S16" s="232">
        <v>302</v>
      </c>
    </row>
    <row r="17" spans="1:19" s="167" customFormat="1" ht="19.5" customHeight="1" x14ac:dyDescent="0.15">
      <c r="A17" s="178" t="s">
        <v>52</v>
      </c>
      <c r="B17" s="229">
        <v>948</v>
      </c>
      <c r="C17" s="230">
        <v>378</v>
      </c>
      <c r="D17" s="231">
        <v>570</v>
      </c>
      <c r="E17" s="229">
        <v>58</v>
      </c>
      <c r="F17" s="230">
        <v>28</v>
      </c>
      <c r="G17" s="231">
        <v>30</v>
      </c>
      <c r="H17" s="229">
        <v>111</v>
      </c>
      <c r="I17" s="230">
        <v>49</v>
      </c>
      <c r="J17" s="231">
        <v>62</v>
      </c>
      <c r="K17" s="229">
        <v>94</v>
      </c>
      <c r="L17" s="230">
        <v>38</v>
      </c>
      <c r="M17" s="231">
        <v>56</v>
      </c>
      <c r="N17" s="229">
        <v>254</v>
      </c>
      <c r="O17" s="230">
        <v>94</v>
      </c>
      <c r="P17" s="231">
        <v>160</v>
      </c>
      <c r="Q17" s="229">
        <v>431</v>
      </c>
      <c r="R17" s="230">
        <v>169</v>
      </c>
      <c r="S17" s="232">
        <v>262</v>
      </c>
    </row>
    <row r="18" spans="1:19" s="167" customFormat="1" ht="19.5" customHeight="1" x14ac:dyDescent="0.15">
      <c r="A18" s="178" t="s">
        <v>40</v>
      </c>
      <c r="B18" s="229">
        <v>531</v>
      </c>
      <c r="C18" s="230">
        <v>224</v>
      </c>
      <c r="D18" s="231">
        <v>307</v>
      </c>
      <c r="E18" s="229">
        <v>29</v>
      </c>
      <c r="F18" s="230">
        <v>11</v>
      </c>
      <c r="G18" s="231">
        <v>18</v>
      </c>
      <c r="H18" s="229">
        <v>70</v>
      </c>
      <c r="I18" s="230">
        <v>25</v>
      </c>
      <c r="J18" s="231">
        <v>45</v>
      </c>
      <c r="K18" s="229">
        <v>47</v>
      </c>
      <c r="L18" s="230">
        <v>17</v>
      </c>
      <c r="M18" s="231">
        <v>30</v>
      </c>
      <c r="N18" s="229">
        <v>131</v>
      </c>
      <c r="O18" s="230">
        <v>55</v>
      </c>
      <c r="P18" s="231">
        <v>76</v>
      </c>
      <c r="Q18" s="229">
        <v>254</v>
      </c>
      <c r="R18" s="230">
        <v>116</v>
      </c>
      <c r="S18" s="232">
        <v>138</v>
      </c>
    </row>
    <row r="19" spans="1:19" s="167" customFormat="1" ht="19.5" customHeight="1" x14ac:dyDescent="0.15">
      <c r="A19" s="178" t="s">
        <v>47</v>
      </c>
      <c r="B19" s="229">
        <v>159</v>
      </c>
      <c r="C19" s="230">
        <v>70</v>
      </c>
      <c r="D19" s="231">
        <v>89</v>
      </c>
      <c r="E19" s="229">
        <v>11</v>
      </c>
      <c r="F19" s="230">
        <v>3</v>
      </c>
      <c r="G19" s="231">
        <v>8</v>
      </c>
      <c r="H19" s="229">
        <v>13</v>
      </c>
      <c r="I19" s="230">
        <v>8</v>
      </c>
      <c r="J19" s="231">
        <v>5</v>
      </c>
      <c r="K19" s="229">
        <v>20</v>
      </c>
      <c r="L19" s="230">
        <v>8</v>
      </c>
      <c r="M19" s="231">
        <v>12</v>
      </c>
      <c r="N19" s="229">
        <v>52</v>
      </c>
      <c r="O19" s="230">
        <v>26</v>
      </c>
      <c r="P19" s="231">
        <v>26</v>
      </c>
      <c r="Q19" s="229">
        <v>63</v>
      </c>
      <c r="R19" s="230">
        <v>25</v>
      </c>
      <c r="S19" s="232">
        <v>38</v>
      </c>
    </row>
    <row r="20" spans="1:19" s="167" customFormat="1" ht="19.5" customHeight="1" x14ac:dyDescent="0.15">
      <c r="A20" s="178" t="s">
        <v>44</v>
      </c>
      <c r="B20" s="229">
        <v>63</v>
      </c>
      <c r="C20" s="230">
        <v>36</v>
      </c>
      <c r="D20" s="231">
        <v>27</v>
      </c>
      <c r="E20" s="229">
        <v>7</v>
      </c>
      <c r="F20" s="230">
        <v>6</v>
      </c>
      <c r="G20" s="231">
        <v>1</v>
      </c>
      <c r="H20" s="229">
        <v>9</v>
      </c>
      <c r="I20" s="230">
        <v>4</v>
      </c>
      <c r="J20" s="231">
        <v>5</v>
      </c>
      <c r="K20" s="229">
        <v>9</v>
      </c>
      <c r="L20" s="230">
        <v>7</v>
      </c>
      <c r="M20" s="231">
        <v>2</v>
      </c>
      <c r="N20" s="229">
        <v>18</v>
      </c>
      <c r="O20" s="230">
        <v>8</v>
      </c>
      <c r="P20" s="231">
        <v>10</v>
      </c>
      <c r="Q20" s="229">
        <v>20</v>
      </c>
      <c r="R20" s="230">
        <v>11</v>
      </c>
      <c r="S20" s="232">
        <v>9</v>
      </c>
    </row>
    <row r="21" spans="1:19" s="167" customFormat="1" ht="19.5" customHeight="1" x14ac:dyDescent="0.15">
      <c r="A21" s="178" t="s">
        <v>42</v>
      </c>
      <c r="B21" s="229">
        <v>31</v>
      </c>
      <c r="C21" s="230">
        <v>19</v>
      </c>
      <c r="D21" s="231">
        <v>12</v>
      </c>
      <c r="E21" s="229">
        <v>7</v>
      </c>
      <c r="F21" s="230">
        <v>4</v>
      </c>
      <c r="G21" s="231">
        <v>3</v>
      </c>
      <c r="H21" s="229">
        <v>9</v>
      </c>
      <c r="I21" s="230">
        <v>6</v>
      </c>
      <c r="J21" s="231">
        <v>3</v>
      </c>
      <c r="K21" s="229">
        <v>5</v>
      </c>
      <c r="L21" s="230">
        <v>4</v>
      </c>
      <c r="M21" s="231">
        <v>1</v>
      </c>
      <c r="N21" s="229">
        <v>3</v>
      </c>
      <c r="O21" s="230">
        <v>2</v>
      </c>
      <c r="P21" s="231">
        <v>1</v>
      </c>
      <c r="Q21" s="229">
        <v>7</v>
      </c>
      <c r="R21" s="230">
        <v>3</v>
      </c>
      <c r="S21" s="232">
        <v>4</v>
      </c>
    </row>
    <row r="22" spans="1:19" s="167" customFormat="1" ht="19.5" customHeight="1" thickBot="1" x14ac:dyDescent="0.2">
      <c r="A22" s="183" t="s">
        <v>43</v>
      </c>
      <c r="B22" s="233">
        <v>29</v>
      </c>
      <c r="C22" s="234">
        <v>13</v>
      </c>
      <c r="D22" s="235">
        <v>16</v>
      </c>
      <c r="E22" s="233">
        <v>6</v>
      </c>
      <c r="F22" s="234">
        <v>2</v>
      </c>
      <c r="G22" s="235">
        <v>4</v>
      </c>
      <c r="H22" s="233">
        <v>3</v>
      </c>
      <c r="I22" s="234">
        <v>1</v>
      </c>
      <c r="J22" s="235">
        <v>2</v>
      </c>
      <c r="K22" s="233">
        <v>3</v>
      </c>
      <c r="L22" s="234">
        <v>0</v>
      </c>
      <c r="M22" s="235">
        <v>3</v>
      </c>
      <c r="N22" s="233">
        <v>10</v>
      </c>
      <c r="O22" s="234">
        <v>5</v>
      </c>
      <c r="P22" s="235">
        <v>5</v>
      </c>
      <c r="Q22" s="233">
        <v>7</v>
      </c>
      <c r="R22" s="234">
        <v>5</v>
      </c>
      <c r="S22" s="236">
        <v>2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237">
        <f t="shared" ref="B26:S26" si="0">SUM(B27:B35)</f>
        <v>25348</v>
      </c>
      <c r="C26" s="238">
        <f t="shared" si="0"/>
        <v>13895</v>
      </c>
      <c r="D26" s="239">
        <f t="shared" si="0"/>
        <v>11453</v>
      </c>
      <c r="E26" s="240">
        <f t="shared" si="0"/>
        <v>1717</v>
      </c>
      <c r="F26" s="238">
        <f t="shared" si="0"/>
        <v>920</v>
      </c>
      <c r="G26" s="239">
        <f t="shared" si="0"/>
        <v>797</v>
      </c>
      <c r="H26" s="240">
        <f t="shared" si="0"/>
        <v>2325</v>
      </c>
      <c r="I26" s="238">
        <f t="shared" si="0"/>
        <v>1214</v>
      </c>
      <c r="J26" s="238">
        <f t="shared" si="0"/>
        <v>1111</v>
      </c>
      <c r="K26" s="241">
        <f t="shared" si="0"/>
        <v>1581</v>
      </c>
      <c r="L26" s="238">
        <f t="shared" si="0"/>
        <v>626</v>
      </c>
      <c r="M26" s="238">
        <f t="shared" si="0"/>
        <v>955</v>
      </c>
      <c r="N26" s="241">
        <f t="shared" si="0"/>
        <v>5184</v>
      </c>
      <c r="O26" s="238">
        <f t="shared" si="0"/>
        <v>2481</v>
      </c>
      <c r="P26" s="238">
        <f t="shared" si="0"/>
        <v>2703</v>
      </c>
      <c r="Q26" s="241">
        <f t="shared" si="0"/>
        <v>14541</v>
      </c>
      <c r="R26" s="238">
        <f t="shared" si="0"/>
        <v>8654</v>
      </c>
      <c r="S26" s="242">
        <f t="shared" si="0"/>
        <v>5887</v>
      </c>
    </row>
    <row r="27" spans="1:19" ht="25.5" customHeight="1" x14ac:dyDescent="0.2">
      <c r="A27" s="197" t="s">
        <v>92</v>
      </c>
      <c r="B27" s="243">
        <f t="shared" ref="B27:S27" si="1">B6+B7</f>
        <v>1371</v>
      </c>
      <c r="C27" s="244">
        <f t="shared" si="1"/>
        <v>704</v>
      </c>
      <c r="D27" s="245">
        <f t="shared" si="1"/>
        <v>667</v>
      </c>
      <c r="E27" s="244">
        <f t="shared" si="1"/>
        <v>38</v>
      </c>
      <c r="F27" s="244">
        <f t="shared" si="1"/>
        <v>18</v>
      </c>
      <c r="G27" s="245">
        <f t="shared" si="1"/>
        <v>20</v>
      </c>
      <c r="H27" s="244">
        <f t="shared" si="1"/>
        <v>54</v>
      </c>
      <c r="I27" s="244">
        <f t="shared" si="1"/>
        <v>33</v>
      </c>
      <c r="J27" s="245">
        <f t="shared" si="1"/>
        <v>21</v>
      </c>
      <c r="K27" s="244">
        <f t="shared" si="1"/>
        <v>28</v>
      </c>
      <c r="L27" s="244">
        <f t="shared" si="1"/>
        <v>14</v>
      </c>
      <c r="M27" s="245">
        <f t="shared" si="1"/>
        <v>14</v>
      </c>
      <c r="N27" s="244">
        <f t="shared" si="1"/>
        <v>201</v>
      </c>
      <c r="O27" s="244">
        <f t="shared" si="1"/>
        <v>96</v>
      </c>
      <c r="P27" s="245">
        <f t="shared" si="1"/>
        <v>105</v>
      </c>
      <c r="Q27" s="244">
        <f t="shared" si="1"/>
        <v>1050</v>
      </c>
      <c r="R27" s="244">
        <f t="shared" si="1"/>
        <v>543</v>
      </c>
      <c r="S27" s="246">
        <f t="shared" si="1"/>
        <v>507</v>
      </c>
    </row>
    <row r="28" spans="1:19" ht="25.5" customHeight="1" x14ac:dyDescent="0.2">
      <c r="A28" s="197" t="s">
        <v>93</v>
      </c>
      <c r="B28" s="243">
        <f t="shared" ref="B28:S28" si="2">B8+B9</f>
        <v>1450</v>
      </c>
      <c r="C28" s="244">
        <f t="shared" si="2"/>
        <v>714</v>
      </c>
      <c r="D28" s="245">
        <f t="shared" si="2"/>
        <v>736</v>
      </c>
      <c r="E28" s="244">
        <f t="shared" si="2"/>
        <v>97</v>
      </c>
      <c r="F28" s="244">
        <f t="shared" si="2"/>
        <v>48</v>
      </c>
      <c r="G28" s="245">
        <f t="shared" si="2"/>
        <v>49</v>
      </c>
      <c r="H28" s="244">
        <f t="shared" si="2"/>
        <v>88</v>
      </c>
      <c r="I28" s="244">
        <f t="shared" si="2"/>
        <v>40</v>
      </c>
      <c r="J28" s="245">
        <f t="shared" si="2"/>
        <v>48</v>
      </c>
      <c r="K28" s="244">
        <f t="shared" si="2"/>
        <v>167</v>
      </c>
      <c r="L28" s="244">
        <f t="shared" si="2"/>
        <v>70</v>
      </c>
      <c r="M28" s="245">
        <f t="shared" si="2"/>
        <v>97</v>
      </c>
      <c r="N28" s="244">
        <f t="shared" si="2"/>
        <v>220</v>
      </c>
      <c r="O28" s="244">
        <f t="shared" si="2"/>
        <v>112</v>
      </c>
      <c r="P28" s="245">
        <f t="shared" si="2"/>
        <v>108</v>
      </c>
      <c r="Q28" s="244">
        <f t="shared" si="2"/>
        <v>878</v>
      </c>
      <c r="R28" s="244">
        <f t="shared" si="2"/>
        <v>444</v>
      </c>
      <c r="S28" s="246">
        <f t="shared" si="2"/>
        <v>434</v>
      </c>
    </row>
    <row r="29" spans="1:19" ht="25.5" customHeight="1" x14ac:dyDescent="0.2">
      <c r="A29" s="197" t="s">
        <v>94</v>
      </c>
      <c r="B29" s="243">
        <f t="shared" ref="B29:S29" si="3">B10+B11</f>
        <v>10861</v>
      </c>
      <c r="C29" s="244">
        <f t="shared" si="3"/>
        <v>6280</v>
      </c>
      <c r="D29" s="245">
        <f t="shared" si="3"/>
        <v>4581</v>
      </c>
      <c r="E29" s="244">
        <f t="shared" si="3"/>
        <v>975</v>
      </c>
      <c r="F29" s="244">
        <f t="shared" si="3"/>
        <v>527</v>
      </c>
      <c r="G29" s="245">
        <f t="shared" si="3"/>
        <v>448</v>
      </c>
      <c r="H29" s="244">
        <f t="shared" si="3"/>
        <v>972</v>
      </c>
      <c r="I29" s="244">
        <f t="shared" si="3"/>
        <v>530</v>
      </c>
      <c r="J29" s="245">
        <f t="shared" si="3"/>
        <v>442</v>
      </c>
      <c r="K29" s="244">
        <f t="shared" si="3"/>
        <v>611</v>
      </c>
      <c r="L29" s="244">
        <f t="shared" si="3"/>
        <v>257</v>
      </c>
      <c r="M29" s="245">
        <f t="shared" si="3"/>
        <v>354</v>
      </c>
      <c r="N29" s="244">
        <f t="shared" si="3"/>
        <v>2205</v>
      </c>
      <c r="O29" s="244">
        <f t="shared" si="3"/>
        <v>1120</v>
      </c>
      <c r="P29" s="245">
        <f t="shared" si="3"/>
        <v>1085</v>
      </c>
      <c r="Q29" s="244">
        <f t="shared" si="3"/>
        <v>6098</v>
      </c>
      <c r="R29" s="244">
        <f t="shared" si="3"/>
        <v>3846</v>
      </c>
      <c r="S29" s="246">
        <f t="shared" si="3"/>
        <v>2252</v>
      </c>
    </row>
    <row r="30" spans="1:19" ht="25.5" customHeight="1" x14ac:dyDescent="0.2">
      <c r="A30" s="197" t="s">
        <v>95</v>
      </c>
      <c r="B30" s="243">
        <f t="shared" ref="B30:S30" si="4">B12+B13</f>
        <v>6101</v>
      </c>
      <c r="C30" s="244">
        <f t="shared" si="4"/>
        <v>3574</v>
      </c>
      <c r="D30" s="245">
        <f t="shared" si="4"/>
        <v>2527</v>
      </c>
      <c r="E30" s="244">
        <f t="shared" si="4"/>
        <v>321</v>
      </c>
      <c r="F30" s="244">
        <f t="shared" si="4"/>
        <v>179</v>
      </c>
      <c r="G30" s="245">
        <f t="shared" si="4"/>
        <v>142</v>
      </c>
      <c r="H30" s="244">
        <f t="shared" si="4"/>
        <v>595</v>
      </c>
      <c r="I30" s="244">
        <f t="shared" si="4"/>
        <v>341</v>
      </c>
      <c r="J30" s="245">
        <f t="shared" si="4"/>
        <v>254</v>
      </c>
      <c r="K30" s="244">
        <f t="shared" si="4"/>
        <v>309</v>
      </c>
      <c r="L30" s="244">
        <f t="shared" si="4"/>
        <v>113</v>
      </c>
      <c r="M30" s="245">
        <f t="shared" si="4"/>
        <v>196</v>
      </c>
      <c r="N30" s="244">
        <f t="shared" si="4"/>
        <v>1341</v>
      </c>
      <c r="O30" s="244">
        <f t="shared" si="4"/>
        <v>661</v>
      </c>
      <c r="P30" s="245">
        <f t="shared" si="4"/>
        <v>680</v>
      </c>
      <c r="Q30" s="244">
        <f t="shared" si="4"/>
        <v>3535</v>
      </c>
      <c r="R30" s="244">
        <f t="shared" si="4"/>
        <v>2280</v>
      </c>
      <c r="S30" s="246">
        <f t="shared" si="4"/>
        <v>1255</v>
      </c>
    </row>
    <row r="31" spans="1:19" ht="25.5" customHeight="1" x14ac:dyDescent="0.2">
      <c r="A31" s="197" t="s">
        <v>96</v>
      </c>
      <c r="B31" s="243">
        <f t="shared" ref="B31:S31" si="5">B14+B15</f>
        <v>2707</v>
      </c>
      <c r="C31" s="244">
        <f t="shared" si="5"/>
        <v>1394</v>
      </c>
      <c r="D31" s="245">
        <f t="shared" si="5"/>
        <v>1313</v>
      </c>
      <c r="E31" s="244">
        <f t="shared" si="5"/>
        <v>125</v>
      </c>
      <c r="F31" s="244">
        <f t="shared" si="5"/>
        <v>72</v>
      </c>
      <c r="G31" s="245">
        <f t="shared" si="5"/>
        <v>53</v>
      </c>
      <c r="H31" s="244">
        <f t="shared" si="5"/>
        <v>266</v>
      </c>
      <c r="I31" s="244">
        <f t="shared" si="5"/>
        <v>123</v>
      </c>
      <c r="J31" s="245">
        <f t="shared" si="5"/>
        <v>143</v>
      </c>
      <c r="K31" s="244">
        <f t="shared" si="5"/>
        <v>192</v>
      </c>
      <c r="L31" s="244">
        <f t="shared" si="5"/>
        <v>60</v>
      </c>
      <c r="M31" s="245">
        <f t="shared" si="5"/>
        <v>132</v>
      </c>
      <c r="N31" s="244">
        <f t="shared" si="5"/>
        <v>520</v>
      </c>
      <c r="O31" s="244">
        <f t="shared" si="5"/>
        <v>219</v>
      </c>
      <c r="P31" s="245">
        <f t="shared" si="5"/>
        <v>301</v>
      </c>
      <c r="Q31" s="244">
        <f t="shared" si="5"/>
        <v>1604</v>
      </c>
      <c r="R31" s="244">
        <f t="shared" si="5"/>
        <v>920</v>
      </c>
      <c r="S31" s="246">
        <f t="shared" si="5"/>
        <v>684</v>
      </c>
    </row>
    <row r="32" spans="1:19" ht="25.5" customHeight="1" x14ac:dyDescent="0.2">
      <c r="A32" s="197" t="s">
        <v>97</v>
      </c>
      <c r="B32" s="243">
        <f t="shared" ref="B32:S32" si="6">B16+B17</f>
        <v>2045</v>
      </c>
      <c r="C32" s="244">
        <f t="shared" si="6"/>
        <v>867</v>
      </c>
      <c r="D32" s="245">
        <f t="shared" si="6"/>
        <v>1178</v>
      </c>
      <c r="E32" s="244">
        <f t="shared" si="6"/>
        <v>101</v>
      </c>
      <c r="F32" s="244">
        <f t="shared" si="6"/>
        <v>50</v>
      </c>
      <c r="G32" s="245">
        <f t="shared" si="6"/>
        <v>51</v>
      </c>
      <c r="H32" s="244">
        <f t="shared" si="6"/>
        <v>246</v>
      </c>
      <c r="I32" s="244">
        <f t="shared" si="6"/>
        <v>103</v>
      </c>
      <c r="J32" s="245">
        <f t="shared" si="6"/>
        <v>143</v>
      </c>
      <c r="K32" s="244">
        <f t="shared" si="6"/>
        <v>190</v>
      </c>
      <c r="L32" s="244">
        <f t="shared" si="6"/>
        <v>76</v>
      </c>
      <c r="M32" s="245">
        <f t="shared" si="6"/>
        <v>114</v>
      </c>
      <c r="N32" s="244">
        <f t="shared" si="6"/>
        <v>483</v>
      </c>
      <c r="O32" s="244">
        <f t="shared" si="6"/>
        <v>177</v>
      </c>
      <c r="P32" s="245">
        <f t="shared" si="6"/>
        <v>306</v>
      </c>
      <c r="Q32" s="244">
        <f t="shared" si="6"/>
        <v>1025</v>
      </c>
      <c r="R32" s="244">
        <f t="shared" si="6"/>
        <v>461</v>
      </c>
      <c r="S32" s="246">
        <f t="shared" si="6"/>
        <v>564</v>
      </c>
    </row>
    <row r="33" spans="1:19" ht="25.5" customHeight="1" x14ac:dyDescent="0.2">
      <c r="A33" s="197" t="s">
        <v>98</v>
      </c>
      <c r="B33" s="243">
        <f t="shared" ref="B33:S33" si="7">B18+B19</f>
        <v>690</v>
      </c>
      <c r="C33" s="244">
        <f t="shared" si="7"/>
        <v>294</v>
      </c>
      <c r="D33" s="245">
        <f t="shared" si="7"/>
        <v>396</v>
      </c>
      <c r="E33" s="244">
        <f t="shared" si="7"/>
        <v>40</v>
      </c>
      <c r="F33" s="244">
        <f t="shared" si="7"/>
        <v>14</v>
      </c>
      <c r="G33" s="245">
        <f t="shared" si="7"/>
        <v>26</v>
      </c>
      <c r="H33" s="244">
        <f t="shared" si="7"/>
        <v>83</v>
      </c>
      <c r="I33" s="244">
        <f t="shared" si="7"/>
        <v>33</v>
      </c>
      <c r="J33" s="245">
        <f t="shared" si="7"/>
        <v>50</v>
      </c>
      <c r="K33" s="244">
        <f t="shared" si="7"/>
        <v>67</v>
      </c>
      <c r="L33" s="244">
        <f t="shared" si="7"/>
        <v>25</v>
      </c>
      <c r="M33" s="245">
        <f t="shared" si="7"/>
        <v>42</v>
      </c>
      <c r="N33" s="244">
        <f t="shared" si="7"/>
        <v>183</v>
      </c>
      <c r="O33" s="244">
        <f t="shared" si="7"/>
        <v>81</v>
      </c>
      <c r="P33" s="245">
        <f t="shared" si="7"/>
        <v>102</v>
      </c>
      <c r="Q33" s="244">
        <f t="shared" si="7"/>
        <v>317</v>
      </c>
      <c r="R33" s="244">
        <f t="shared" si="7"/>
        <v>141</v>
      </c>
      <c r="S33" s="246">
        <f t="shared" si="7"/>
        <v>176</v>
      </c>
    </row>
    <row r="34" spans="1:19" ht="25.5" customHeight="1" x14ac:dyDescent="0.2">
      <c r="A34" s="197" t="s">
        <v>99</v>
      </c>
      <c r="B34" s="243">
        <f t="shared" ref="B34:S34" si="8">B20+B21</f>
        <v>94</v>
      </c>
      <c r="C34" s="244">
        <f t="shared" si="8"/>
        <v>55</v>
      </c>
      <c r="D34" s="245">
        <f t="shared" si="8"/>
        <v>39</v>
      </c>
      <c r="E34" s="244">
        <f t="shared" si="8"/>
        <v>14</v>
      </c>
      <c r="F34" s="244">
        <f t="shared" si="8"/>
        <v>10</v>
      </c>
      <c r="G34" s="245">
        <f t="shared" si="8"/>
        <v>4</v>
      </c>
      <c r="H34" s="244">
        <f t="shared" si="8"/>
        <v>18</v>
      </c>
      <c r="I34" s="244">
        <f t="shared" si="8"/>
        <v>10</v>
      </c>
      <c r="J34" s="245">
        <f t="shared" si="8"/>
        <v>8</v>
      </c>
      <c r="K34" s="244">
        <f t="shared" si="8"/>
        <v>14</v>
      </c>
      <c r="L34" s="244">
        <f t="shared" si="8"/>
        <v>11</v>
      </c>
      <c r="M34" s="245">
        <f t="shared" si="8"/>
        <v>3</v>
      </c>
      <c r="N34" s="244">
        <f t="shared" si="8"/>
        <v>21</v>
      </c>
      <c r="O34" s="244">
        <f t="shared" si="8"/>
        <v>10</v>
      </c>
      <c r="P34" s="245">
        <f t="shared" si="8"/>
        <v>11</v>
      </c>
      <c r="Q34" s="244">
        <f t="shared" si="8"/>
        <v>27</v>
      </c>
      <c r="R34" s="244">
        <f t="shared" si="8"/>
        <v>14</v>
      </c>
      <c r="S34" s="246">
        <f t="shared" si="8"/>
        <v>13</v>
      </c>
    </row>
    <row r="35" spans="1:19" ht="25.5" customHeight="1" thickBot="1" x14ac:dyDescent="0.25">
      <c r="A35" s="202" t="s">
        <v>43</v>
      </c>
      <c r="B35" s="247">
        <f t="shared" ref="B35:S35" si="9">B22</f>
        <v>29</v>
      </c>
      <c r="C35" s="248">
        <f t="shared" si="9"/>
        <v>13</v>
      </c>
      <c r="D35" s="249">
        <f t="shared" si="9"/>
        <v>16</v>
      </c>
      <c r="E35" s="248">
        <f t="shared" si="9"/>
        <v>6</v>
      </c>
      <c r="F35" s="248">
        <f t="shared" si="9"/>
        <v>2</v>
      </c>
      <c r="G35" s="249">
        <f t="shared" si="9"/>
        <v>4</v>
      </c>
      <c r="H35" s="248">
        <f t="shared" si="9"/>
        <v>3</v>
      </c>
      <c r="I35" s="248">
        <f t="shared" si="9"/>
        <v>1</v>
      </c>
      <c r="J35" s="249">
        <f t="shared" si="9"/>
        <v>2</v>
      </c>
      <c r="K35" s="248">
        <f t="shared" si="9"/>
        <v>3</v>
      </c>
      <c r="L35" s="248">
        <f t="shared" si="9"/>
        <v>0</v>
      </c>
      <c r="M35" s="249">
        <f t="shared" si="9"/>
        <v>3</v>
      </c>
      <c r="N35" s="248">
        <f t="shared" si="9"/>
        <v>10</v>
      </c>
      <c r="O35" s="248">
        <f t="shared" si="9"/>
        <v>5</v>
      </c>
      <c r="P35" s="249">
        <f t="shared" si="9"/>
        <v>5</v>
      </c>
      <c r="Q35" s="248">
        <f t="shared" si="9"/>
        <v>7</v>
      </c>
      <c r="R35" s="248">
        <f t="shared" si="9"/>
        <v>5</v>
      </c>
      <c r="S35" s="250">
        <f t="shared" si="9"/>
        <v>2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  <mergeCell ref="A1:I1"/>
    <mergeCell ref="A3:A4"/>
    <mergeCell ref="B3:D3"/>
    <mergeCell ref="E3:G3"/>
    <mergeCell ref="H3:J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5BC6-C7E8-4DE4-BE04-BA5C3282F084}">
  <dimension ref="A1:S35"/>
  <sheetViews>
    <sheetView zoomScaleNormal="100" workbookViewId="0">
      <selection activeCell="K15" sqref="K15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118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224" t="s">
        <v>108</v>
      </c>
      <c r="B5" s="225">
        <v>25935</v>
      </c>
      <c r="C5" s="226">
        <v>14389</v>
      </c>
      <c r="D5" s="227">
        <v>11546</v>
      </c>
      <c r="E5" s="225">
        <v>1733</v>
      </c>
      <c r="F5" s="226">
        <v>969</v>
      </c>
      <c r="G5" s="227">
        <v>764</v>
      </c>
      <c r="H5" s="225">
        <v>2543</v>
      </c>
      <c r="I5" s="226">
        <v>1369</v>
      </c>
      <c r="J5" s="227">
        <v>1174</v>
      </c>
      <c r="K5" s="225">
        <v>1638</v>
      </c>
      <c r="L5" s="226">
        <v>656</v>
      </c>
      <c r="M5" s="227">
        <v>982</v>
      </c>
      <c r="N5" s="225">
        <v>5127</v>
      </c>
      <c r="O5" s="226">
        <v>2491</v>
      </c>
      <c r="P5" s="227">
        <v>2636</v>
      </c>
      <c r="Q5" s="225">
        <v>14894</v>
      </c>
      <c r="R5" s="226">
        <v>8904</v>
      </c>
      <c r="S5" s="228">
        <v>5990</v>
      </c>
    </row>
    <row r="6" spans="1:19" s="167" customFormat="1" ht="19.5" customHeight="1" x14ac:dyDescent="0.15">
      <c r="A6" s="178" t="s">
        <v>39</v>
      </c>
      <c r="B6" s="229">
        <v>674</v>
      </c>
      <c r="C6" s="230">
        <v>344</v>
      </c>
      <c r="D6" s="231">
        <v>330</v>
      </c>
      <c r="E6" s="229">
        <v>29</v>
      </c>
      <c r="F6" s="230">
        <v>14</v>
      </c>
      <c r="G6" s="231">
        <v>15</v>
      </c>
      <c r="H6" s="229">
        <v>29</v>
      </c>
      <c r="I6" s="230">
        <v>16</v>
      </c>
      <c r="J6" s="231">
        <v>13</v>
      </c>
      <c r="K6" s="229">
        <v>11</v>
      </c>
      <c r="L6" s="230">
        <v>7</v>
      </c>
      <c r="M6" s="231">
        <v>4</v>
      </c>
      <c r="N6" s="229">
        <v>111</v>
      </c>
      <c r="O6" s="230">
        <v>52</v>
      </c>
      <c r="P6" s="231">
        <v>59</v>
      </c>
      <c r="Q6" s="229">
        <v>494</v>
      </c>
      <c r="R6" s="230">
        <v>255</v>
      </c>
      <c r="S6" s="232">
        <v>239</v>
      </c>
    </row>
    <row r="7" spans="1:19" s="167" customFormat="1" ht="19.5" customHeight="1" x14ac:dyDescent="0.15">
      <c r="A7" s="178" t="s">
        <v>49</v>
      </c>
      <c r="B7" s="229">
        <v>629</v>
      </c>
      <c r="C7" s="230">
        <v>336</v>
      </c>
      <c r="D7" s="231">
        <v>293</v>
      </c>
      <c r="E7" s="229">
        <v>9</v>
      </c>
      <c r="F7" s="230">
        <v>6</v>
      </c>
      <c r="G7" s="231">
        <v>3</v>
      </c>
      <c r="H7" s="229">
        <v>15</v>
      </c>
      <c r="I7" s="230">
        <v>11</v>
      </c>
      <c r="J7" s="231">
        <v>4</v>
      </c>
      <c r="K7" s="229">
        <v>15</v>
      </c>
      <c r="L7" s="230">
        <v>7</v>
      </c>
      <c r="M7" s="231">
        <v>8</v>
      </c>
      <c r="N7" s="229">
        <v>77</v>
      </c>
      <c r="O7" s="230">
        <v>37</v>
      </c>
      <c r="P7" s="231">
        <v>40</v>
      </c>
      <c r="Q7" s="229">
        <v>513</v>
      </c>
      <c r="R7" s="230">
        <v>275</v>
      </c>
      <c r="S7" s="232">
        <v>238</v>
      </c>
    </row>
    <row r="8" spans="1:19" s="167" customFormat="1" ht="19.5" customHeight="1" x14ac:dyDescent="0.15">
      <c r="A8" s="178" t="s">
        <v>46</v>
      </c>
      <c r="B8" s="229">
        <v>440</v>
      </c>
      <c r="C8" s="230">
        <v>203</v>
      </c>
      <c r="D8" s="231">
        <v>237</v>
      </c>
      <c r="E8" s="229">
        <v>7</v>
      </c>
      <c r="F8" s="230">
        <v>4</v>
      </c>
      <c r="G8" s="231">
        <v>3</v>
      </c>
      <c r="H8" s="229">
        <v>20</v>
      </c>
      <c r="I8" s="230">
        <v>10</v>
      </c>
      <c r="J8" s="231">
        <v>10</v>
      </c>
      <c r="K8" s="229">
        <v>11</v>
      </c>
      <c r="L8" s="230">
        <v>5</v>
      </c>
      <c r="M8" s="231">
        <v>6</v>
      </c>
      <c r="N8" s="229">
        <v>58</v>
      </c>
      <c r="O8" s="230">
        <v>21</v>
      </c>
      <c r="P8" s="231">
        <v>37</v>
      </c>
      <c r="Q8" s="229">
        <v>344</v>
      </c>
      <c r="R8" s="230">
        <v>163</v>
      </c>
      <c r="S8" s="232">
        <v>181</v>
      </c>
    </row>
    <row r="9" spans="1:19" s="167" customFormat="1" ht="19.5" customHeight="1" x14ac:dyDescent="0.15">
      <c r="A9" s="178" t="s">
        <v>45</v>
      </c>
      <c r="B9" s="229">
        <v>865</v>
      </c>
      <c r="C9" s="230">
        <v>428</v>
      </c>
      <c r="D9" s="231">
        <v>437</v>
      </c>
      <c r="E9" s="229">
        <v>95</v>
      </c>
      <c r="F9" s="230">
        <v>45</v>
      </c>
      <c r="G9" s="231">
        <v>50</v>
      </c>
      <c r="H9" s="229">
        <v>41</v>
      </c>
      <c r="I9" s="230">
        <v>18</v>
      </c>
      <c r="J9" s="231">
        <v>23</v>
      </c>
      <c r="K9" s="229">
        <v>119</v>
      </c>
      <c r="L9" s="230">
        <v>49</v>
      </c>
      <c r="M9" s="231">
        <v>70</v>
      </c>
      <c r="N9" s="229">
        <v>165</v>
      </c>
      <c r="O9" s="230">
        <v>84</v>
      </c>
      <c r="P9" s="231">
        <v>81</v>
      </c>
      <c r="Q9" s="229">
        <v>445</v>
      </c>
      <c r="R9" s="230">
        <v>232</v>
      </c>
      <c r="S9" s="232">
        <v>213</v>
      </c>
    </row>
    <row r="10" spans="1:19" s="167" customFormat="1" ht="19.5" customHeight="1" x14ac:dyDescent="0.15">
      <c r="A10" s="178" t="s">
        <v>53</v>
      </c>
      <c r="B10" s="229">
        <v>5686</v>
      </c>
      <c r="C10" s="230">
        <v>3090</v>
      </c>
      <c r="D10" s="231">
        <v>2596</v>
      </c>
      <c r="E10" s="229">
        <v>447</v>
      </c>
      <c r="F10" s="230">
        <v>225</v>
      </c>
      <c r="G10" s="231">
        <v>222</v>
      </c>
      <c r="H10" s="229">
        <v>648</v>
      </c>
      <c r="I10" s="230">
        <v>319</v>
      </c>
      <c r="J10" s="231">
        <v>329</v>
      </c>
      <c r="K10" s="229">
        <v>439</v>
      </c>
      <c r="L10" s="230">
        <v>175</v>
      </c>
      <c r="M10" s="231">
        <v>264</v>
      </c>
      <c r="N10" s="229">
        <v>841</v>
      </c>
      <c r="O10" s="230">
        <v>425</v>
      </c>
      <c r="P10" s="231">
        <v>416</v>
      </c>
      <c r="Q10" s="229">
        <v>3311</v>
      </c>
      <c r="R10" s="230">
        <v>1946</v>
      </c>
      <c r="S10" s="232">
        <v>1365</v>
      </c>
    </row>
    <row r="11" spans="1:19" s="167" customFormat="1" ht="19.5" customHeight="1" x14ac:dyDescent="0.15">
      <c r="A11" s="178" t="s">
        <v>55</v>
      </c>
      <c r="B11" s="229">
        <v>5363</v>
      </c>
      <c r="C11" s="230">
        <v>3339</v>
      </c>
      <c r="D11" s="231">
        <v>2024</v>
      </c>
      <c r="E11" s="229">
        <v>497</v>
      </c>
      <c r="F11" s="230">
        <v>304</v>
      </c>
      <c r="G11" s="231">
        <v>193</v>
      </c>
      <c r="H11" s="229">
        <v>498</v>
      </c>
      <c r="I11" s="230">
        <v>314</v>
      </c>
      <c r="J11" s="231">
        <v>184</v>
      </c>
      <c r="K11" s="229">
        <v>264</v>
      </c>
      <c r="L11" s="230">
        <v>121</v>
      </c>
      <c r="M11" s="231">
        <v>143</v>
      </c>
      <c r="N11" s="229">
        <v>1233</v>
      </c>
      <c r="O11" s="230">
        <v>647</v>
      </c>
      <c r="P11" s="231">
        <v>586</v>
      </c>
      <c r="Q11" s="229">
        <v>2871</v>
      </c>
      <c r="R11" s="230">
        <v>1953</v>
      </c>
      <c r="S11" s="232">
        <v>918</v>
      </c>
    </row>
    <row r="12" spans="1:19" s="167" customFormat="1" ht="19.5" customHeight="1" x14ac:dyDescent="0.15">
      <c r="A12" s="178" t="s">
        <v>51</v>
      </c>
      <c r="B12" s="229">
        <v>3702</v>
      </c>
      <c r="C12" s="230">
        <v>2321</v>
      </c>
      <c r="D12" s="231">
        <v>1381</v>
      </c>
      <c r="E12" s="229">
        <v>232</v>
      </c>
      <c r="F12" s="230">
        <v>144</v>
      </c>
      <c r="G12" s="231">
        <v>88</v>
      </c>
      <c r="H12" s="229">
        <v>374</v>
      </c>
      <c r="I12" s="230">
        <v>242</v>
      </c>
      <c r="J12" s="231">
        <v>132</v>
      </c>
      <c r="K12" s="229">
        <v>162</v>
      </c>
      <c r="L12" s="230">
        <v>74</v>
      </c>
      <c r="M12" s="231">
        <v>88</v>
      </c>
      <c r="N12" s="229">
        <v>820</v>
      </c>
      <c r="O12" s="230">
        <v>430</v>
      </c>
      <c r="P12" s="231">
        <v>390</v>
      </c>
      <c r="Q12" s="229">
        <v>2114</v>
      </c>
      <c r="R12" s="230">
        <v>1431</v>
      </c>
      <c r="S12" s="232">
        <v>683</v>
      </c>
    </row>
    <row r="13" spans="1:19" s="167" customFormat="1" ht="19.5" customHeight="1" x14ac:dyDescent="0.15">
      <c r="A13" s="178" t="s">
        <v>54</v>
      </c>
      <c r="B13" s="229">
        <v>2778</v>
      </c>
      <c r="C13" s="230">
        <v>1575</v>
      </c>
      <c r="D13" s="231">
        <v>1203</v>
      </c>
      <c r="E13" s="229">
        <v>127</v>
      </c>
      <c r="F13" s="230">
        <v>74</v>
      </c>
      <c r="G13" s="231">
        <v>53</v>
      </c>
      <c r="H13" s="229">
        <v>279</v>
      </c>
      <c r="I13" s="230">
        <v>152</v>
      </c>
      <c r="J13" s="231">
        <v>127</v>
      </c>
      <c r="K13" s="229">
        <v>142</v>
      </c>
      <c r="L13" s="230">
        <v>49</v>
      </c>
      <c r="M13" s="231">
        <v>93</v>
      </c>
      <c r="N13" s="229">
        <v>589</v>
      </c>
      <c r="O13" s="230">
        <v>284</v>
      </c>
      <c r="P13" s="231">
        <v>305</v>
      </c>
      <c r="Q13" s="229">
        <v>1641</v>
      </c>
      <c r="R13" s="230">
        <v>1016</v>
      </c>
      <c r="S13" s="232">
        <v>625</v>
      </c>
    </row>
    <row r="14" spans="1:19" s="167" customFormat="1" ht="19.5" customHeight="1" x14ac:dyDescent="0.15">
      <c r="A14" s="178" t="s">
        <v>48</v>
      </c>
      <c r="B14" s="229">
        <v>1756</v>
      </c>
      <c r="C14" s="230">
        <v>958</v>
      </c>
      <c r="D14" s="231">
        <v>798</v>
      </c>
      <c r="E14" s="229">
        <v>87</v>
      </c>
      <c r="F14" s="230">
        <v>48</v>
      </c>
      <c r="G14" s="231">
        <v>39</v>
      </c>
      <c r="H14" s="229">
        <v>183</v>
      </c>
      <c r="I14" s="230">
        <v>98</v>
      </c>
      <c r="J14" s="231">
        <v>85</v>
      </c>
      <c r="K14" s="229">
        <v>115</v>
      </c>
      <c r="L14" s="230">
        <v>35</v>
      </c>
      <c r="M14" s="231">
        <v>80</v>
      </c>
      <c r="N14" s="229">
        <v>315</v>
      </c>
      <c r="O14" s="230">
        <v>155</v>
      </c>
      <c r="P14" s="231">
        <v>160</v>
      </c>
      <c r="Q14" s="229">
        <v>1056</v>
      </c>
      <c r="R14" s="230">
        <v>622</v>
      </c>
      <c r="S14" s="232">
        <v>434</v>
      </c>
    </row>
    <row r="15" spans="1:19" s="167" customFormat="1" ht="19.5" customHeight="1" x14ac:dyDescent="0.15">
      <c r="A15" s="178" t="s">
        <v>41</v>
      </c>
      <c r="B15" s="229">
        <v>1186</v>
      </c>
      <c r="C15" s="230">
        <v>572</v>
      </c>
      <c r="D15" s="231">
        <v>614</v>
      </c>
      <c r="E15" s="229">
        <v>44</v>
      </c>
      <c r="F15" s="230">
        <v>26</v>
      </c>
      <c r="G15" s="231">
        <v>18</v>
      </c>
      <c r="H15" s="229">
        <v>114</v>
      </c>
      <c r="I15" s="230">
        <v>50</v>
      </c>
      <c r="J15" s="231">
        <v>64</v>
      </c>
      <c r="K15" s="229">
        <v>89</v>
      </c>
      <c r="L15" s="230">
        <v>29</v>
      </c>
      <c r="M15" s="231">
        <v>60</v>
      </c>
      <c r="N15" s="229">
        <v>242</v>
      </c>
      <c r="O15" s="230">
        <v>94</v>
      </c>
      <c r="P15" s="231">
        <v>148</v>
      </c>
      <c r="Q15" s="229">
        <v>697</v>
      </c>
      <c r="R15" s="230">
        <v>373</v>
      </c>
      <c r="S15" s="232">
        <v>324</v>
      </c>
    </row>
    <row r="16" spans="1:19" s="167" customFormat="1" ht="19.5" customHeight="1" x14ac:dyDescent="0.15">
      <c r="A16" s="178" t="s">
        <v>50</v>
      </c>
      <c r="B16" s="229">
        <v>1023</v>
      </c>
      <c r="C16" s="230">
        <v>443</v>
      </c>
      <c r="D16" s="231">
        <v>580</v>
      </c>
      <c r="E16" s="229">
        <v>41</v>
      </c>
      <c r="F16" s="230">
        <v>26</v>
      </c>
      <c r="G16" s="231">
        <v>15</v>
      </c>
      <c r="H16" s="229">
        <v>113</v>
      </c>
      <c r="I16" s="230">
        <v>35</v>
      </c>
      <c r="J16" s="231">
        <v>78</v>
      </c>
      <c r="K16" s="229">
        <v>84</v>
      </c>
      <c r="L16" s="230">
        <v>30</v>
      </c>
      <c r="M16" s="231">
        <v>54</v>
      </c>
      <c r="N16" s="229">
        <v>219</v>
      </c>
      <c r="O16" s="230">
        <v>74</v>
      </c>
      <c r="P16" s="231">
        <v>145</v>
      </c>
      <c r="Q16" s="229">
        <v>566</v>
      </c>
      <c r="R16" s="230">
        <v>278</v>
      </c>
      <c r="S16" s="232">
        <v>288</v>
      </c>
    </row>
    <row r="17" spans="1:19" s="167" customFormat="1" ht="19.5" customHeight="1" x14ac:dyDescent="0.15">
      <c r="A17" s="178" t="s">
        <v>52</v>
      </c>
      <c r="B17" s="229">
        <v>926</v>
      </c>
      <c r="C17" s="230">
        <v>387</v>
      </c>
      <c r="D17" s="231">
        <v>539</v>
      </c>
      <c r="E17" s="229">
        <v>49</v>
      </c>
      <c r="F17" s="230">
        <v>21</v>
      </c>
      <c r="G17" s="231">
        <v>28</v>
      </c>
      <c r="H17" s="229">
        <v>119</v>
      </c>
      <c r="I17" s="230">
        <v>57</v>
      </c>
      <c r="J17" s="231">
        <v>62</v>
      </c>
      <c r="K17" s="229">
        <v>94</v>
      </c>
      <c r="L17" s="230">
        <v>35</v>
      </c>
      <c r="M17" s="231">
        <v>59</v>
      </c>
      <c r="N17" s="229">
        <v>216</v>
      </c>
      <c r="O17" s="230">
        <v>87</v>
      </c>
      <c r="P17" s="231">
        <v>129</v>
      </c>
      <c r="Q17" s="229">
        <v>448</v>
      </c>
      <c r="R17" s="230">
        <v>187</v>
      </c>
      <c r="S17" s="232">
        <v>261</v>
      </c>
    </row>
    <row r="18" spans="1:19" s="167" customFormat="1" ht="19.5" customHeight="1" x14ac:dyDescent="0.15">
      <c r="A18" s="178" t="s">
        <v>40</v>
      </c>
      <c r="B18" s="229">
        <v>586</v>
      </c>
      <c r="C18" s="230">
        <v>235</v>
      </c>
      <c r="D18" s="231">
        <v>351</v>
      </c>
      <c r="E18" s="229">
        <v>36</v>
      </c>
      <c r="F18" s="230">
        <v>16</v>
      </c>
      <c r="G18" s="231">
        <v>20</v>
      </c>
      <c r="H18" s="229">
        <v>69</v>
      </c>
      <c r="I18" s="230">
        <v>25</v>
      </c>
      <c r="J18" s="231">
        <v>44</v>
      </c>
      <c r="K18" s="229">
        <v>51</v>
      </c>
      <c r="L18" s="230">
        <v>16</v>
      </c>
      <c r="M18" s="231">
        <v>35</v>
      </c>
      <c r="N18" s="229">
        <v>153</v>
      </c>
      <c r="O18" s="230">
        <v>58</v>
      </c>
      <c r="P18" s="231">
        <v>95</v>
      </c>
      <c r="Q18" s="229">
        <v>277</v>
      </c>
      <c r="R18" s="230">
        <v>120</v>
      </c>
      <c r="S18" s="232">
        <v>157</v>
      </c>
    </row>
    <row r="19" spans="1:19" s="167" customFormat="1" ht="19.5" customHeight="1" x14ac:dyDescent="0.15">
      <c r="A19" s="178" t="s">
        <v>47</v>
      </c>
      <c r="B19" s="229">
        <v>188</v>
      </c>
      <c r="C19" s="230">
        <v>83</v>
      </c>
      <c r="D19" s="231">
        <v>105</v>
      </c>
      <c r="E19" s="229">
        <v>12</v>
      </c>
      <c r="F19" s="230">
        <v>5</v>
      </c>
      <c r="G19" s="231">
        <v>7</v>
      </c>
      <c r="H19" s="229">
        <v>16</v>
      </c>
      <c r="I19" s="230">
        <v>8</v>
      </c>
      <c r="J19" s="231">
        <v>8</v>
      </c>
      <c r="K19" s="229">
        <v>21</v>
      </c>
      <c r="L19" s="230">
        <v>11</v>
      </c>
      <c r="M19" s="231">
        <v>10</v>
      </c>
      <c r="N19" s="229">
        <v>55</v>
      </c>
      <c r="O19" s="230">
        <v>24</v>
      </c>
      <c r="P19" s="231">
        <v>31</v>
      </c>
      <c r="Q19" s="229">
        <v>84</v>
      </c>
      <c r="R19" s="230">
        <v>35</v>
      </c>
      <c r="S19" s="232">
        <v>49</v>
      </c>
    </row>
    <row r="20" spans="1:19" s="167" customFormat="1" ht="19.5" customHeight="1" x14ac:dyDescent="0.15">
      <c r="A20" s="178" t="s">
        <v>44</v>
      </c>
      <c r="B20" s="229">
        <v>72</v>
      </c>
      <c r="C20" s="230">
        <v>41</v>
      </c>
      <c r="D20" s="231">
        <v>31</v>
      </c>
      <c r="E20" s="229">
        <v>6</v>
      </c>
      <c r="F20" s="230">
        <v>4</v>
      </c>
      <c r="G20" s="231">
        <v>2</v>
      </c>
      <c r="H20" s="229">
        <v>11</v>
      </c>
      <c r="I20" s="230">
        <v>5</v>
      </c>
      <c r="J20" s="231">
        <v>6</v>
      </c>
      <c r="K20" s="229">
        <v>12</v>
      </c>
      <c r="L20" s="230">
        <v>8</v>
      </c>
      <c r="M20" s="231">
        <v>4</v>
      </c>
      <c r="N20" s="229">
        <v>21</v>
      </c>
      <c r="O20" s="230">
        <v>13</v>
      </c>
      <c r="P20" s="231">
        <v>8</v>
      </c>
      <c r="Q20" s="229">
        <v>22</v>
      </c>
      <c r="R20" s="230">
        <v>11</v>
      </c>
      <c r="S20" s="232">
        <v>11</v>
      </c>
    </row>
    <row r="21" spans="1:19" s="167" customFormat="1" ht="19.5" customHeight="1" x14ac:dyDescent="0.15">
      <c r="A21" s="178" t="s">
        <v>42</v>
      </c>
      <c r="B21" s="229">
        <v>28</v>
      </c>
      <c r="C21" s="230">
        <v>15</v>
      </c>
      <c r="D21" s="231">
        <v>13</v>
      </c>
      <c r="E21" s="229">
        <v>9</v>
      </c>
      <c r="F21" s="230">
        <v>5</v>
      </c>
      <c r="G21" s="231">
        <v>4</v>
      </c>
      <c r="H21" s="229">
        <v>6</v>
      </c>
      <c r="I21" s="230">
        <v>3</v>
      </c>
      <c r="J21" s="231">
        <v>3</v>
      </c>
      <c r="K21" s="229">
        <v>4</v>
      </c>
      <c r="L21" s="230">
        <v>4</v>
      </c>
      <c r="M21" s="231">
        <v>0</v>
      </c>
      <c r="N21" s="229">
        <v>4</v>
      </c>
      <c r="O21" s="230">
        <v>1</v>
      </c>
      <c r="P21" s="231">
        <v>3</v>
      </c>
      <c r="Q21" s="229">
        <v>5</v>
      </c>
      <c r="R21" s="230">
        <v>2</v>
      </c>
      <c r="S21" s="232">
        <v>3</v>
      </c>
    </row>
    <row r="22" spans="1:19" s="167" customFormat="1" ht="19.5" customHeight="1" thickBot="1" x14ac:dyDescent="0.2">
      <c r="A22" s="183" t="s">
        <v>43</v>
      </c>
      <c r="B22" s="233">
        <v>33</v>
      </c>
      <c r="C22" s="234">
        <v>19</v>
      </c>
      <c r="D22" s="235">
        <v>14</v>
      </c>
      <c r="E22" s="233">
        <v>6</v>
      </c>
      <c r="F22" s="234">
        <v>2</v>
      </c>
      <c r="G22" s="235">
        <v>4</v>
      </c>
      <c r="H22" s="233">
        <v>8</v>
      </c>
      <c r="I22" s="234">
        <v>6</v>
      </c>
      <c r="J22" s="235">
        <v>2</v>
      </c>
      <c r="K22" s="233">
        <v>5</v>
      </c>
      <c r="L22" s="234">
        <v>1</v>
      </c>
      <c r="M22" s="235">
        <v>4</v>
      </c>
      <c r="N22" s="233">
        <v>8</v>
      </c>
      <c r="O22" s="234">
        <v>5</v>
      </c>
      <c r="P22" s="235">
        <v>3</v>
      </c>
      <c r="Q22" s="233">
        <v>6</v>
      </c>
      <c r="R22" s="234">
        <v>5</v>
      </c>
      <c r="S22" s="236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237">
        <f t="shared" ref="B26:S26" si="0">SUM(B27:B35)</f>
        <v>25935</v>
      </c>
      <c r="C26" s="238">
        <f t="shared" si="0"/>
        <v>14389</v>
      </c>
      <c r="D26" s="239">
        <f t="shared" si="0"/>
        <v>11546</v>
      </c>
      <c r="E26" s="240">
        <f t="shared" si="0"/>
        <v>1733</v>
      </c>
      <c r="F26" s="238">
        <f t="shared" si="0"/>
        <v>969</v>
      </c>
      <c r="G26" s="239">
        <f t="shared" si="0"/>
        <v>764</v>
      </c>
      <c r="H26" s="240">
        <f t="shared" si="0"/>
        <v>2543</v>
      </c>
      <c r="I26" s="238">
        <f t="shared" si="0"/>
        <v>1369</v>
      </c>
      <c r="J26" s="238">
        <f t="shared" si="0"/>
        <v>1174</v>
      </c>
      <c r="K26" s="241">
        <f t="shared" si="0"/>
        <v>1638</v>
      </c>
      <c r="L26" s="238">
        <f t="shared" si="0"/>
        <v>656</v>
      </c>
      <c r="M26" s="238">
        <f t="shared" si="0"/>
        <v>982</v>
      </c>
      <c r="N26" s="241">
        <f t="shared" si="0"/>
        <v>5127</v>
      </c>
      <c r="O26" s="238">
        <f t="shared" si="0"/>
        <v>2491</v>
      </c>
      <c r="P26" s="238">
        <f t="shared" si="0"/>
        <v>2636</v>
      </c>
      <c r="Q26" s="241">
        <f t="shared" si="0"/>
        <v>14894</v>
      </c>
      <c r="R26" s="238">
        <f t="shared" si="0"/>
        <v>8904</v>
      </c>
      <c r="S26" s="242">
        <f t="shared" si="0"/>
        <v>5990</v>
      </c>
    </row>
    <row r="27" spans="1:19" ht="25.5" customHeight="1" x14ac:dyDescent="0.2">
      <c r="A27" s="197" t="s">
        <v>92</v>
      </c>
      <c r="B27" s="243">
        <f t="shared" ref="B27:S27" si="1">B6+B7</f>
        <v>1303</v>
      </c>
      <c r="C27" s="244">
        <f t="shared" si="1"/>
        <v>680</v>
      </c>
      <c r="D27" s="245">
        <f t="shared" si="1"/>
        <v>623</v>
      </c>
      <c r="E27" s="244">
        <f t="shared" si="1"/>
        <v>38</v>
      </c>
      <c r="F27" s="244">
        <f t="shared" si="1"/>
        <v>20</v>
      </c>
      <c r="G27" s="245">
        <f t="shared" si="1"/>
        <v>18</v>
      </c>
      <c r="H27" s="244">
        <f t="shared" si="1"/>
        <v>44</v>
      </c>
      <c r="I27" s="244">
        <f t="shared" si="1"/>
        <v>27</v>
      </c>
      <c r="J27" s="245">
        <f t="shared" si="1"/>
        <v>17</v>
      </c>
      <c r="K27" s="244">
        <f t="shared" si="1"/>
        <v>26</v>
      </c>
      <c r="L27" s="244">
        <f t="shared" si="1"/>
        <v>14</v>
      </c>
      <c r="M27" s="245">
        <f t="shared" si="1"/>
        <v>12</v>
      </c>
      <c r="N27" s="244">
        <f t="shared" si="1"/>
        <v>188</v>
      </c>
      <c r="O27" s="244">
        <f t="shared" si="1"/>
        <v>89</v>
      </c>
      <c r="P27" s="245">
        <f t="shared" si="1"/>
        <v>99</v>
      </c>
      <c r="Q27" s="244">
        <f t="shared" si="1"/>
        <v>1007</v>
      </c>
      <c r="R27" s="244">
        <f t="shared" si="1"/>
        <v>530</v>
      </c>
      <c r="S27" s="246">
        <f t="shared" si="1"/>
        <v>477</v>
      </c>
    </row>
    <row r="28" spans="1:19" ht="25.5" customHeight="1" x14ac:dyDescent="0.2">
      <c r="A28" s="197" t="s">
        <v>93</v>
      </c>
      <c r="B28" s="243">
        <f t="shared" ref="B28:S28" si="2">B8+B9</f>
        <v>1305</v>
      </c>
      <c r="C28" s="244">
        <f t="shared" si="2"/>
        <v>631</v>
      </c>
      <c r="D28" s="245">
        <f t="shared" si="2"/>
        <v>674</v>
      </c>
      <c r="E28" s="244">
        <f t="shared" si="2"/>
        <v>102</v>
      </c>
      <c r="F28" s="244">
        <f t="shared" si="2"/>
        <v>49</v>
      </c>
      <c r="G28" s="245">
        <f t="shared" si="2"/>
        <v>53</v>
      </c>
      <c r="H28" s="244">
        <f t="shared" si="2"/>
        <v>61</v>
      </c>
      <c r="I28" s="244">
        <f t="shared" si="2"/>
        <v>28</v>
      </c>
      <c r="J28" s="245">
        <f t="shared" si="2"/>
        <v>33</v>
      </c>
      <c r="K28" s="244">
        <f t="shared" si="2"/>
        <v>130</v>
      </c>
      <c r="L28" s="244">
        <f t="shared" si="2"/>
        <v>54</v>
      </c>
      <c r="M28" s="245">
        <f t="shared" si="2"/>
        <v>76</v>
      </c>
      <c r="N28" s="244">
        <f t="shared" si="2"/>
        <v>223</v>
      </c>
      <c r="O28" s="244">
        <f t="shared" si="2"/>
        <v>105</v>
      </c>
      <c r="P28" s="245">
        <f t="shared" si="2"/>
        <v>118</v>
      </c>
      <c r="Q28" s="244">
        <f t="shared" si="2"/>
        <v>789</v>
      </c>
      <c r="R28" s="244">
        <f t="shared" si="2"/>
        <v>395</v>
      </c>
      <c r="S28" s="246">
        <f t="shared" si="2"/>
        <v>394</v>
      </c>
    </row>
    <row r="29" spans="1:19" ht="25.5" customHeight="1" x14ac:dyDescent="0.2">
      <c r="A29" s="197" t="s">
        <v>94</v>
      </c>
      <c r="B29" s="243">
        <f t="shared" ref="B29:S29" si="3">B10+B11</f>
        <v>11049</v>
      </c>
      <c r="C29" s="244">
        <f t="shared" si="3"/>
        <v>6429</v>
      </c>
      <c r="D29" s="245">
        <f t="shared" si="3"/>
        <v>4620</v>
      </c>
      <c r="E29" s="244">
        <f t="shared" si="3"/>
        <v>944</v>
      </c>
      <c r="F29" s="244">
        <f t="shared" si="3"/>
        <v>529</v>
      </c>
      <c r="G29" s="245">
        <f t="shared" si="3"/>
        <v>415</v>
      </c>
      <c r="H29" s="244">
        <f t="shared" si="3"/>
        <v>1146</v>
      </c>
      <c r="I29" s="244">
        <f t="shared" si="3"/>
        <v>633</v>
      </c>
      <c r="J29" s="245">
        <f t="shared" si="3"/>
        <v>513</v>
      </c>
      <c r="K29" s="244">
        <f t="shared" si="3"/>
        <v>703</v>
      </c>
      <c r="L29" s="244">
        <f t="shared" si="3"/>
        <v>296</v>
      </c>
      <c r="M29" s="245">
        <f t="shared" si="3"/>
        <v>407</v>
      </c>
      <c r="N29" s="244">
        <f t="shared" si="3"/>
        <v>2074</v>
      </c>
      <c r="O29" s="244">
        <f t="shared" si="3"/>
        <v>1072</v>
      </c>
      <c r="P29" s="245">
        <f t="shared" si="3"/>
        <v>1002</v>
      </c>
      <c r="Q29" s="244">
        <f t="shared" si="3"/>
        <v>6182</v>
      </c>
      <c r="R29" s="244">
        <f t="shared" si="3"/>
        <v>3899</v>
      </c>
      <c r="S29" s="246">
        <f t="shared" si="3"/>
        <v>2283</v>
      </c>
    </row>
    <row r="30" spans="1:19" ht="25.5" customHeight="1" x14ac:dyDescent="0.2">
      <c r="A30" s="197" t="s">
        <v>95</v>
      </c>
      <c r="B30" s="243">
        <f t="shared" ref="B30:S30" si="4">B12+B13</f>
        <v>6480</v>
      </c>
      <c r="C30" s="244">
        <f t="shared" si="4"/>
        <v>3896</v>
      </c>
      <c r="D30" s="245">
        <f t="shared" si="4"/>
        <v>2584</v>
      </c>
      <c r="E30" s="244">
        <f t="shared" si="4"/>
        <v>359</v>
      </c>
      <c r="F30" s="244">
        <f t="shared" si="4"/>
        <v>218</v>
      </c>
      <c r="G30" s="245">
        <f t="shared" si="4"/>
        <v>141</v>
      </c>
      <c r="H30" s="244">
        <f t="shared" si="4"/>
        <v>653</v>
      </c>
      <c r="I30" s="244">
        <f t="shared" si="4"/>
        <v>394</v>
      </c>
      <c r="J30" s="245">
        <f t="shared" si="4"/>
        <v>259</v>
      </c>
      <c r="K30" s="244">
        <f t="shared" si="4"/>
        <v>304</v>
      </c>
      <c r="L30" s="244">
        <f t="shared" si="4"/>
        <v>123</v>
      </c>
      <c r="M30" s="245">
        <f t="shared" si="4"/>
        <v>181</v>
      </c>
      <c r="N30" s="244">
        <f t="shared" si="4"/>
        <v>1409</v>
      </c>
      <c r="O30" s="244">
        <f t="shared" si="4"/>
        <v>714</v>
      </c>
      <c r="P30" s="245">
        <f t="shared" si="4"/>
        <v>695</v>
      </c>
      <c r="Q30" s="244">
        <f t="shared" si="4"/>
        <v>3755</v>
      </c>
      <c r="R30" s="244">
        <f t="shared" si="4"/>
        <v>2447</v>
      </c>
      <c r="S30" s="246">
        <f t="shared" si="4"/>
        <v>1308</v>
      </c>
    </row>
    <row r="31" spans="1:19" ht="25.5" customHeight="1" x14ac:dyDescent="0.2">
      <c r="A31" s="197" t="s">
        <v>96</v>
      </c>
      <c r="B31" s="243">
        <f t="shared" ref="B31:S31" si="5">B14+B15</f>
        <v>2942</v>
      </c>
      <c r="C31" s="244">
        <f t="shared" si="5"/>
        <v>1530</v>
      </c>
      <c r="D31" s="245">
        <f t="shared" si="5"/>
        <v>1412</v>
      </c>
      <c r="E31" s="244">
        <f t="shared" si="5"/>
        <v>131</v>
      </c>
      <c r="F31" s="244">
        <f t="shared" si="5"/>
        <v>74</v>
      </c>
      <c r="G31" s="245">
        <f t="shared" si="5"/>
        <v>57</v>
      </c>
      <c r="H31" s="244">
        <f t="shared" si="5"/>
        <v>297</v>
      </c>
      <c r="I31" s="244">
        <f t="shared" si="5"/>
        <v>148</v>
      </c>
      <c r="J31" s="245">
        <f t="shared" si="5"/>
        <v>149</v>
      </c>
      <c r="K31" s="244">
        <f t="shared" si="5"/>
        <v>204</v>
      </c>
      <c r="L31" s="244">
        <f t="shared" si="5"/>
        <v>64</v>
      </c>
      <c r="M31" s="245">
        <f t="shared" si="5"/>
        <v>140</v>
      </c>
      <c r="N31" s="244">
        <f t="shared" si="5"/>
        <v>557</v>
      </c>
      <c r="O31" s="244">
        <f t="shared" si="5"/>
        <v>249</v>
      </c>
      <c r="P31" s="245">
        <f t="shared" si="5"/>
        <v>308</v>
      </c>
      <c r="Q31" s="244">
        <f t="shared" si="5"/>
        <v>1753</v>
      </c>
      <c r="R31" s="244">
        <f t="shared" si="5"/>
        <v>995</v>
      </c>
      <c r="S31" s="246">
        <f t="shared" si="5"/>
        <v>758</v>
      </c>
    </row>
    <row r="32" spans="1:19" ht="25.5" customHeight="1" x14ac:dyDescent="0.2">
      <c r="A32" s="197" t="s">
        <v>97</v>
      </c>
      <c r="B32" s="243">
        <f t="shared" ref="B32:S32" si="6">B16+B17</f>
        <v>1949</v>
      </c>
      <c r="C32" s="244">
        <f t="shared" si="6"/>
        <v>830</v>
      </c>
      <c r="D32" s="245">
        <f t="shared" si="6"/>
        <v>1119</v>
      </c>
      <c r="E32" s="244">
        <f t="shared" si="6"/>
        <v>90</v>
      </c>
      <c r="F32" s="244">
        <f t="shared" si="6"/>
        <v>47</v>
      </c>
      <c r="G32" s="245">
        <f t="shared" si="6"/>
        <v>43</v>
      </c>
      <c r="H32" s="244">
        <f t="shared" si="6"/>
        <v>232</v>
      </c>
      <c r="I32" s="244">
        <f t="shared" si="6"/>
        <v>92</v>
      </c>
      <c r="J32" s="245">
        <f t="shared" si="6"/>
        <v>140</v>
      </c>
      <c r="K32" s="244">
        <f t="shared" si="6"/>
        <v>178</v>
      </c>
      <c r="L32" s="244">
        <f t="shared" si="6"/>
        <v>65</v>
      </c>
      <c r="M32" s="245">
        <f t="shared" si="6"/>
        <v>113</v>
      </c>
      <c r="N32" s="244">
        <f t="shared" si="6"/>
        <v>435</v>
      </c>
      <c r="O32" s="244">
        <f t="shared" si="6"/>
        <v>161</v>
      </c>
      <c r="P32" s="245">
        <f t="shared" si="6"/>
        <v>274</v>
      </c>
      <c r="Q32" s="244">
        <f t="shared" si="6"/>
        <v>1014</v>
      </c>
      <c r="R32" s="244">
        <f t="shared" si="6"/>
        <v>465</v>
      </c>
      <c r="S32" s="246">
        <f t="shared" si="6"/>
        <v>549</v>
      </c>
    </row>
    <row r="33" spans="1:19" ht="25.5" customHeight="1" x14ac:dyDescent="0.2">
      <c r="A33" s="197" t="s">
        <v>98</v>
      </c>
      <c r="B33" s="243">
        <f t="shared" ref="B33:S33" si="7">B18+B19</f>
        <v>774</v>
      </c>
      <c r="C33" s="244">
        <f t="shared" si="7"/>
        <v>318</v>
      </c>
      <c r="D33" s="245">
        <f t="shared" si="7"/>
        <v>456</v>
      </c>
      <c r="E33" s="244">
        <f t="shared" si="7"/>
        <v>48</v>
      </c>
      <c r="F33" s="244">
        <f t="shared" si="7"/>
        <v>21</v>
      </c>
      <c r="G33" s="245">
        <f t="shared" si="7"/>
        <v>27</v>
      </c>
      <c r="H33" s="244">
        <f t="shared" si="7"/>
        <v>85</v>
      </c>
      <c r="I33" s="244">
        <f t="shared" si="7"/>
        <v>33</v>
      </c>
      <c r="J33" s="245">
        <f t="shared" si="7"/>
        <v>52</v>
      </c>
      <c r="K33" s="244">
        <f t="shared" si="7"/>
        <v>72</v>
      </c>
      <c r="L33" s="244">
        <f t="shared" si="7"/>
        <v>27</v>
      </c>
      <c r="M33" s="245">
        <f t="shared" si="7"/>
        <v>45</v>
      </c>
      <c r="N33" s="244">
        <f t="shared" si="7"/>
        <v>208</v>
      </c>
      <c r="O33" s="244">
        <f t="shared" si="7"/>
        <v>82</v>
      </c>
      <c r="P33" s="245">
        <f t="shared" si="7"/>
        <v>126</v>
      </c>
      <c r="Q33" s="244">
        <f t="shared" si="7"/>
        <v>361</v>
      </c>
      <c r="R33" s="244">
        <f t="shared" si="7"/>
        <v>155</v>
      </c>
      <c r="S33" s="246">
        <f t="shared" si="7"/>
        <v>206</v>
      </c>
    </row>
    <row r="34" spans="1:19" ht="25.5" customHeight="1" x14ac:dyDescent="0.2">
      <c r="A34" s="197" t="s">
        <v>99</v>
      </c>
      <c r="B34" s="243">
        <f t="shared" ref="B34:S34" si="8">B20+B21</f>
        <v>100</v>
      </c>
      <c r="C34" s="244">
        <f t="shared" si="8"/>
        <v>56</v>
      </c>
      <c r="D34" s="245">
        <f t="shared" si="8"/>
        <v>44</v>
      </c>
      <c r="E34" s="244">
        <f t="shared" si="8"/>
        <v>15</v>
      </c>
      <c r="F34" s="244">
        <f t="shared" si="8"/>
        <v>9</v>
      </c>
      <c r="G34" s="245">
        <f t="shared" si="8"/>
        <v>6</v>
      </c>
      <c r="H34" s="244">
        <f t="shared" si="8"/>
        <v>17</v>
      </c>
      <c r="I34" s="244">
        <f t="shared" si="8"/>
        <v>8</v>
      </c>
      <c r="J34" s="245">
        <f t="shared" si="8"/>
        <v>9</v>
      </c>
      <c r="K34" s="244">
        <f t="shared" si="8"/>
        <v>16</v>
      </c>
      <c r="L34" s="244">
        <f t="shared" si="8"/>
        <v>12</v>
      </c>
      <c r="M34" s="245">
        <f t="shared" si="8"/>
        <v>4</v>
      </c>
      <c r="N34" s="244">
        <f t="shared" si="8"/>
        <v>25</v>
      </c>
      <c r="O34" s="244">
        <f t="shared" si="8"/>
        <v>14</v>
      </c>
      <c r="P34" s="245">
        <f t="shared" si="8"/>
        <v>11</v>
      </c>
      <c r="Q34" s="244">
        <f t="shared" si="8"/>
        <v>27</v>
      </c>
      <c r="R34" s="244">
        <f t="shared" si="8"/>
        <v>13</v>
      </c>
      <c r="S34" s="246">
        <f t="shared" si="8"/>
        <v>14</v>
      </c>
    </row>
    <row r="35" spans="1:19" ht="25.5" customHeight="1" thickBot="1" x14ac:dyDescent="0.25">
      <c r="A35" s="202" t="s">
        <v>43</v>
      </c>
      <c r="B35" s="247">
        <f t="shared" ref="B35:S35" si="9">B22</f>
        <v>33</v>
      </c>
      <c r="C35" s="248">
        <f t="shared" si="9"/>
        <v>19</v>
      </c>
      <c r="D35" s="249">
        <f t="shared" si="9"/>
        <v>14</v>
      </c>
      <c r="E35" s="248">
        <f t="shared" si="9"/>
        <v>6</v>
      </c>
      <c r="F35" s="248">
        <f t="shared" si="9"/>
        <v>2</v>
      </c>
      <c r="G35" s="249">
        <f t="shared" si="9"/>
        <v>4</v>
      </c>
      <c r="H35" s="248">
        <f t="shared" si="9"/>
        <v>8</v>
      </c>
      <c r="I35" s="248">
        <f t="shared" si="9"/>
        <v>6</v>
      </c>
      <c r="J35" s="249">
        <f t="shared" si="9"/>
        <v>2</v>
      </c>
      <c r="K35" s="248">
        <f t="shared" si="9"/>
        <v>5</v>
      </c>
      <c r="L35" s="248">
        <f t="shared" si="9"/>
        <v>1</v>
      </c>
      <c r="M35" s="249">
        <f t="shared" si="9"/>
        <v>4</v>
      </c>
      <c r="N35" s="248">
        <f t="shared" si="9"/>
        <v>8</v>
      </c>
      <c r="O35" s="248">
        <f t="shared" si="9"/>
        <v>5</v>
      </c>
      <c r="P35" s="249">
        <f t="shared" si="9"/>
        <v>3</v>
      </c>
      <c r="Q35" s="248">
        <f t="shared" si="9"/>
        <v>6</v>
      </c>
      <c r="R35" s="248">
        <f t="shared" si="9"/>
        <v>5</v>
      </c>
      <c r="S35" s="250">
        <f t="shared" si="9"/>
        <v>1</v>
      </c>
    </row>
  </sheetData>
  <mergeCells count="15">
    <mergeCell ref="A1:I1"/>
    <mergeCell ref="A3:A4"/>
    <mergeCell ref="B3:D3"/>
    <mergeCell ref="E3:G3"/>
    <mergeCell ref="H3:J3"/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9209-D88E-408D-9957-55FC0D9C1801}">
  <dimension ref="A1:S35"/>
  <sheetViews>
    <sheetView zoomScaleNormal="100" workbookViewId="0">
      <selection activeCell="D8" sqref="D8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119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224" t="s">
        <v>109</v>
      </c>
      <c r="B5" s="225">
        <v>26557</v>
      </c>
      <c r="C5" s="226">
        <v>14750</v>
      </c>
      <c r="D5" s="227">
        <v>11807</v>
      </c>
      <c r="E5" s="225">
        <v>1879</v>
      </c>
      <c r="F5" s="226">
        <v>1074</v>
      </c>
      <c r="G5" s="227">
        <v>805</v>
      </c>
      <c r="H5" s="225">
        <v>2714</v>
      </c>
      <c r="I5" s="226">
        <v>1481</v>
      </c>
      <c r="J5" s="227">
        <v>1233</v>
      </c>
      <c r="K5" s="225">
        <v>1712</v>
      </c>
      <c r="L5" s="226">
        <v>710</v>
      </c>
      <c r="M5" s="227">
        <v>1002</v>
      </c>
      <c r="N5" s="225">
        <v>5295</v>
      </c>
      <c r="O5" s="226">
        <v>2559</v>
      </c>
      <c r="P5" s="227">
        <v>2736</v>
      </c>
      <c r="Q5" s="225">
        <v>14957</v>
      </c>
      <c r="R5" s="226">
        <v>8926</v>
      </c>
      <c r="S5" s="228">
        <v>6031</v>
      </c>
    </row>
    <row r="6" spans="1:19" s="167" customFormat="1" ht="19.5" customHeight="1" x14ac:dyDescent="0.15">
      <c r="A6" s="178" t="s">
        <v>39</v>
      </c>
      <c r="B6" s="229">
        <v>757</v>
      </c>
      <c r="C6" s="230">
        <v>387</v>
      </c>
      <c r="D6" s="231">
        <v>370</v>
      </c>
      <c r="E6" s="229">
        <v>35</v>
      </c>
      <c r="F6" s="230">
        <v>15</v>
      </c>
      <c r="G6" s="231">
        <v>20</v>
      </c>
      <c r="H6" s="229">
        <v>32</v>
      </c>
      <c r="I6" s="230">
        <v>17</v>
      </c>
      <c r="J6" s="231">
        <v>15</v>
      </c>
      <c r="K6" s="229">
        <v>14</v>
      </c>
      <c r="L6" s="230">
        <v>9</v>
      </c>
      <c r="M6" s="231">
        <v>5</v>
      </c>
      <c r="N6" s="229">
        <v>135</v>
      </c>
      <c r="O6" s="230">
        <v>65</v>
      </c>
      <c r="P6" s="231">
        <v>70</v>
      </c>
      <c r="Q6" s="229">
        <v>541</v>
      </c>
      <c r="R6" s="230">
        <v>281</v>
      </c>
      <c r="S6" s="232">
        <v>260</v>
      </c>
    </row>
    <row r="7" spans="1:19" s="167" customFormat="1" ht="19.5" customHeight="1" x14ac:dyDescent="0.15">
      <c r="A7" s="178" t="s">
        <v>49</v>
      </c>
      <c r="B7" s="229">
        <v>632</v>
      </c>
      <c r="C7" s="230">
        <v>340</v>
      </c>
      <c r="D7" s="231">
        <v>292</v>
      </c>
      <c r="E7" s="229">
        <v>13</v>
      </c>
      <c r="F7" s="230">
        <v>6</v>
      </c>
      <c r="G7" s="231">
        <v>7</v>
      </c>
      <c r="H7" s="229">
        <v>15</v>
      </c>
      <c r="I7" s="230">
        <v>11</v>
      </c>
      <c r="J7" s="231">
        <v>4</v>
      </c>
      <c r="K7" s="229">
        <v>14</v>
      </c>
      <c r="L7" s="230">
        <v>7</v>
      </c>
      <c r="M7" s="231">
        <v>7</v>
      </c>
      <c r="N7" s="229">
        <v>71</v>
      </c>
      <c r="O7" s="230">
        <v>38</v>
      </c>
      <c r="P7" s="231">
        <v>33</v>
      </c>
      <c r="Q7" s="229">
        <v>519</v>
      </c>
      <c r="R7" s="230">
        <v>278</v>
      </c>
      <c r="S7" s="232">
        <v>241</v>
      </c>
    </row>
    <row r="8" spans="1:19" s="167" customFormat="1" ht="19.5" customHeight="1" x14ac:dyDescent="0.15">
      <c r="A8" s="178" t="s">
        <v>46</v>
      </c>
      <c r="B8" s="229">
        <v>437</v>
      </c>
      <c r="C8" s="230">
        <v>196</v>
      </c>
      <c r="D8" s="231">
        <v>241</v>
      </c>
      <c r="E8" s="229">
        <v>9</v>
      </c>
      <c r="F8" s="230">
        <v>4</v>
      </c>
      <c r="G8" s="231">
        <v>5</v>
      </c>
      <c r="H8" s="229">
        <v>21</v>
      </c>
      <c r="I8" s="230">
        <v>10</v>
      </c>
      <c r="J8" s="231">
        <v>11</v>
      </c>
      <c r="K8" s="229">
        <v>12</v>
      </c>
      <c r="L8" s="230">
        <v>5</v>
      </c>
      <c r="M8" s="231">
        <v>7</v>
      </c>
      <c r="N8" s="229">
        <v>54</v>
      </c>
      <c r="O8" s="230">
        <v>19</v>
      </c>
      <c r="P8" s="231">
        <v>35</v>
      </c>
      <c r="Q8" s="229">
        <v>341</v>
      </c>
      <c r="R8" s="230">
        <v>158</v>
      </c>
      <c r="S8" s="232">
        <v>183</v>
      </c>
    </row>
    <row r="9" spans="1:19" s="167" customFormat="1" ht="19.5" customHeight="1" x14ac:dyDescent="0.15">
      <c r="A9" s="178" t="s">
        <v>45</v>
      </c>
      <c r="B9" s="229">
        <v>1334</v>
      </c>
      <c r="C9" s="230">
        <v>689</v>
      </c>
      <c r="D9" s="231">
        <v>645</v>
      </c>
      <c r="E9" s="229">
        <v>182</v>
      </c>
      <c r="F9" s="230">
        <v>110</v>
      </c>
      <c r="G9" s="231">
        <v>72</v>
      </c>
      <c r="H9" s="229">
        <v>76</v>
      </c>
      <c r="I9" s="230">
        <v>36</v>
      </c>
      <c r="J9" s="231">
        <v>40</v>
      </c>
      <c r="K9" s="229">
        <v>205</v>
      </c>
      <c r="L9" s="230">
        <v>83</v>
      </c>
      <c r="M9" s="231">
        <v>122</v>
      </c>
      <c r="N9" s="229">
        <v>274</v>
      </c>
      <c r="O9" s="230">
        <v>138</v>
      </c>
      <c r="P9" s="231">
        <v>136</v>
      </c>
      <c r="Q9" s="229">
        <v>597</v>
      </c>
      <c r="R9" s="230">
        <v>322</v>
      </c>
      <c r="S9" s="232">
        <v>275</v>
      </c>
    </row>
    <row r="10" spans="1:19" s="167" customFormat="1" ht="19.5" customHeight="1" x14ac:dyDescent="0.15">
      <c r="A10" s="178" t="s">
        <v>53</v>
      </c>
      <c r="B10" s="229">
        <v>5987</v>
      </c>
      <c r="C10" s="230">
        <v>3335</v>
      </c>
      <c r="D10" s="231">
        <v>2652</v>
      </c>
      <c r="E10" s="229">
        <v>492</v>
      </c>
      <c r="F10" s="230">
        <v>244</v>
      </c>
      <c r="G10" s="231">
        <v>248</v>
      </c>
      <c r="H10" s="229">
        <v>701</v>
      </c>
      <c r="I10" s="230">
        <v>374</v>
      </c>
      <c r="J10" s="231">
        <v>327</v>
      </c>
      <c r="K10" s="229">
        <v>428</v>
      </c>
      <c r="L10" s="230">
        <v>182</v>
      </c>
      <c r="M10" s="231">
        <v>246</v>
      </c>
      <c r="N10" s="229">
        <v>982</v>
      </c>
      <c r="O10" s="230">
        <v>492</v>
      </c>
      <c r="P10" s="231">
        <v>490</v>
      </c>
      <c r="Q10" s="229">
        <v>3384</v>
      </c>
      <c r="R10" s="230">
        <v>2043</v>
      </c>
      <c r="S10" s="232">
        <v>1341</v>
      </c>
    </row>
    <row r="11" spans="1:19" s="167" customFormat="1" ht="19.5" customHeight="1" x14ac:dyDescent="0.15">
      <c r="A11" s="178" t="s">
        <v>55</v>
      </c>
      <c r="B11" s="229">
        <v>5265</v>
      </c>
      <c r="C11" s="230">
        <v>3282</v>
      </c>
      <c r="D11" s="231">
        <v>1983</v>
      </c>
      <c r="E11" s="229">
        <v>484</v>
      </c>
      <c r="F11" s="230">
        <v>304</v>
      </c>
      <c r="G11" s="231">
        <v>180</v>
      </c>
      <c r="H11" s="229">
        <v>534</v>
      </c>
      <c r="I11" s="230">
        <v>336</v>
      </c>
      <c r="J11" s="231">
        <v>198</v>
      </c>
      <c r="K11" s="229">
        <v>254</v>
      </c>
      <c r="L11" s="230">
        <v>121</v>
      </c>
      <c r="M11" s="231">
        <v>133</v>
      </c>
      <c r="N11" s="229">
        <v>1200</v>
      </c>
      <c r="O11" s="230">
        <v>628</v>
      </c>
      <c r="P11" s="231">
        <v>572</v>
      </c>
      <c r="Q11" s="229">
        <v>2793</v>
      </c>
      <c r="R11" s="230">
        <v>1893</v>
      </c>
      <c r="S11" s="232">
        <v>900</v>
      </c>
    </row>
    <row r="12" spans="1:19" s="167" customFormat="1" ht="19.5" customHeight="1" x14ac:dyDescent="0.15">
      <c r="A12" s="178" t="s">
        <v>51</v>
      </c>
      <c r="B12" s="229">
        <v>3693</v>
      </c>
      <c r="C12" s="230">
        <v>2297</v>
      </c>
      <c r="D12" s="231">
        <v>1396</v>
      </c>
      <c r="E12" s="229">
        <v>251</v>
      </c>
      <c r="F12" s="230">
        <v>161</v>
      </c>
      <c r="G12" s="231">
        <v>90</v>
      </c>
      <c r="H12" s="229">
        <v>402</v>
      </c>
      <c r="I12" s="230">
        <v>259</v>
      </c>
      <c r="J12" s="231">
        <v>143</v>
      </c>
      <c r="K12" s="229">
        <v>174</v>
      </c>
      <c r="L12" s="230">
        <v>85</v>
      </c>
      <c r="M12" s="231">
        <v>89</v>
      </c>
      <c r="N12" s="229">
        <v>790</v>
      </c>
      <c r="O12" s="230">
        <v>404</v>
      </c>
      <c r="P12" s="231">
        <v>386</v>
      </c>
      <c r="Q12" s="229">
        <v>2076</v>
      </c>
      <c r="R12" s="230">
        <v>1388</v>
      </c>
      <c r="S12" s="232">
        <v>688</v>
      </c>
    </row>
    <row r="13" spans="1:19" s="167" customFormat="1" ht="19.5" customHeight="1" x14ac:dyDescent="0.15">
      <c r="A13" s="178" t="s">
        <v>54</v>
      </c>
      <c r="B13" s="229">
        <v>2728</v>
      </c>
      <c r="C13" s="230">
        <v>1530</v>
      </c>
      <c r="D13" s="231">
        <v>1198</v>
      </c>
      <c r="E13" s="229">
        <v>130</v>
      </c>
      <c r="F13" s="230">
        <v>78</v>
      </c>
      <c r="G13" s="231">
        <v>52</v>
      </c>
      <c r="H13" s="229">
        <v>285</v>
      </c>
      <c r="I13" s="230">
        <v>155</v>
      </c>
      <c r="J13" s="231">
        <v>130</v>
      </c>
      <c r="K13" s="229">
        <v>140</v>
      </c>
      <c r="L13" s="230">
        <v>48</v>
      </c>
      <c r="M13" s="231">
        <v>92</v>
      </c>
      <c r="N13" s="229">
        <v>567</v>
      </c>
      <c r="O13" s="230">
        <v>267</v>
      </c>
      <c r="P13" s="231">
        <v>300</v>
      </c>
      <c r="Q13" s="229">
        <v>1606</v>
      </c>
      <c r="R13" s="230">
        <v>982</v>
      </c>
      <c r="S13" s="232">
        <v>624</v>
      </c>
    </row>
    <row r="14" spans="1:19" s="167" customFormat="1" ht="19.5" customHeight="1" x14ac:dyDescent="0.15">
      <c r="A14" s="178" t="s">
        <v>48</v>
      </c>
      <c r="B14" s="229">
        <v>1757</v>
      </c>
      <c r="C14" s="230">
        <v>946</v>
      </c>
      <c r="D14" s="231">
        <v>811</v>
      </c>
      <c r="E14" s="229">
        <v>92</v>
      </c>
      <c r="F14" s="230">
        <v>53</v>
      </c>
      <c r="G14" s="231">
        <v>39</v>
      </c>
      <c r="H14" s="229">
        <v>178</v>
      </c>
      <c r="I14" s="230">
        <v>92</v>
      </c>
      <c r="J14" s="231">
        <v>86</v>
      </c>
      <c r="K14" s="229">
        <v>121</v>
      </c>
      <c r="L14" s="230">
        <v>38</v>
      </c>
      <c r="M14" s="231">
        <v>83</v>
      </c>
      <c r="N14" s="229">
        <v>314</v>
      </c>
      <c r="O14" s="230">
        <v>148</v>
      </c>
      <c r="P14" s="231">
        <v>166</v>
      </c>
      <c r="Q14" s="229">
        <v>1052</v>
      </c>
      <c r="R14" s="230">
        <v>615</v>
      </c>
      <c r="S14" s="232">
        <v>437</v>
      </c>
    </row>
    <row r="15" spans="1:19" s="167" customFormat="1" ht="19.5" customHeight="1" x14ac:dyDescent="0.15">
      <c r="A15" s="178" t="s">
        <v>41</v>
      </c>
      <c r="B15" s="229">
        <v>1180</v>
      </c>
      <c r="C15" s="230">
        <v>571</v>
      </c>
      <c r="D15" s="231">
        <v>609</v>
      </c>
      <c r="E15" s="229">
        <v>43</v>
      </c>
      <c r="F15" s="230">
        <v>27</v>
      </c>
      <c r="G15" s="231">
        <v>16</v>
      </c>
      <c r="H15" s="229">
        <v>120</v>
      </c>
      <c r="I15" s="230">
        <v>56</v>
      </c>
      <c r="J15" s="231">
        <v>64</v>
      </c>
      <c r="K15" s="229">
        <v>93</v>
      </c>
      <c r="L15" s="230">
        <v>34</v>
      </c>
      <c r="M15" s="231">
        <v>59</v>
      </c>
      <c r="N15" s="229">
        <v>238</v>
      </c>
      <c r="O15" s="230">
        <v>96</v>
      </c>
      <c r="P15" s="231">
        <v>142</v>
      </c>
      <c r="Q15" s="229">
        <v>686</v>
      </c>
      <c r="R15" s="230">
        <v>358</v>
      </c>
      <c r="S15" s="232">
        <v>328</v>
      </c>
    </row>
    <row r="16" spans="1:19" s="167" customFormat="1" ht="19.5" customHeight="1" x14ac:dyDescent="0.15">
      <c r="A16" s="178" t="s">
        <v>50</v>
      </c>
      <c r="B16" s="229">
        <v>1022</v>
      </c>
      <c r="C16" s="230">
        <v>438</v>
      </c>
      <c r="D16" s="231">
        <v>584</v>
      </c>
      <c r="E16" s="229">
        <v>41</v>
      </c>
      <c r="F16" s="230">
        <v>25</v>
      </c>
      <c r="G16" s="231">
        <v>16</v>
      </c>
      <c r="H16" s="229">
        <v>119</v>
      </c>
      <c r="I16" s="230">
        <v>37</v>
      </c>
      <c r="J16" s="231">
        <v>82</v>
      </c>
      <c r="K16" s="229">
        <v>81</v>
      </c>
      <c r="L16" s="230">
        <v>26</v>
      </c>
      <c r="M16" s="231">
        <v>55</v>
      </c>
      <c r="N16" s="229">
        <v>223</v>
      </c>
      <c r="O16" s="230">
        <v>77</v>
      </c>
      <c r="P16" s="231">
        <v>146</v>
      </c>
      <c r="Q16" s="229">
        <v>558</v>
      </c>
      <c r="R16" s="230">
        <v>273</v>
      </c>
      <c r="S16" s="232">
        <v>285</v>
      </c>
    </row>
    <row r="17" spans="1:19" s="167" customFormat="1" ht="19.5" customHeight="1" x14ac:dyDescent="0.15">
      <c r="A17" s="178" t="s">
        <v>52</v>
      </c>
      <c r="B17" s="229">
        <v>925</v>
      </c>
      <c r="C17" s="230">
        <v>387</v>
      </c>
      <c r="D17" s="231">
        <v>538</v>
      </c>
      <c r="E17" s="229">
        <v>47</v>
      </c>
      <c r="F17" s="230">
        <v>19</v>
      </c>
      <c r="G17" s="231">
        <v>28</v>
      </c>
      <c r="H17" s="229">
        <v>120</v>
      </c>
      <c r="I17" s="230">
        <v>52</v>
      </c>
      <c r="J17" s="231">
        <v>68</v>
      </c>
      <c r="K17" s="229">
        <v>91</v>
      </c>
      <c r="L17" s="230">
        <v>35</v>
      </c>
      <c r="M17" s="231">
        <v>56</v>
      </c>
      <c r="N17" s="229">
        <v>219</v>
      </c>
      <c r="O17" s="230">
        <v>92</v>
      </c>
      <c r="P17" s="231">
        <v>127</v>
      </c>
      <c r="Q17" s="229">
        <v>448</v>
      </c>
      <c r="R17" s="230">
        <v>189</v>
      </c>
      <c r="S17" s="232">
        <v>259</v>
      </c>
    </row>
    <row r="18" spans="1:19" s="167" customFormat="1" ht="19.5" customHeight="1" x14ac:dyDescent="0.15">
      <c r="A18" s="178" t="s">
        <v>40</v>
      </c>
      <c r="B18" s="229">
        <v>544</v>
      </c>
      <c r="C18" s="230">
        <v>209</v>
      </c>
      <c r="D18" s="231">
        <v>335</v>
      </c>
      <c r="E18" s="229">
        <v>32</v>
      </c>
      <c r="F18" s="230">
        <v>14</v>
      </c>
      <c r="G18" s="231">
        <v>18</v>
      </c>
      <c r="H18" s="229">
        <v>74</v>
      </c>
      <c r="I18" s="230">
        <v>27</v>
      </c>
      <c r="J18" s="231">
        <v>47</v>
      </c>
      <c r="K18" s="229">
        <v>46</v>
      </c>
      <c r="L18" s="230">
        <v>14</v>
      </c>
      <c r="M18" s="231">
        <v>32</v>
      </c>
      <c r="N18" s="229">
        <v>144</v>
      </c>
      <c r="O18" s="230">
        <v>54</v>
      </c>
      <c r="P18" s="231">
        <v>90</v>
      </c>
      <c r="Q18" s="229">
        <v>248</v>
      </c>
      <c r="R18" s="230">
        <v>100</v>
      </c>
      <c r="S18" s="232">
        <v>148</v>
      </c>
    </row>
    <row r="19" spans="1:19" s="167" customFormat="1" ht="19.5" customHeight="1" x14ac:dyDescent="0.15">
      <c r="A19" s="178" t="s">
        <v>47</v>
      </c>
      <c r="B19" s="229">
        <v>175</v>
      </c>
      <c r="C19" s="230">
        <v>75</v>
      </c>
      <c r="D19" s="231">
        <v>100</v>
      </c>
      <c r="E19" s="229">
        <v>10</v>
      </c>
      <c r="F19" s="230">
        <v>4</v>
      </c>
      <c r="G19" s="231">
        <v>6</v>
      </c>
      <c r="H19" s="229">
        <v>15</v>
      </c>
      <c r="I19" s="230">
        <v>7</v>
      </c>
      <c r="J19" s="231">
        <v>8</v>
      </c>
      <c r="K19" s="229">
        <v>20</v>
      </c>
      <c r="L19" s="230">
        <v>11</v>
      </c>
      <c r="M19" s="231">
        <v>9</v>
      </c>
      <c r="N19" s="229">
        <v>52</v>
      </c>
      <c r="O19" s="230">
        <v>23</v>
      </c>
      <c r="P19" s="231">
        <v>29</v>
      </c>
      <c r="Q19" s="229">
        <v>78</v>
      </c>
      <c r="R19" s="230">
        <v>30</v>
      </c>
      <c r="S19" s="232">
        <v>48</v>
      </c>
    </row>
    <row r="20" spans="1:19" s="167" customFormat="1" ht="19.5" customHeight="1" x14ac:dyDescent="0.15">
      <c r="A20" s="178" t="s">
        <v>44</v>
      </c>
      <c r="B20" s="229">
        <v>65</v>
      </c>
      <c r="C20" s="230">
        <v>37</v>
      </c>
      <c r="D20" s="231">
        <v>28</v>
      </c>
      <c r="E20" s="229">
        <v>5</v>
      </c>
      <c r="F20" s="230">
        <v>3</v>
      </c>
      <c r="G20" s="231">
        <v>2</v>
      </c>
      <c r="H20" s="229">
        <v>9</v>
      </c>
      <c r="I20" s="230">
        <v>4</v>
      </c>
      <c r="J20" s="231">
        <v>5</v>
      </c>
      <c r="K20" s="229">
        <v>10</v>
      </c>
      <c r="L20" s="230">
        <v>7</v>
      </c>
      <c r="M20" s="231">
        <v>3</v>
      </c>
      <c r="N20" s="229">
        <v>19</v>
      </c>
      <c r="O20" s="230">
        <v>12</v>
      </c>
      <c r="P20" s="231">
        <v>7</v>
      </c>
      <c r="Q20" s="229">
        <v>22</v>
      </c>
      <c r="R20" s="230">
        <v>11</v>
      </c>
      <c r="S20" s="232">
        <v>11</v>
      </c>
    </row>
    <row r="21" spans="1:19" s="167" customFormat="1" ht="19.5" customHeight="1" x14ac:dyDescent="0.15">
      <c r="A21" s="178" t="s">
        <v>42</v>
      </c>
      <c r="B21" s="229">
        <v>25</v>
      </c>
      <c r="C21" s="230">
        <v>13</v>
      </c>
      <c r="D21" s="231">
        <v>12</v>
      </c>
      <c r="E21" s="229">
        <v>8</v>
      </c>
      <c r="F21" s="230">
        <v>5</v>
      </c>
      <c r="G21" s="231">
        <v>3</v>
      </c>
      <c r="H21" s="229">
        <v>6</v>
      </c>
      <c r="I21" s="230">
        <v>3</v>
      </c>
      <c r="J21" s="231">
        <v>3</v>
      </c>
      <c r="K21" s="229">
        <v>4</v>
      </c>
      <c r="L21" s="230">
        <v>4</v>
      </c>
      <c r="M21" s="231">
        <v>0</v>
      </c>
      <c r="N21" s="229">
        <v>5</v>
      </c>
      <c r="O21" s="230">
        <v>1</v>
      </c>
      <c r="P21" s="231">
        <v>4</v>
      </c>
      <c r="Q21" s="229">
        <v>2</v>
      </c>
      <c r="R21" s="230">
        <v>0</v>
      </c>
      <c r="S21" s="232">
        <v>2</v>
      </c>
    </row>
    <row r="22" spans="1:19" s="167" customFormat="1" ht="19.5" customHeight="1" thickBot="1" x14ac:dyDescent="0.2">
      <c r="A22" s="183" t="s">
        <v>43</v>
      </c>
      <c r="B22" s="233">
        <v>31</v>
      </c>
      <c r="C22" s="234">
        <v>18</v>
      </c>
      <c r="D22" s="235">
        <v>13</v>
      </c>
      <c r="E22" s="233">
        <v>5</v>
      </c>
      <c r="F22" s="234">
        <v>2</v>
      </c>
      <c r="G22" s="235">
        <v>3</v>
      </c>
      <c r="H22" s="233">
        <v>7</v>
      </c>
      <c r="I22" s="234">
        <v>5</v>
      </c>
      <c r="J22" s="235">
        <v>2</v>
      </c>
      <c r="K22" s="233">
        <v>5</v>
      </c>
      <c r="L22" s="234">
        <v>1</v>
      </c>
      <c r="M22" s="235">
        <v>4</v>
      </c>
      <c r="N22" s="233">
        <v>8</v>
      </c>
      <c r="O22" s="234">
        <v>5</v>
      </c>
      <c r="P22" s="235">
        <v>3</v>
      </c>
      <c r="Q22" s="233">
        <v>6</v>
      </c>
      <c r="R22" s="234">
        <v>5</v>
      </c>
      <c r="S22" s="236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237">
        <f t="shared" ref="B26:S26" si="0">SUM(B27:B35)</f>
        <v>26557</v>
      </c>
      <c r="C26" s="238">
        <f t="shared" si="0"/>
        <v>14750</v>
      </c>
      <c r="D26" s="239">
        <f t="shared" si="0"/>
        <v>11807</v>
      </c>
      <c r="E26" s="240">
        <f t="shared" si="0"/>
        <v>1879</v>
      </c>
      <c r="F26" s="238">
        <f t="shared" si="0"/>
        <v>1074</v>
      </c>
      <c r="G26" s="239">
        <f t="shared" si="0"/>
        <v>805</v>
      </c>
      <c r="H26" s="240">
        <f t="shared" si="0"/>
        <v>2714</v>
      </c>
      <c r="I26" s="238">
        <f t="shared" si="0"/>
        <v>1481</v>
      </c>
      <c r="J26" s="238">
        <f t="shared" si="0"/>
        <v>1233</v>
      </c>
      <c r="K26" s="241">
        <f t="shared" si="0"/>
        <v>1712</v>
      </c>
      <c r="L26" s="238">
        <f t="shared" si="0"/>
        <v>710</v>
      </c>
      <c r="M26" s="238">
        <f t="shared" si="0"/>
        <v>1002</v>
      </c>
      <c r="N26" s="241">
        <f t="shared" si="0"/>
        <v>5295</v>
      </c>
      <c r="O26" s="238">
        <f t="shared" si="0"/>
        <v>2559</v>
      </c>
      <c r="P26" s="238">
        <f t="shared" si="0"/>
        <v>2736</v>
      </c>
      <c r="Q26" s="241">
        <f t="shared" si="0"/>
        <v>14957</v>
      </c>
      <c r="R26" s="238">
        <f t="shared" si="0"/>
        <v>8926</v>
      </c>
      <c r="S26" s="242">
        <f t="shared" si="0"/>
        <v>6031</v>
      </c>
    </row>
    <row r="27" spans="1:19" ht="25.5" customHeight="1" x14ac:dyDescent="0.2">
      <c r="A27" s="197" t="s">
        <v>92</v>
      </c>
      <c r="B27" s="243">
        <f t="shared" ref="B27:S27" si="1">B6+B7</f>
        <v>1389</v>
      </c>
      <c r="C27" s="244">
        <f t="shared" si="1"/>
        <v>727</v>
      </c>
      <c r="D27" s="245">
        <f t="shared" si="1"/>
        <v>662</v>
      </c>
      <c r="E27" s="244">
        <f t="shared" si="1"/>
        <v>48</v>
      </c>
      <c r="F27" s="244">
        <f t="shared" si="1"/>
        <v>21</v>
      </c>
      <c r="G27" s="245">
        <f t="shared" si="1"/>
        <v>27</v>
      </c>
      <c r="H27" s="244">
        <f t="shared" si="1"/>
        <v>47</v>
      </c>
      <c r="I27" s="244">
        <f t="shared" si="1"/>
        <v>28</v>
      </c>
      <c r="J27" s="245">
        <f t="shared" si="1"/>
        <v>19</v>
      </c>
      <c r="K27" s="244">
        <f t="shared" si="1"/>
        <v>28</v>
      </c>
      <c r="L27" s="244">
        <f t="shared" si="1"/>
        <v>16</v>
      </c>
      <c r="M27" s="245">
        <f t="shared" si="1"/>
        <v>12</v>
      </c>
      <c r="N27" s="244">
        <f t="shared" si="1"/>
        <v>206</v>
      </c>
      <c r="O27" s="244">
        <f t="shared" si="1"/>
        <v>103</v>
      </c>
      <c r="P27" s="245">
        <f t="shared" si="1"/>
        <v>103</v>
      </c>
      <c r="Q27" s="244">
        <f t="shared" si="1"/>
        <v>1060</v>
      </c>
      <c r="R27" s="244">
        <f t="shared" si="1"/>
        <v>559</v>
      </c>
      <c r="S27" s="246">
        <f t="shared" si="1"/>
        <v>501</v>
      </c>
    </row>
    <row r="28" spans="1:19" ht="25.5" customHeight="1" x14ac:dyDescent="0.2">
      <c r="A28" s="197" t="s">
        <v>93</v>
      </c>
      <c r="B28" s="243">
        <f t="shared" ref="B28:S28" si="2">B8+B9</f>
        <v>1771</v>
      </c>
      <c r="C28" s="244">
        <f t="shared" si="2"/>
        <v>885</v>
      </c>
      <c r="D28" s="245">
        <f t="shared" si="2"/>
        <v>886</v>
      </c>
      <c r="E28" s="244">
        <f t="shared" si="2"/>
        <v>191</v>
      </c>
      <c r="F28" s="244">
        <f t="shared" si="2"/>
        <v>114</v>
      </c>
      <c r="G28" s="245">
        <f t="shared" si="2"/>
        <v>77</v>
      </c>
      <c r="H28" s="244">
        <f t="shared" si="2"/>
        <v>97</v>
      </c>
      <c r="I28" s="244">
        <f t="shared" si="2"/>
        <v>46</v>
      </c>
      <c r="J28" s="245">
        <f t="shared" si="2"/>
        <v>51</v>
      </c>
      <c r="K28" s="244">
        <f t="shared" si="2"/>
        <v>217</v>
      </c>
      <c r="L28" s="244">
        <f t="shared" si="2"/>
        <v>88</v>
      </c>
      <c r="M28" s="245">
        <f t="shared" si="2"/>
        <v>129</v>
      </c>
      <c r="N28" s="244">
        <f t="shared" si="2"/>
        <v>328</v>
      </c>
      <c r="O28" s="244">
        <f t="shared" si="2"/>
        <v>157</v>
      </c>
      <c r="P28" s="245">
        <f t="shared" si="2"/>
        <v>171</v>
      </c>
      <c r="Q28" s="244">
        <f t="shared" si="2"/>
        <v>938</v>
      </c>
      <c r="R28" s="244">
        <f t="shared" si="2"/>
        <v>480</v>
      </c>
      <c r="S28" s="246">
        <f t="shared" si="2"/>
        <v>458</v>
      </c>
    </row>
    <row r="29" spans="1:19" ht="25.5" customHeight="1" x14ac:dyDescent="0.2">
      <c r="A29" s="197" t="s">
        <v>94</v>
      </c>
      <c r="B29" s="243">
        <f t="shared" ref="B29:S29" si="3">B10+B11</f>
        <v>11252</v>
      </c>
      <c r="C29" s="244">
        <f t="shared" si="3"/>
        <v>6617</v>
      </c>
      <c r="D29" s="245">
        <f t="shared" si="3"/>
        <v>4635</v>
      </c>
      <c r="E29" s="244">
        <f t="shared" si="3"/>
        <v>976</v>
      </c>
      <c r="F29" s="244">
        <f t="shared" si="3"/>
        <v>548</v>
      </c>
      <c r="G29" s="245">
        <f t="shared" si="3"/>
        <v>428</v>
      </c>
      <c r="H29" s="244">
        <f t="shared" si="3"/>
        <v>1235</v>
      </c>
      <c r="I29" s="244">
        <f t="shared" si="3"/>
        <v>710</v>
      </c>
      <c r="J29" s="245">
        <f t="shared" si="3"/>
        <v>525</v>
      </c>
      <c r="K29" s="244">
        <f t="shared" si="3"/>
        <v>682</v>
      </c>
      <c r="L29" s="244">
        <f t="shared" si="3"/>
        <v>303</v>
      </c>
      <c r="M29" s="245">
        <f t="shared" si="3"/>
        <v>379</v>
      </c>
      <c r="N29" s="244">
        <f t="shared" si="3"/>
        <v>2182</v>
      </c>
      <c r="O29" s="244">
        <f t="shared" si="3"/>
        <v>1120</v>
      </c>
      <c r="P29" s="245">
        <f t="shared" si="3"/>
        <v>1062</v>
      </c>
      <c r="Q29" s="244">
        <f t="shared" si="3"/>
        <v>6177</v>
      </c>
      <c r="R29" s="244">
        <f t="shared" si="3"/>
        <v>3936</v>
      </c>
      <c r="S29" s="246">
        <f t="shared" si="3"/>
        <v>2241</v>
      </c>
    </row>
    <row r="30" spans="1:19" ht="25.5" customHeight="1" x14ac:dyDescent="0.2">
      <c r="A30" s="197" t="s">
        <v>95</v>
      </c>
      <c r="B30" s="243">
        <f t="shared" ref="B30:S30" si="4">B12+B13</f>
        <v>6421</v>
      </c>
      <c r="C30" s="244">
        <f t="shared" si="4"/>
        <v>3827</v>
      </c>
      <c r="D30" s="245">
        <f t="shared" si="4"/>
        <v>2594</v>
      </c>
      <c r="E30" s="244">
        <f t="shared" si="4"/>
        <v>381</v>
      </c>
      <c r="F30" s="244">
        <f t="shared" si="4"/>
        <v>239</v>
      </c>
      <c r="G30" s="245">
        <f t="shared" si="4"/>
        <v>142</v>
      </c>
      <c r="H30" s="244">
        <f t="shared" si="4"/>
        <v>687</v>
      </c>
      <c r="I30" s="244">
        <f t="shared" si="4"/>
        <v>414</v>
      </c>
      <c r="J30" s="245">
        <f t="shared" si="4"/>
        <v>273</v>
      </c>
      <c r="K30" s="244">
        <f t="shared" si="4"/>
        <v>314</v>
      </c>
      <c r="L30" s="244">
        <f t="shared" si="4"/>
        <v>133</v>
      </c>
      <c r="M30" s="245">
        <f t="shared" si="4"/>
        <v>181</v>
      </c>
      <c r="N30" s="244">
        <f t="shared" si="4"/>
        <v>1357</v>
      </c>
      <c r="O30" s="244">
        <f t="shared" si="4"/>
        <v>671</v>
      </c>
      <c r="P30" s="245">
        <f t="shared" si="4"/>
        <v>686</v>
      </c>
      <c r="Q30" s="244">
        <f t="shared" si="4"/>
        <v>3682</v>
      </c>
      <c r="R30" s="244">
        <f t="shared" si="4"/>
        <v>2370</v>
      </c>
      <c r="S30" s="246">
        <f t="shared" si="4"/>
        <v>1312</v>
      </c>
    </row>
    <row r="31" spans="1:19" ht="25.5" customHeight="1" x14ac:dyDescent="0.2">
      <c r="A31" s="197" t="s">
        <v>96</v>
      </c>
      <c r="B31" s="243">
        <f t="shared" ref="B31:S31" si="5">B14+B15</f>
        <v>2937</v>
      </c>
      <c r="C31" s="244">
        <f t="shared" si="5"/>
        <v>1517</v>
      </c>
      <c r="D31" s="245">
        <f t="shared" si="5"/>
        <v>1420</v>
      </c>
      <c r="E31" s="244">
        <f t="shared" si="5"/>
        <v>135</v>
      </c>
      <c r="F31" s="244">
        <f t="shared" si="5"/>
        <v>80</v>
      </c>
      <c r="G31" s="245">
        <f t="shared" si="5"/>
        <v>55</v>
      </c>
      <c r="H31" s="244">
        <f t="shared" si="5"/>
        <v>298</v>
      </c>
      <c r="I31" s="244">
        <f t="shared" si="5"/>
        <v>148</v>
      </c>
      <c r="J31" s="245">
        <f t="shared" si="5"/>
        <v>150</v>
      </c>
      <c r="K31" s="244">
        <f t="shared" si="5"/>
        <v>214</v>
      </c>
      <c r="L31" s="244">
        <f t="shared" si="5"/>
        <v>72</v>
      </c>
      <c r="M31" s="245">
        <f t="shared" si="5"/>
        <v>142</v>
      </c>
      <c r="N31" s="244">
        <f t="shared" si="5"/>
        <v>552</v>
      </c>
      <c r="O31" s="244">
        <f t="shared" si="5"/>
        <v>244</v>
      </c>
      <c r="P31" s="245">
        <f t="shared" si="5"/>
        <v>308</v>
      </c>
      <c r="Q31" s="244">
        <f t="shared" si="5"/>
        <v>1738</v>
      </c>
      <c r="R31" s="244">
        <f t="shared" si="5"/>
        <v>973</v>
      </c>
      <c r="S31" s="246">
        <f t="shared" si="5"/>
        <v>765</v>
      </c>
    </row>
    <row r="32" spans="1:19" ht="25.5" customHeight="1" x14ac:dyDescent="0.2">
      <c r="A32" s="197" t="s">
        <v>97</v>
      </c>
      <c r="B32" s="243">
        <f t="shared" ref="B32:S32" si="6">B16+B17</f>
        <v>1947</v>
      </c>
      <c r="C32" s="244">
        <f t="shared" si="6"/>
        <v>825</v>
      </c>
      <c r="D32" s="245">
        <f t="shared" si="6"/>
        <v>1122</v>
      </c>
      <c r="E32" s="244">
        <f t="shared" si="6"/>
        <v>88</v>
      </c>
      <c r="F32" s="244">
        <f t="shared" si="6"/>
        <v>44</v>
      </c>
      <c r="G32" s="245">
        <f t="shared" si="6"/>
        <v>44</v>
      </c>
      <c r="H32" s="244">
        <f t="shared" si="6"/>
        <v>239</v>
      </c>
      <c r="I32" s="244">
        <f t="shared" si="6"/>
        <v>89</v>
      </c>
      <c r="J32" s="245">
        <f t="shared" si="6"/>
        <v>150</v>
      </c>
      <c r="K32" s="244">
        <f t="shared" si="6"/>
        <v>172</v>
      </c>
      <c r="L32" s="244">
        <f t="shared" si="6"/>
        <v>61</v>
      </c>
      <c r="M32" s="245">
        <f t="shared" si="6"/>
        <v>111</v>
      </c>
      <c r="N32" s="244">
        <f t="shared" si="6"/>
        <v>442</v>
      </c>
      <c r="O32" s="244">
        <f t="shared" si="6"/>
        <v>169</v>
      </c>
      <c r="P32" s="245">
        <f t="shared" si="6"/>
        <v>273</v>
      </c>
      <c r="Q32" s="244">
        <f t="shared" si="6"/>
        <v>1006</v>
      </c>
      <c r="R32" s="244">
        <f t="shared" si="6"/>
        <v>462</v>
      </c>
      <c r="S32" s="246">
        <f t="shared" si="6"/>
        <v>544</v>
      </c>
    </row>
    <row r="33" spans="1:19" ht="25.5" customHeight="1" x14ac:dyDescent="0.2">
      <c r="A33" s="197" t="s">
        <v>98</v>
      </c>
      <c r="B33" s="243">
        <f t="shared" ref="B33:S33" si="7">B18+B19</f>
        <v>719</v>
      </c>
      <c r="C33" s="244">
        <f t="shared" si="7"/>
        <v>284</v>
      </c>
      <c r="D33" s="245">
        <f t="shared" si="7"/>
        <v>435</v>
      </c>
      <c r="E33" s="244">
        <f t="shared" si="7"/>
        <v>42</v>
      </c>
      <c r="F33" s="244">
        <f t="shared" si="7"/>
        <v>18</v>
      </c>
      <c r="G33" s="245">
        <f t="shared" si="7"/>
        <v>24</v>
      </c>
      <c r="H33" s="244">
        <f t="shared" si="7"/>
        <v>89</v>
      </c>
      <c r="I33" s="244">
        <f t="shared" si="7"/>
        <v>34</v>
      </c>
      <c r="J33" s="245">
        <f t="shared" si="7"/>
        <v>55</v>
      </c>
      <c r="K33" s="244">
        <f t="shared" si="7"/>
        <v>66</v>
      </c>
      <c r="L33" s="244">
        <f t="shared" si="7"/>
        <v>25</v>
      </c>
      <c r="M33" s="245">
        <f t="shared" si="7"/>
        <v>41</v>
      </c>
      <c r="N33" s="244">
        <f t="shared" si="7"/>
        <v>196</v>
      </c>
      <c r="O33" s="244">
        <f t="shared" si="7"/>
        <v>77</v>
      </c>
      <c r="P33" s="245">
        <f t="shared" si="7"/>
        <v>119</v>
      </c>
      <c r="Q33" s="244">
        <f t="shared" si="7"/>
        <v>326</v>
      </c>
      <c r="R33" s="244">
        <f t="shared" si="7"/>
        <v>130</v>
      </c>
      <c r="S33" s="246">
        <f t="shared" si="7"/>
        <v>196</v>
      </c>
    </row>
    <row r="34" spans="1:19" ht="25.5" customHeight="1" x14ac:dyDescent="0.2">
      <c r="A34" s="197" t="s">
        <v>99</v>
      </c>
      <c r="B34" s="243">
        <f t="shared" ref="B34:S34" si="8">B20+B21</f>
        <v>90</v>
      </c>
      <c r="C34" s="244">
        <f t="shared" si="8"/>
        <v>50</v>
      </c>
      <c r="D34" s="245">
        <f t="shared" si="8"/>
        <v>40</v>
      </c>
      <c r="E34" s="244">
        <f t="shared" si="8"/>
        <v>13</v>
      </c>
      <c r="F34" s="244">
        <f t="shared" si="8"/>
        <v>8</v>
      </c>
      <c r="G34" s="245">
        <f t="shared" si="8"/>
        <v>5</v>
      </c>
      <c r="H34" s="244">
        <f t="shared" si="8"/>
        <v>15</v>
      </c>
      <c r="I34" s="244">
        <f t="shared" si="8"/>
        <v>7</v>
      </c>
      <c r="J34" s="245">
        <f t="shared" si="8"/>
        <v>8</v>
      </c>
      <c r="K34" s="244">
        <f t="shared" si="8"/>
        <v>14</v>
      </c>
      <c r="L34" s="244">
        <f t="shared" si="8"/>
        <v>11</v>
      </c>
      <c r="M34" s="245">
        <f t="shared" si="8"/>
        <v>3</v>
      </c>
      <c r="N34" s="244">
        <f t="shared" si="8"/>
        <v>24</v>
      </c>
      <c r="O34" s="244">
        <f t="shared" si="8"/>
        <v>13</v>
      </c>
      <c r="P34" s="245">
        <f t="shared" si="8"/>
        <v>11</v>
      </c>
      <c r="Q34" s="244">
        <f t="shared" si="8"/>
        <v>24</v>
      </c>
      <c r="R34" s="244">
        <f t="shared" si="8"/>
        <v>11</v>
      </c>
      <c r="S34" s="246">
        <f t="shared" si="8"/>
        <v>13</v>
      </c>
    </row>
    <row r="35" spans="1:19" ht="25.5" customHeight="1" thickBot="1" x14ac:dyDescent="0.25">
      <c r="A35" s="202" t="s">
        <v>43</v>
      </c>
      <c r="B35" s="247">
        <f t="shared" ref="B35:S35" si="9">B22</f>
        <v>31</v>
      </c>
      <c r="C35" s="248">
        <f t="shared" si="9"/>
        <v>18</v>
      </c>
      <c r="D35" s="249">
        <f t="shared" si="9"/>
        <v>13</v>
      </c>
      <c r="E35" s="248">
        <f t="shared" si="9"/>
        <v>5</v>
      </c>
      <c r="F35" s="248">
        <f t="shared" si="9"/>
        <v>2</v>
      </c>
      <c r="G35" s="249">
        <f t="shared" si="9"/>
        <v>3</v>
      </c>
      <c r="H35" s="248">
        <f t="shared" si="9"/>
        <v>7</v>
      </c>
      <c r="I35" s="248">
        <f t="shared" si="9"/>
        <v>5</v>
      </c>
      <c r="J35" s="249">
        <f t="shared" si="9"/>
        <v>2</v>
      </c>
      <c r="K35" s="248">
        <f t="shared" si="9"/>
        <v>5</v>
      </c>
      <c r="L35" s="248">
        <f t="shared" si="9"/>
        <v>1</v>
      </c>
      <c r="M35" s="249">
        <f t="shared" si="9"/>
        <v>4</v>
      </c>
      <c r="N35" s="248">
        <f t="shared" si="9"/>
        <v>8</v>
      </c>
      <c r="O35" s="248">
        <f t="shared" si="9"/>
        <v>5</v>
      </c>
      <c r="P35" s="249">
        <f t="shared" si="9"/>
        <v>3</v>
      </c>
      <c r="Q35" s="248">
        <f t="shared" si="9"/>
        <v>6</v>
      </c>
      <c r="R35" s="248">
        <f t="shared" si="9"/>
        <v>5</v>
      </c>
      <c r="S35" s="250">
        <f t="shared" si="9"/>
        <v>1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  <mergeCell ref="A1:I1"/>
    <mergeCell ref="A3:A4"/>
    <mergeCell ref="B3:D3"/>
    <mergeCell ref="E3:G3"/>
    <mergeCell ref="H3:J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6877B-7569-46E4-B4B8-8621CB644E5C}">
  <dimension ref="A1:S35"/>
  <sheetViews>
    <sheetView zoomScaleNormal="100" workbookViewId="0">
      <selection activeCell="I13" sqref="I13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121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224" t="s">
        <v>120</v>
      </c>
      <c r="B5" s="225">
        <v>27204</v>
      </c>
      <c r="C5" s="226">
        <v>15138</v>
      </c>
      <c r="D5" s="227">
        <v>12066</v>
      </c>
      <c r="E5" s="225">
        <v>1866</v>
      </c>
      <c r="F5" s="226">
        <v>1044</v>
      </c>
      <c r="G5" s="227">
        <v>822</v>
      </c>
      <c r="H5" s="225">
        <v>2724</v>
      </c>
      <c r="I5" s="226">
        <v>1450</v>
      </c>
      <c r="J5" s="227">
        <v>1274</v>
      </c>
      <c r="K5" s="225">
        <v>1850</v>
      </c>
      <c r="L5" s="226">
        <v>761</v>
      </c>
      <c r="M5" s="227">
        <v>1089</v>
      </c>
      <c r="N5" s="225">
        <v>5351</v>
      </c>
      <c r="O5" s="226">
        <v>2673</v>
      </c>
      <c r="P5" s="227">
        <v>2678</v>
      </c>
      <c r="Q5" s="225">
        <v>15413</v>
      </c>
      <c r="R5" s="226">
        <v>9210</v>
      </c>
      <c r="S5" s="228">
        <v>6203</v>
      </c>
    </row>
    <row r="6" spans="1:19" s="167" customFormat="1" ht="19.5" customHeight="1" x14ac:dyDescent="0.15">
      <c r="A6" s="178" t="s">
        <v>39</v>
      </c>
      <c r="B6" s="229">
        <v>710</v>
      </c>
      <c r="C6" s="230">
        <v>368</v>
      </c>
      <c r="D6" s="231">
        <v>342</v>
      </c>
      <c r="E6" s="229">
        <v>30</v>
      </c>
      <c r="F6" s="230">
        <v>13</v>
      </c>
      <c r="G6" s="231">
        <v>17</v>
      </c>
      <c r="H6" s="229">
        <v>33</v>
      </c>
      <c r="I6" s="230">
        <v>21</v>
      </c>
      <c r="J6" s="231">
        <v>12</v>
      </c>
      <c r="K6" s="229">
        <v>15</v>
      </c>
      <c r="L6" s="230">
        <v>11</v>
      </c>
      <c r="M6" s="231">
        <v>4</v>
      </c>
      <c r="N6" s="229">
        <v>135</v>
      </c>
      <c r="O6" s="230">
        <v>66</v>
      </c>
      <c r="P6" s="231">
        <v>69</v>
      </c>
      <c r="Q6" s="229">
        <v>497</v>
      </c>
      <c r="R6" s="230">
        <v>257</v>
      </c>
      <c r="S6" s="232">
        <v>240</v>
      </c>
    </row>
    <row r="7" spans="1:19" s="167" customFormat="1" ht="19.5" customHeight="1" x14ac:dyDescent="0.15">
      <c r="A7" s="178" t="s">
        <v>49</v>
      </c>
      <c r="B7" s="229">
        <v>650</v>
      </c>
      <c r="C7" s="230">
        <v>345</v>
      </c>
      <c r="D7" s="231">
        <v>305</v>
      </c>
      <c r="E7" s="229">
        <v>13</v>
      </c>
      <c r="F7" s="230">
        <v>6</v>
      </c>
      <c r="G7" s="231">
        <v>7</v>
      </c>
      <c r="H7" s="229">
        <v>24</v>
      </c>
      <c r="I7" s="230">
        <v>14</v>
      </c>
      <c r="J7" s="231">
        <v>10</v>
      </c>
      <c r="K7" s="229">
        <v>12</v>
      </c>
      <c r="L7" s="230">
        <v>8</v>
      </c>
      <c r="M7" s="231">
        <v>4</v>
      </c>
      <c r="N7" s="229">
        <v>76</v>
      </c>
      <c r="O7" s="230">
        <v>39</v>
      </c>
      <c r="P7" s="231">
        <v>37</v>
      </c>
      <c r="Q7" s="229">
        <v>525</v>
      </c>
      <c r="R7" s="230">
        <v>278</v>
      </c>
      <c r="S7" s="232">
        <v>247</v>
      </c>
    </row>
    <row r="8" spans="1:19" s="167" customFormat="1" ht="19.5" customHeight="1" x14ac:dyDescent="0.15">
      <c r="A8" s="178" t="s">
        <v>46</v>
      </c>
      <c r="B8" s="229">
        <v>471</v>
      </c>
      <c r="C8" s="230">
        <v>223</v>
      </c>
      <c r="D8" s="231">
        <v>248</v>
      </c>
      <c r="E8" s="229">
        <v>6</v>
      </c>
      <c r="F8" s="230">
        <v>3</v>
      </c>
      <c r="G8" s="231">
        <v>3</v>
      </c>
      <c r="H8" s="229">
        <v>28</v>
      </c>
      <c r="I8" s="230">
        <v>15</v>
      </c>
      <c r="J8" s="231">
        <v>13</v>
      </c>
      <c r="K8" s="229">
        <v>10</v>
      </c>
      <c r="L8" s="230">
        <v>3</v>
      </c>
      <c r="M8" s="231">
        <v>7</v>
      </c>
      <c r="N8" s="229">
        <v>53</v>
      </c>
      <c r="O8" s="230">
        <v>22</v>
      </c>
      <c r="P8" s="231">
        <v>31</v>
      </c>
      <c r="Q8" s="229">
        <v>374</v>
      </c>
      <c r="R8" s="230">
        <v>180</v>
      </c>
      <c r="S8" s="232">
        <v>194</v>
      </c>
    </row>
    <row r="9" spans="1:19" s="167" customFormat="1" ht="19.5" customHeight="1" x14ac:dyDescent="0.15">
      <c r="A9" s="178" t="s">
        <v>45</v>
      </c>
      <c r="B9" s="229">
        <v>1151</v>
      </c>
      <c r="C9" s="230">
        <v>588</v>
      </c>
      <c r="D9" s="231">
        <v>563</v>
      </c>
      <c r="E9" s="229">
        <v>106</v>
      </c>
      <c r="F9" s="230">
        <v>65</v>
      </c>
      <c r="G9" s="231">
        <v>41</v>
      </c>
      <c r="H9" s="229">
        <v>59</v>
      </c>
      <c r="I9" s="230">
        <v>29</v>
      </c>
      <c r="J9" s="231">
        <v>30</v>
      </c>
      <c r="K9" s="229">
        <v>248</v>
      </c>
      <c r="L9" s="230">
        <v>105</v>
      </c>
      <c r="M9" s="231">
        <v>143</v>
      </c>
      <c r="N9" s="229">
        <v>253</v>
      </c>
      <c r="O9" s="230">
        <v>151</v>
      </c>
      <c r="P9" s="231">
        <v>102</v>
      </c>
      <c r="Q9" s="229">
        <v>485</v>
      </c>
      <c r="R9" s="230">
        <v>238</v>
      </c>
      <c r="S9" s="232">
        <v>247</v>
      </c>
    </row>
    <row r="10" spans="1:19" s="167" customFormat="1" ht="19.5" customHeight="1" x14ac:dyDescent="0.15">
      <c r="A10" s="178" t="s">
        <v>53</v>
      </c>
      <c r="B10" s="229">
        <v>6042</v>
      </c>
      <c r="C10" s="230">
        <v>3398</v>
      </c>
      <c r="D10" s="231">
        <v>2644</v>
      </c>
      <c r="E10" s="229">
        <v>483</v>
      </c>
      <c r="F10" s="230">
        <v>252</v>
      </c>
      <c r="G10" s="231">
        <v>231</v>
      </c>
      <c r="H10" s="229">
        <v>690</v>
      </c>
      <c r="I10" s="230">
        <v>362</v>
      </c>
      <c r="J10" s="231">
        <v>328</v>
      </c>
      <c r="K10" s="229">
        <v>494</v>
      </c>
      <c r="L10" s="230">
        <v>211</v>
      </c>
      <c r="M10" s="231">
        <v>283</v>
      </c>
      <c r="N10" s="229">
        <v>1012</v>
      </c>
      <c r="O10" s="230">
        <v>538</v>
      </c>
      <c r="P10" s="231">
        <v>474</v>
      </c>
      <c r="Q10" s="229">
        <v>3363</v>
      </c>
      <c r="R10" s="230">
        <v>2035</v>
      </c>
      <c r="S10" s="232">
        <v>1328</v>
      </c>
    </row>
    <row r="11" spans="1:19" s="167" customFormat="1" ht="19.5" customHeight="1" x14ac:dyDescent="0.15">
      <c r="A11" s="178" t="s">
        <v>55</v>
      </c>
      <c r="B11" s="229">
        <v>5643</v>
      </c>
      <c r="C11" s="230">
        <v>3443</v>
      </c>
      <c r="D11" s="231">
        <v>2200</v>
      </c>
      <c r="E11" s="229">
        <v>547</v>
      </c>
      <c r="F11" s="230">
        <v>324</v>
      </c>
      <c r="G11" s="231">
        <v>223</v>
      </c>
      <c r="H11" s="229">
        <v>538</v>
      </c>
      <c r="I11" s="230">
        <v>306</v>
      </c>
      <c r="J11" s="231">
        <v>232</v>
      </c>
      <c r="K11" s="229">
        <v>290</v>
      </c>
      <c r="L11" s="230">
        <v>127</v>
      </c>
      <c r="M11" s="231">
        <v>163</v>
      </c>
      <c r="N11" s="229">
        <v>1186</v>
      </c>
      <c r="O11" s="230">
        <v>642</v>
      </c>
      <c r="P11" s="231">
        <v>544</v>
      </c>
      <c r="Q11" s="229">
        <v>3082</v>
      </c>
      <c r="R11" s="230">
        <v>2044</v>
      </c>
      <c r="S11" s="232">
        <v>1038</v>
      </c>
    </row>
    <row r="12" spans="1:19" s="167" customFormat="1" ht="19.5" customHeight="1" x14ac:dyDescent="0.15">
      <c r="A12" s="178" t="s">
        <v>51</v>
      </c>
      <c r="B12" s="229">
        <v>3757</v>
      </c>
      <c r="C12" s="230">
        <v>2357</v>
      </c>
      <c r="D12" s="231">
        <v>1400</v>
      </c>
      <c r="E12" s="229">
        <v>254</v>
      </c>
      <c r="F12" s="230">
        <v>153</v>
      </c>
      <c r="G12" s="231">
        <v>101</v>
      </c>
      <c r="H12" s="229">
        <v>397</v>
      </c>
      <c r="I12" s="230">
        <v>251</v>
      </c>
      <c r="J12" s="231">
        <v>146</v>
      </c>
      <c r="K12" s="229">
        <v>166</v>
      </c>
      <c r="L12" s="230">
        <v>83</v>
      </c>
      <c r="M12" s="231">
        <v>83</v>
      </c>
      <c r="N12" s="229">
        <v>807</v>
      </c>
      <c r="O12" s="230">
        <v>417</v>
      </c>
      <c r="P12" s="231">
        <v>390</v>
      </c>
      <c r="Q12" s="229">
        <v>2133</v>
      </c>
      <c r="R12" s="230">
        <v>1453</v>
      </c>
      <c r="S12" s="232">
        <v>680</v>
      </c>
    </row>
    <row r="13" spans="1:19" s="167" customFormat="1" ht="19.5" customHeight="1" x14ac:dyDescent="0.15">
      <c r="A13" s="178" t="s">
        <v>54</v>
      </c>
      <c r="B13" s="229">
        <v>2855</v>
      </c>
      <c r="C13" s="230">
        <v>1603</v>
      </c>
      <c r="D13" s="231">
        <v>1252</v>
      </c>
      <c r="E13" s="229">
        <v>137</v>
      </c>
      <c r="F13" s="230">
        <v>79</v>
      </c>
      <c r="G13" s="231">
        <v>58</v>
      </c>
      <c r="H13" s="229">
        <v>286</v>
      </c>
      <c r="I13" s="230">
        <v>154</v>
      </c>
      <c r="J13" s="231">
        <v>132</v>
      </c>
      <c r="K13" s="229">
        <v>154</v>
      </c>
      <c r="L13" s="230">
        <v>58</v>
      </c>
      <c r="M13" s="231">
        <v>96</v>
      </c>
      <c r="N13" s="229">
        <v>592</v>
      </c>
      <c r="O13" s="230">
        <v>280</v>
      </c>
      <c r="P13" s="231">
        <v>312</v>
      </c>
      <c r="Q13" s="229">
        <v>1686</v>
      </c>
      <c r="R13" s="230">
        <v>1032</v>
      </c>
      <c r="S13" s="232">
        <v>654</v>
      </c>
    </row>
    <row r="14" spans="1:19" s="167" customFormat="1" ht="19.5" customHeight="1" x14ac:dyDescent="0.15">
      <c r="A14" s="178" t="s">
        <v>48</v>
      </c>
      <c r="B14" s="229">
        <v>1944</v>
      </c>
      <c r="C14" s="230">
        <v>1049</v>
      </c>
      <c r="D14" s="231">
        <v>895</v>
      </c>
      <c r="E14" s="229">
        <v>90</v>
      </c>
      <c r="F14" s="230">
        <v>44</v>
      </c>
      <c r="G14" s="231">
        <v>46</v>
      </c>
      <c r="H14" s="229">
        <v>195</v>
      </c>
      <c r="I14" s="230">
        <v>101</v>
      </c>
      <c r="J14" s="231">
        <v>94</v>
      </c>
      <c r="K14" s="229">
        <v>120</v>
      </c>
      <c r="L14" s="230">
        <v>30</v>
      </c>
      <c r="M14" s="231">
        <v>90</v>
      </c>
      <c r="N14" s="229">
        <v>365</v>
      </c>
      <c r="O14" s="230">
        <v>172</v>
      </c>
      <c r="P14" s="231">
        <v>193</v>
      </c>
      <c r="Q14" s="229">
        <v>1174</v>
      </c>
      <c r="R14" s="230">
        <v>702</v>
      </c>
      <c r="S14" s="232">
        <v>472</v>
      </c>
    </row>
    <row r="15" spans="1:19" s="167" customFormat="1" ht="19.5" customHeight="1" x14ac:dyDescent="0.15">
      <c r="A15" s="178" t="s">
        <v>41</v>
      </c>
      <c r="B15" s="229">
        <v>1213</v>
      </c>
      <c r="C15" s="230">
        <v>605</v>
      </c>
      <c r="D15" s="231">
        <v>608</v>
      </c>
      <c r="E15" s="229">
        <v>51</v>
      </c>
      <c r="F15" s="230">
        <v>34</v>
      </c>
      <c r="G15" s="231">
        <v>17</v>
      </c>
      <c r="H15" s="229">
        <v>131</v>
      </c>
      <c r="I15" s="230">
        <v>60</v>
      </c>
      <c r="J15" s="231">
        <v>71</v>
      </c>
      <c r="K15" s="229">
        <v>97</v>
      </c>
      <c r="L15" s="230">
        <v>33</v>
      </c>
      <c r="M15" s="231">
        <v>64</v>
      </c>
      <c r="N15" s="229">
        <v>228</v>
      </c>
      <c r="O15" s="230">
        <v>100</v>
      </c>
      <c r="P15" s="231">
        <v>128</v>
      </c>
      <c r="Q15" s="229">
        <v>706</v>
      </c>
      <c r="R15" s="230">
        <v>378</v>
      </c>
      <c r="S15" s="232">
        <v>328</v>
      </c>
    </row>
    <row r="16" spans="1:19" s="167" customFormat="1" ht="19.5" customHeight="1" x14ac:dyDescent="0.15">
      <c r="A16" s="178" t="s">
        <v>50</v>
      </c>
      <c r="B16" s="229">
        <v>975</v>
      </c>
      <c r="C16" s="230">
        <v>420</v>
      </c>
      <c r="D16" s="231">
        <v>555</v>
      </c>
      <c r="E16" s="229">
        <v>42</v>
      </c>
      <c r="F16" s="230">
        <v>25</v>
      </c>
      <c r="G16" s="231">
        <v>17</v>
      </c>
      <c r="H16" s="229">
        <v>110</v>
      </c>
      <c r="I16" s="230">
        <v>38</v>
      </c>
      <c r="J16" s="231">
        <v>72</v>
      </c>
      <c r="K16" s="229">
        <v>72</v>
      </c>
      <c r="L16" s="230">
        <v>25</v>
      </c>
      <c r="M16" s="231">
        <v>47</v>
      </c>
      <c r="N16" s="229">
        <v>210</v>
      </c>
      <c r="O16" s="230">
        <v>73</v>
      </c>
      <c r="P16" s="231">
        <v>137</v>
      </c>
      <c r="Q16" s="229">
        <v>541</v>
      </c>
      <c r="R16" s="230">
        <v>259</v>
      </c>
      <c r="S16" s="232">
        <v>282</v>
      </c>
    </row>
    <row r="17" spans="1:19" s="167" customFormat="1" ht="19.5" customHeight="1" x14ac:dyDescent="0.15">
      <c r="A17" s="178" t="s">
        <v>52</v>
      </c>
      <c r="B17" s="229">
        <v>886</v>
      </c>
      <c r="C17" s="230">
        <v>355</v>
      </c>
      <c r="D17" s="231">
        <v>531</v>
      </c>
      <c r="E17" s="229">
        <v>39</v>
      </c>
      <c r="F17" s="230">
        <v>13</v>
      </c>
      <c r="G17" s="231">
        <v>26</v>
      </c>
      <c r="H17" s="229">
        <v>119</v>
      </c>
      <c r="I17" s="230">
        <v>47</v>
      </c>
      <c r="J17" s="231">
        <v>72</v>
      </c>
      <c r="K17" s="229">
        <v>85</v>
      </c>
      <c r="L17" s="230">
        <v>27</v>
      </c>
      <c r="M17" s="231">
        <v>58</v>
      </c>
      <c r="N17" s="229">
        <v>184</v>
      </c>
      <c r="O17" s="230">
        <v>73</v>
      </c>
      <c r="P17" s="231">
        <v>111</v>
      </c>
      <c r="Q17" s="229">
        <v>459</v>
      </c>
      <c r="R17" s="230">
        <v>195</v>
      </c>
      <c r="S17" s="232">
        <v>264</v>
      </c>
    </row>
    <row r="18" spans="1:19" s="167" customFormat="1" ht="19.5" customHeight="1" x14ac:dyDescent="0.15">
      <c r="A18" s="178" t="s">
        <v>40</v>
      </c>
      <c r="B18" s="229">
        <v>568</v>
      </c>
      <c r="C18" s="230">
        <v>225</v>
      </c>
      <c r="D18" s="231">
        <v>343</v>
      </c>
      <c r="E18" s="229">
        <v>36</v>
      </c>
      <c r="F18" s="230">
        <v>17</v>
      </c>
      <c r="G18" s="231">
        <v>19</v>
      </c>
      <c r="H18" s="229">
        <v>67</v>
      </c>
      <c r="I18" s="230">
        <v>28</v>
      </c>
      <c r="J18" s="231">
        <v>39</v>
      </c>
      <c r="K18" s="229">
        <v>51</v>
      </c>
      <c r="L18" s="230">
        <v>18</v>
      </c>
      <c r="M18" s="231">
        <v>33</v>
      </c>
      <c r="N18" s="229">
        <v>152</v>
      </c>
      <c r="O18" s="230">
        <v>54</v>
      </c>
      <c r="P18" s="231">
        <v>98</v>
      </c>
      <c r="Q18" s="229">
        <v>262</v>
      </c>
      <c r="R18" s="230">
        <v>108</v>
      </c>
      <c r="S18" s="232">
        <v>154</v>
      </c>
    </row>
    <row r="19" spans="1:19" s="167" customFormat="1" ht="19.5" customHeight="1" x14ac:dyDescent="0.15">
      <c r="A19" s="178" t="s">
        <v>47</v>
      </c>
      <c r="B19" s="229">
        <v>208</v>
      </c>
      <c r="C19" s="230">
        <v>86</v>
      </c>
      <c r="D19" s="231">
        <v>122</v>
      </c>
      <c r="E19" s="229">
        <v>13</v>
      </c>
      <c r="F19" s="230">
        <v>5</v>
      </c>
      <c r="G19" s="231">
        <v>8</v>
      </c>
      <c r="H19" s="229">
        <v>27</v>
      </c>
      <c r="I19" s="230">
        <v>12</v>
      </c>
      <c r="J19" s="231">
        <v>15</v>
      </c>
      <c r="K19" s="229">
        <v>15</v>
      </c>
      <c r="L19" s="230">
        <v>10</v>
      </c>
      <c r="M19" s="231">
        <v>5</v>
      </c>
      <c r="N19" s="229">
        <v>61</v>
      </c>
      <c r="O19" s="230">
        <v>26</v>
      </c>
      <c r="P19" s="231">
        <v>35</v>
      </c>
      <c r="Q19" s="229">
        <v>92</v>
      </c>
      <c r="R19" s="230">
        <v>33</v>
      </c>
      <c r="S19" s="232">
        <v>59</v>
      </c>
    </row>
    <row r="20" spans="1:19" s="167" customFormat="1" ht="19.5" customHeight="1" x14ac:dyDescent="0.15">
      <c r="A20" s="178" t="s">
        <v>44</v>
      </c>
      <c r="B20" s="229">
        <v>69</v>
      </c>
      <c r="C20" s="230">
        <v>41</v>
      </c>
      <c r="D20" s="231">
        <v>28</v>
      </c>
      <c r="E20" s="229">
        <v>5</v>
      </c>
      <c r="F20" s="230">
        <v>3</v>
      </c>
      <c r="G20" s="231">
        <v>2</v>
      </c>
      <c r="H20" s="229">
        <v>5</v>
      </c>
      <c r="I20" s="230">
        <v>4</v>
      </c>
      <c r="J20" s="231">
        <v>1</v>
      </c>
      <c r="K20" s="229">
        <v>13</v>
      </c>
      <c r="L20" s="230">
        <v>8</v>
      </c>
      <c r="M20" s="231">
        <v>5</v>
      </c>
      <c r="N20" s="229">
        <v>22</v>
      </c>
      <c r="O20" s="230">
        <v>13</v>
      </c>
      <c r="P20" s="231">
        <v>9</v>
      </c>
      <c r="Q20" s="229">
        <v>24</v>
      </c>
      <c r="R20" s="230">
        <v>13</v>
      </c>
      <c r="S20" s="232">
        <v>11</v>
      </c>
    </row>
    <row r="21" spans="1:19" s="167" customFormat="1" ht="19.5" customHeight="1" x14ac:dyDescent="0.15">
      <c r="A21" s="178" t="s">
        <v>42</v>
      </c>
      <c r="B21" s="229">
        <v>26</v>
      </c>
      <c r="C21" s="230">
        <v>11</v>
      </c>
      <c r="D21" s="231">
        <v>15</v>
      </c>
      <c r="E21" s="229">
        <v>6</v>
      </c>
      <c r="F21" s="230">
        <v>4</v>
      </c>
      <c r="G21" s="231">
        <v>2</v>
      </c>
      <c r="H21" s="229">
        <v>6</v>
      </c>
      <c r="I21" s="230">
        <v>2</v>
      </c>
      <c r="J21" s="231">
        <v>4</v>
      </c>
      <c r="K21" s="229">
        <v>3</v>
      </c>
      <c r="L21" s="230">
        <v>2</v>
      </c>
      <c r="M21" s="231">
        <v>1</v>
      </c>
      <c r="N21" s="229">
        <v>6</v>
      </c>
      <c r="O21" s="230">
        <v>2</v>
      </c>
      <c r="P21" s="231">
        <v>4</v>
      </c>
      <c r="Q21" s="229">
        <v>5</v>
      </c>
      <c r="R21" s="230">
        <v>1</v>
      </c>
      <c r="S21" s="232">
        <v>4</v>
      </c>
    </row>
    <row r="22" spans="1:19" s="167" customFormat="1" ht="19.5" customHeight="1" thickBot="1" x14ac:dyDescent="0.2">
      <c r="A22" s="183" t="s">
        <v>43</v>
      </c>
      <c r="B22" s="233">
        <v>36</v>
      </c>
      <c r="C22" s="234">
        <v>21</v>
      </c>
      <c r="D22" s="235">
        <v>15</v>
      </c>
      <c r="E22" s="233">
        <v>8</v>
      </c>
      <c r="F22" s="234">
        <v>4</v>
      </c>
      <c r="G22" s="235">
        <v>4</v>
      </c>
      <c r="H22" s="233">
        <v>9</v>
      </c>
      <c r="I22" s="234">
        <v>6</v>
      </c>
      <c r="J22" s="235">
        <v>3</v>
      </c>
      <c r="K22" s="233">
        <v>5</v>
      </c>
      <c r="L22" s="234">
        <v>2</v>
      </c>
      <c r="M22" s="235">
        <v>3</v>
      </c>
      <c r="N22" s="233">
        <v>9</v>
      </c>
      <c r="O22" s="234">
        <v>5</v>
      </c>
      <c r="P22" s="235">
        <v>4</v>
      </c>
      <c r="Q22" s="233">
        <v>5</v>
      </c>
      <c r="R22" s="234">
        <v>4</v>
      </c>
      <c r="S22" s="236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237">
        <f t="shared" ref="B26:S26" si="0">SUM(B27:B35)</f>
        <v>27204</v>
      </c>
      <c r="C26" s="238">
        <f t="shared" si="0"/>
        <v>15138</v>
      </c>
      <c r="D26" s="239">
        <f t="shared" si="0"/>
        <v>12066</v>
      </c>
      <c r="E26" s="240">
        <f t="shared" si="0"/>
        <v>1866</v>
      </c>
      <c r="F26" s="238">
        <f t="shared" si="0"/>
        <v>1044</v>
      </c>
      <c r="G26" s="239">
        <f t="shared" si="0"/>
        <v>822</v>
      </c>
      <c r="H26" s="240">
        <f t="shared" si="0"/>
        <v>2724</v>
      </c>
      <c r="I26" s="238">
        <f t="shared" si="0"/>
        <v>1450</v>
      </c>
      <c r="J26" s="238">
        <f t="shared" si="0"/>
        <v>1274</v>
      </c>
      <c r="K26" s="241">
        <f t="shared" si="0"/>
        <v>1850</v>
      </c>
      <c r="L26" s="238">
        <f t="shared" si="0"/>
        <v>761</v>
      </c>
      <c r="M26" s="238">
        <f t="shared" si="0"/>
        <v>1089</v>
      </c>
      <c r="N26" s="241">
        <f t="shared" si="0"/>
        <v>5351</v>
      </c>
      <c r="O26" s="238">
        <f t="shared" si="0"/>
        <v>2673</v>
      </c>
      <c r="P26" s="238">
        <f t="shared" si="0"/>
        <v>2678</v>
      </c>
      <c r="Q26" s="241">
        <f t="shared" si="0"/>
        <v>15413</v>
      </c>
      <c r="R26" s="238">
        <f t="shared" si="0"/>
        <v>9210</v>
      </c>
      <c r="S26" s="242">
        <f t="shared" si="0"/>
        <v>6203</v>
      </c>
    </row>
    <row r="27" spans="1:19" ht="25.5" customHeight="1" x14ac:dyDescent="0.2">
      <c r="A27" s="197" t="s">
        <v>92</v>
      </c>
      <c r="B27" s="243">
        <f t="shared" ref="B27:S27" si="1">B6+B7</f>
        <v>1360</v>
      </c>
      <c r="C27" s="244">
        <f t="shared" si="1"/>
        <v>713</v>
      </c>
      <c r="D27" s="245">
        <f t="shared" si="1"/>
        <v>647</v>
      </c>
      <c r="E27" s="244">
        <f t="shared" si="1"/>
        <v>43</v>
      </c>
      <c r="F27" s="244">
        <f t="shared" si="1"/>
        <v>19</v>
      </c>
      <c r="G27" s="245">
        <f t="shared" si="1"/>
        <v>24</v>
      </c>
      <c r="H27" s="244">
        <f t="shared" si="1"/>
        <v>57</v>
      </c>
      <c r="I27" s="244">
        <f t="shared" si="1"/>
        <v>35</v>
      </c>
      <c r="J27" s="245">
        <f t="shared" si="1"/>
        <v>22</v>
      </c>
      <c r="K27" s="244">
        <f t="shared" si="1"/>
        <v>27</v>
      </c>
      <c r="L27" s="244">
        <f t="shared" si="1"/>
        <v>19</v>
      </c>
      <c r="M27" s="245">
        <f t="shared" si="1"/>
        <v>8</v>
      </c>
      <c r="N27" s="244">
        <f t="shared" si="1"/>
        <v>211</v>
      </c>
      <c r="O27" s="244">
        <f t="shared" si="1"/>
        <v>105</v>
      </c>
      <c r="P27" s="245">
        <f t="shared" si="1"/>
        <v>106</v>
      </c>
      <c r="Q27" s="244">
        <f t="shared" si="1"/>
        <v>1022</v>
      </c>
      <c r="R27" s="244">
        <f t="shared" si="1"/>
        <v>535</v>
      </c>
      <c r="S27" s="246">
        <f t="shared" si="1"/>
        <v>487</v>
      </c>
    </row>
    <row r="28" spans="1:19" ht="25.5" customHeight="1" x14ac:dyDescent="0.2">
      <c r="A28" s="197" t="s">
        <v>93</v>
      </c>
      <c r="B28" s="243">
        <f t="shared" ref="B28:S28" si="2">B8+B9</f>
        <v>1622</v>
      </c>
      <c r="C28" s="244">
        <f t="shared" si="2"/>
        <v>811</v>
      </c>
      <c r="D28" s="245">
        <f t="shared" si="2"/>
        <v>811</v>
      </c>
      <c r="E28" s="244">
        <f t="shared" si="2"/>
        <v>112</v>
      </c>
      <c r="F28" s="244">
        <f t="shared" si="2"/>
        <v>68</v>
      </c>
      <c r="G28" s="245">
        <f t="shared" si="2"/>
        <v>44</v>
      </c>
      <c r="H28" s="244">
        <f t="shared" si="2"/>
        <v>87</v>
      </c>
      <c r="I28" s="244">
        <f t="shared" si="2"/>
        <v>44</v>
      </c>
      <c r="J28" s="245">
        <f t="shared" si="2"/>
        <v>43</v>
      </c>
      <c r="K28" s="244">
        <f t="shared" si="2"/>
        <v>258</v>
      </c>
      <c r="L28" s="244">
        <f t="shared" si="2"/>
        <v>108</v>
      </c>
      <c r="M28" s="245">
        <f t="shared" si="2"/>
        <v>150</v>
      </c>
      <c r="N28" s="244">
        <f t="shared" si="2"/>
        <v>306</v>
      </c>
      <c r="O28" s="244">
        <f t="shared" si="2"/>
        <v>173</v>
      </c>
      <c r="P28" s="245">
        <f t="shared" si="2"/>
        <v>133</v>
      </c>
      <c r="Q28" s="244">
        <f t="shared" si="2"/>
        <v>859</v>
      </c>
      <c r="R28" s="244">
        <f t="shared" si="2"/>
        <v>418</v>
      </c>
      <c r="S28" s="246">
        <f t="shared" si="2"/>
        <v>441</v>
      </c>
    </row>
    <row r="29" spans="1:19" ht="25.5" customHeight="1" x14ac:dyDescent="0.2">
      <c r="A29" s="197" t="s">
        <v>94</v>
      </c>
      <c r="B29" s="243">
        <f t="shared" ref="B29:S29" si="3">B10+B11</f>
        <v>11685</v>
      </c>
      <c r="C29" s="244">
        <f t="shared" si="3"/>
        <v>6841</v>
      </c>
      <c r="D29" s="245">
        <f t="shared" si="3"/>
        <v>4844</v>
      </c>
      <c r="E29" s="244">
        <f t="shared" si="3"/>
        <v>1030</v>
      </c>
      <c r="F29" s="244">
        <f t="shared" si="3"/>
        <v>576</v>
      </c>
      <c r="G29" s="245">
        <f t="shared" si="3"/>
        <v>454</v>
      </c>
      <c r="H29" s="244">
        <f t="shared" si="3"/>
        <v>1228</v>
      </c>
      <c r="I29" s="244">
        <f t="shared" si="3"/>
        <v>668</v>
      </c>
      <c r="J29" s="245">
        <f t="shared" si="3"/>
        <v>560</v>
      </c>
      <c r="K29" s="244">
        <f t="shared" si="3"/>
        <v>784</v>
      </c>
      <c r="L29" s="244">
        <f t="shared" si="3"/>
        <v>338</v>
      </c>
      <c r="M29" s="245">
        <f t="shared" si="3"/>
        <v>446</v>
      </c>
      <c r="N29" s="244">
        <f t="shared" si="3"/>
        <v>2198</v>
      </c>
      <c r="O29" s="244">
        <f t="shared" si="3"/>
        <v>1180</v>
      </c>
      <c r="P29" s="245">
        <f t="shared" si="3"/>
        <v>1018</v>
      </c>
      <c r="Q29" s="244">
        <f t="shared" si="3"/>
        <v>6445</v>
      </c>
      <c r="R29" s="244">
        <f t="shared" si="3"/>
        <v>4079</v>
      </c>
      <c r="S29" s="246">
        <f t="shared" si="3"/>
        <v>2366</v>
      </c>
    </row>
    <row r="30" spans="1:19" ht="25.5" customHeight="1" x14ac:dyDescent="0.2">
      <c r="A30" s="197" t="s">
        <v>95</v>
      </c>
      <c r="B30" s="243">
        <f t="shared" ref="B30:S30" si="4">B12+B13</f>
        <v>6612</v>
      </c>
      <c r="C30" s="244">
        <f t="shared" si="4"/>
        <v>3960</v>
      </c>
      <c r="D30" s="245">
        <f t="shared" si="4"/>
        <v>2652</v>
      </c>
      <c r="E30" s="244">
        <f t="shared" si="4"/>
        <v>391</v>
      </c>
      <c r="F30" s="244">
        <f t="shared" si="4"/>
        <v>232</v>
      </c>
      <c r="G30" s="245">
        <f t="shared" si="4"/>
        <v>159</v>
      </c>
      <c r="H30" s="244">
        <f t="shared" si="4"/>
        <v>683</v>
      </c>
      <c r="I30" s="244">
        <f t="shared" si="4"/>
        <v>405</v>
      </c>
      <c r="J30" s="245">
        <f t="shared" si="4"/>
        <v>278</v>
      </c>
      <c r="K30" s="244">
        <f t="shared" si="4"/>
        <v>320</v>
      </c>
      <c r="L30" s="244">
        <f t="shared" si="4"/>
        <v>141</v>
      </c>
      <c r="M30" s="245">
        <f t="shared" si="4"/>
        <v>179</v>
      </c>
      <c r="N30" s="244">
        <f t="shared" si="4"/>
        <v>1399</v>
      </c>
      <c r="O30" s="244">
        <f t="shared" si="4"/>
        <v>697</v>
      </c>
      <c r="P30" s="245">
        <f t="shared" si="4"/>
        <v>702</v>
      </c>
      <c r="Q30" s="244">
        <f t="shared" si="4"/>
        <v>3819</v>
      </c>
      <c r="R30" s="244">
        <f t="shared" si="4"/>
        <v>2485</v>
      </c>
      <c r="S30" s="246">
        <f t="shared" si="4"/>
        <v>1334</v>
      </c>
    </row>
    <row r="31" spans="1:19" ht="25.5" customHeight="1" x14ac:dyDescent="0.2">
      <c r="A31" s="197" t="s">
        <v>96</v>
      </c>
      <c r="B31" s="243">
        <f t="shared" ref="B31:S31" si="5">B14+B15</f>
        <v>3157</v>
      </c>
      <c r="C31" s="244">
        <f t="shared" si="5"/>
        <v>1654</v>
      </c>
      <c r="D31" s="245">
        <f t="shared" si="5"/>
        <v>1503</v>
      </c>
      <c r="E31" s="244">
        <f t="shared" si="5"/>
        <v>141</v>
      </c>
      <c r="F31" s="244">
        <f t="shared" si="5"/>
        <v>78</v>
      </c>
      <c r="G31" s="245">
        <f t="shared" si="5"/>
        <v>63</v>
      </c>
      <c r="H31" s="244">
        <f t="shared" si="5"/>
        <v>326</v>
      </c>
      <c r="I31" s="244">
        <f t="shared" si="5"/>
        <v>161</v>
      </c>
      <c r="J31" s="245">
        <f t="shared" si="5"/>
        <v>165</v>
      </c>
      <c r="K31" s="244">
        <f t="shared" si="5"/>
        <v>217</v>
      </c>
      <c r="L31" s="244">
        <f t="shared" si="5"/>
        <v>63</v>
      </c>
      <c r="M31" s="245">
        <f t="shared" si="5"/>
        <v>154</v>
      </c>
      <c r="N31" s="244">
        <f t="shared" si="5"/>
        <v>593</v>
      </c>
      <c r="O31" s="244">
        <f t="shared" si="5"/>
        <v>272</v>
      </c>
      <c r="P31" s="245">
        <f t="shared" si="5"/>
        <v>321</v>
      </c>
      <c r="Q31" s="244">
        <f t="shared" si="5"/>
        <v>1880</v>
      </c>
      <c r="R31" s="244">
        <f t="shared" si="5"/>
        <v>1080</v>
      </c>
      <c r="S31" s="246">
        <f t="shared" si="5"/>
        <v>800</v>
      </c>
    </row>
    <row r="32" spans="1:19" ht="25.5" customHeight="1" x14ac:dyDescent="0.2">
      <c r="A32" s="197" t="s">
        <v>97</v>
      </c>
      <c r="B32" s="243">
        <f t="shared" ref="B32:S32" si="6">B16+B17</f>
        <v>1861</v>
      </c>
      <c r="C32" s="244">
        <f t="shared" si="6"/>
        <v>775</v>
      </c>
      <c r="D32" s="245">
        <f t="shared" si="6"/>
        <v>1086</v>
      </c>
      <c r="E32" s="244">
        <f t="shared" si="6"/>
        <v>81</v>
      </c>
      <c r="F32" s="244">
        <f t="shared" si="6"/>
        <v>38</v>
      </c>
      <c r="G32" s="245">
        <f t="shared" si="6"/>
        <v>43</v>
      </c>
      <c r="H32" s="244">
        <f t="shared" si="6"/>
        <v>229</v>
      </c>
      <c r="I32" s="244">
        <f t="shared" si="6"/>
        <v>85</v>
      </c>
      <c r="J32" s="245">
        <f t="shared" si="6"/>
        <v>144</v>
      </c>
      <c r="K32" s="244">
        <f t="shared" si="6"/>
        <v>157</v>
      </c>
      <c r="L32" s="244">
        <f t="shared" si="6"/>
        <v>52</v>
      </c>
      <c r="M32" s="245">
        <f t="shared" si="6"/>
        <v>105</v>
      </c>
      <c r="N32" s="244">
        <f t="shared" si="6"/>
        <v>394</v>
      </c>
      <c r="O32" s="244">
        <f t="shared" si="6"/>
        <v>146</v>
      </c>
      <c r="P32" s="245">
        <f t="shared" si="6"/>
        <v>248</v>
      </c>
      <c r="Q32" s="244">
        <f t="shared" si="6"/>
        <v>1000</v>
      </c>
      <c r="R32" s="244">
        <f t="shared" si="6"/>
        <v>454</v>
      </c>
      <c r="S32" s="246">
        <f t="shared" si="6"/>
        <v>546</v>
      </c>
    </row>
    <row r="33" spans="1:19" ht="25.5" customHeight="1" x14ac:dyDescent="0.2">
      <c r="A33" s="197" t="s">
        <v>98</v>
      </c>
      <c r="B33" s="243">
        <f t="shared" ref="B33:S33" si="7">B18+B19</f>
        <v>776</v>
      </c>
      <c r="C33" s="244">
        <f t="shared" si="7"/>
        <v>311</v>
      </c>
      <c r="D33" s="245">
        <f t="shared" si="7"/>
        <v>465</v>
      </c>
      <c r="E33" s="244">
        <f t="shared" si="7"/>
        <v>49</v>
      </c>
      <c r="F33" s="244">
        <f t="shared" si="7"/>
        <v>22</v>
      </c>
      <c r="G33" s="245">
        <f t="shared" si="7"/>
        <v>27</v>
      </c>
      <c r="H33" s="244">
        <f t="shared" si="7"/>
        <v>94</v>
      </c>
      <c r="I33" s="244">
        <f t="shared" si="7"/>
        <v>40</v>
      </c>
      <c r="J33" s="245">
        <f t="shared" si="7"/>
        <v>54</v>
      </c>
      <c r="K33" s="244">
        <f t="shared" si="7"/>
        <v>66</v>
      </c>
      <c r="L33" s="244">
        <f t="shared" si="7"/>
        <v>28</v>
      </c>
      <c r="M33" s="245">
        <f t="shared" si="7"/>
        <v>38</v>
      </c>
      <c r="N33" s="244">
        <f t="shared" si="7"/>
        <v>213</v>
      </c>
      <c r="O33" s="244">
        <f t="shared" si="7"/>
        <v>80</v>
      </c>
      <c r="P33" s="245">
        <f t="shared" si="7"/>
        <v>133</v>
      </c>
      <c r="Q33" s="244">
        <f t="shared" si="7"/>
        <v>354</v>
      </c>
      <c r="R33" s="244">
        <f t="shared" si="7"/>
        <v>141</v>
      </c>
      <c r="S33" s="246">
        <f t="shared" si="7"/>
        <v>213</v>
      </c>
    </row>
    <row r="34" spans="1:19" ht="25.5" customHeight="1" x14ac:dyDescent="0.2">
      <c r="A34" s="197" t="s">
        <v>99</v>
      </c>
      <c r="B34" s="243">
        <f t="shared" ref="B34:S34" si="8">B20+B21</f>
        <v>95</v>
      </c>
      <c r="C34" s="244">
        <f t="shared" si="8"/>
        <v>52</v>
      </c>
      <c r="D34" s="245">
        <f t="shared" si="8"/>
        <v>43</v>
      </c>
      <c r="E34" s="244">
        <f t="shared" si="8"/>
        <v>11</v>
      </c>
      <c r="F34" s="244">
        <f t="shared" si="8"/>
        <v>7</v>
      </c>
      <c r="G34" s="245">
        <f t="shared" si="8"/>
        <v>4</v>
      </c>
      <c r="H34" s="244">
        <f t="shared" si="8"/>
        <v>11</v>
      </c>
      <c r="I34" s="244">
        <f t="shared" si="8"/>
        <v>6</v>
      </c>
      <c r="J34" s="245">
        <f t="shared" si="8"/>
        <v>5</v>
      </c>
      <c r="K34" s="244">
        <f t="shared" si="8"/>
        <v>16</v>
      </c>
      <c r="L34" s="244">
        <f t="shared" si="8"/>
        <v>10</v>
      </c>
      <c r="M34" s="245">
        <f t="shared" si="8"/>
        <v>6</v>
      </c>
      <c r="N34" s="244">
        <f t="shared" si="8"/>
        <v>28</v>
      </c>
      <c r="O34" s="244">
        <f t="shared" si="8"/>
        <v>15</v>
      </c>
      <c r="P34" s="245">
        <f t="shared" si="8"/>
        <v>13</v>
      </c>
      <c r="Q34" s="244">
        <f t="shared" si="8"/>
        <v>29</v>
      </c>
      <c r="R34" s="244">
        <f t="shared" si="8"/>
        <v>14</v>
      </c>
      <c r="S34" s="246">
        <f t="shared" si="8"/>
        <v>15</v>
      </c>
    </row>
    <row r="35" spans="1:19" ht="25.5" customHeight="1" thickBot="1" x14ac:dyDescent="0.25">
      <c r="A35" s="202" t="s">
        <v>43</v>
      </c>
      <c r="B35" s="247">
        <f t="shared" ref="B35:S35" si="9">B22</f>
        <v>36</v>
      </c>
      <c r="C35" s="248">
        <f t="shared" si="9"/>
        <v>21</v>
      </c>
      <c r="D35" s="249">
        <f t="shared" si="9"/>
        <v>15</v>
      </c>
      <c r="E35" s="248">
        <f t="shared" si="9"/>
        <v>8</v>
      </c>
      <c r="F35" s="248">
        <f t="shared" si="9"/>
        <v>4</v>
      </c>
      <c r="G35" s="249">
        <f t="shared" si="9"/>
        <v>4</v>
      </c>
      <c r="H35" s="248">
        <f t="shared" si="9"/>
        <v>9</v>
      </c>
      <c r="I35" s="248">
        <f t="shared" si="9"/>
        <v>6</v>
      </c>
      <c r="J35" s="249">
        <f t="shared" si="9"/>
        <v>3</v>
      </c>
      <c r="K35" s="248">
        <f t="shared" si="9"/>
        <v>5</v>
      </c>
      <c r="L35" s="248">
        <f t="shared" si="9"/>
        <v>2</v>
      </c>
      <c r="M35" s="249">
        <f t="shared" si="9"/>
        <v>3</v>
      </c>
      <c r="N35" s="248">
        <f t="shared" si="9"/>
        <v>9</v>
      </c>
      <c r="O35" s="248">
        <f t="shared" si="9"/>
        <v>5</v>
      </c>
      <c r="P35" s="249">
        <f t="shared" si="9"/>
        <v>4</v>
      </c>
      <c r="Q35" s="248">
        <f t="shared" si="9"/>
        <v>5</v>
      </c>
      <c r="R35" s="248">
        <f t="shared" si="9"/>
        <v>4</v>
      </c>
      <c r="S35" s="250">
        <f t="shared" si="9"/>
        <v>1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  <mergeCell ref="A1:I1"/>
    <mergeCell ref="A3:A4"/>
    <mergeCell ref="B3:D3"/>
    <mergeCell ref="E3:G3"/>
    <mergeCell ref="H3:J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8FF23-B523-4D30-BAFA-328D641F1603}">
  <dimension ref="A1:S35"/>
  <sheetViews>
    <sheetView zoomScaleNormal="100" workbookViewId="0">
      <selection activeCell="M12" sqref="M12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122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224" t="s">
        <v>123</v>
      </c>
      <c r="B5" s="225">
        <v>28421</v>
      </c>
      <c r="C5" s="226">
        <v>15924</v>
      </c>
      <c r="D5" s="227">
        <v>12497</v>
      </c>
      <c r="E5" s="225">
        <v>1930</v>
      </c>
      <c r="F5" s="226">
        <v>1065</v>
      </c>
      <c r="G5" s="227">
        <v>865</v>
      </c>
      <c r="H5" s="225">
        <v>2916</v>
      </c>
      <c r="I5" s="226">
        <v>1529</v>
      </c>
      <c r="J5" s="227">
        <v>1387</v>
      </c>
      <c r="K5" s="225">
        <v>1749</v>
      </c>
      <c r="L5" s="226">
        <v>727</v>
      </c>
      <c r="M5" s="227">
        <v>1022</v>
      </c>
      <c r="N5" s="225">
        <v>5680</v>
      </c>
      <c r="O5" s="226">
        <v>2907</v>
      </c>
      <c r="P5" s="227">
        <v>2773</v>
      </c>
      <c r="Q5" s="225">
        <v>16146</v>
      </c>
      <c r="R5" s="226">
        <v>9696</v>
      </c>
      <c r="S5" s="228">
        <v>6450</v>
      </c>
    </row>
    <row r="6" spans="1:19" s="167" customFormat="1" ht="19.5" customHeight="1" x14ac:dyDescent="0.15">
      <c r="A6" s="178" t="s">
        <v>39</v>
      </c>
      <c r="B6" s="229">
        <v>794</v>
      </c>
      <c r="C6" s="230">
        <v>405</v>
      </c>
      <c r="D6" s="231">
        <v>389</v>
      </c>
      <c r="E6" s="229">
        <v>32</v>
      </c>
      <c r="F6" s="230">
        <v>12</v>
      </c>
      <c r="G6" s="231">
        <v>20</v>
      </c>
      <c r="H6" s="229">
        <v>33</v>
      </c>
      <c r="I6" s="230">
        <v>19</v>
      </c>
      <c r="J6" s="231">
        <v>14</v>
      </c>
      <c r="K6" s="229">
        <v>15</v>
      </c>
      <c r="L6" s="230">
        <v>9</v>
      </c>
      <c r="M6" s="231">
        <v>6</v>
      </c>
      <c r="N6" s="229">
        <v>156</v>
      </c>
      <c r="O6" s="230">
        <v>75</v>
      </c>
      <c r="P6" s="231">
        <v>81</v>
      </c>
      <c r="Q6" s="229">
        <v>558</v>
      </c>
      <c r="R6" s="230">
        <v>290</v>
      </c>
      <c r="S6" s="232">
        <v>268</v>
      </c>
    </row>
    <row r="7" spans="1:19" s="167" customFormat="1" ht="19.5" customHeight="1" x14ac:dyDescent="0.15">
      <c r="A7" s="178" t="s">
        <v>49</v>
      </c>
      <c r="B7" s="229">
        <v>634</v>
      </c>
      <c r="C7" s="230">
        <v>337</v>
      </c>
      <c r="D7" s="231">
        <v>297</v>
      </c>
      <c r="E7" s="229">
        <v>12</v>
      </c>
      <c r="F7" s="230">
        <v>6</v>
      </c>
      <c r="G7" s="231">
        <v>6</v>
      </c>
      <c r="H7" s="229">
        <v>20</v>
      </c>
      <c r="I7" s="230">
        <v>12</v>
      </c>
      <c r="J7" s="231">
        <v>8</v>
      </c>
      <c r="K7" s="229">
        <v>13</v>
      </c>
      <c r="L7" s="230">
        <v>7</v>
      </c>
      <c r="M7" s="231">
        <v>6</v>
      </c>
      <c r="N7" s="229">
        <v>80</v>
      </c>
      <c r="O7" s="230">
        <v>38</v>
      </c>
      <c r="P7" s="231">
        <v>42</v>
      </c>
      <c r="Q7" s="229">
        <v>509</v>
      </c>
      <c r="R7" s="230">
        <v>274</v>
      </c>
      <c r="S7" s="232">
        <v>235</v>
      </c>
    </row>
    <row r="8" spans="1:19" s="167" customFormat="1" ht="19.5" customHeight="1" x14ac:dyDescent="0.15">
      <c r="A8" s="178" t="s">
        <v>46</v>
      </c>
      <c r="B8" s="229">
        <v>458</v>
      </c>
      <c r="C8" s="230">
        <v>218</v>
      </c>
      <c r="D8" s="231">
        <v>240</v>
      </c>
      <c r="E8" s="229">
        <v>4</v>
      </c>
      <c r="F8" s="230">
        <v>2</v>
      </c>
      <c r="G8" s="231">
        <v>2</v>
      </c>
      <c r="H8" s="229">
        <v>24</v>
      </c>
      <c r="I8" s="230">
        <v>15</v>
      </c>
      <c r="J8" s="231">
        <v>9</v>
      </c>
      <c r="K8" s="229">
        <v>11</v>
      </c>
      <c r="L8" s="230">
        <v>4</v>
      </c>
      <c r="M8" s="231">
        <v>7</v>
      </c>
      <c r="N8" s="229">
        <v>53</v>
      </c>
      <c r="O8" s="230">
        <v>23</v>
      </c>
      <c r="P8" s="231">
        <v>30</v>
      </c>
      <c r="Q8" s="229">
        <v>366</v>
      </c>
      <c r="R8" s="230">
        <v>174</v>
      </c>
      <c r="S8" s="232">
        <v>192</v>
      </c>
    </row>
    <row r="9" spans="1:19" s="167" customFormat="1" ht="19.5" customHeight="1" x14ac:dyDescent="0.15">
      <c r="A9" s="178" t="s">
        <v>45</v>
      </c>
      <c r="B9" s="229">
        <v>1706</v>
      </c>
      <c r="C9" s="230">
        <v>902</v>
      </c>
      <c r="D9" s="231">
        <v>804</v>
      </c>
      <c r="E9" s="229">
        <v>195</v>
      </c>
      <c r="F9" s="230">
        <v>119</v>
      </c>
      <c r="G9" s="231">
        <v>76</v>
      </c>
      <c r="H9" s="229">
        <v>192</v>
      </c>
      <c r="I9" s="230">
        <v>107</v>
      </c>
      <c r="J9" s="231">
        <v>85</v>
      </c>
      <c r="K9" s="229">
        <v>223</v>
      </c>
      <c r="L9" s="230">
        <v>97</v>
      </c>
      <c r="M9" s="231">
        <v>126</v>
      </c>
      <c r="N9" s="229">
        <v>397</v>
      </c>
      <c r="O9" s="230">
        <v>234</v>
      </c>
      <c r="P9" s="231">
        <v>163</v>
      </c>
      <c r="Q9" s="229">
        <v>699</v>
      </c>
      <c r="R9" s="230">
        <v>345</v>
      </c>
      <c r="S9" s="232">
        <v>354</v>
      </c>
    </row>
    <row r="10" spans="1:19" s="167" customFormat="1" ht="19.5" customHeight="1" x14ac:dyDescent="0.15">
      <c r="A10" s="178" t="s">
        <v>53</v>
      </c>
      <c r="B10" s="229">
        <v>6806</v>
      </c>
      <c r="C10" s="230">
        <v>3936</v>
      </c>
      <c r="D10" s="231">
        <v>2870</v>
      </c>
      <c r="E10" s="229">
        <v>533</v>
      </c>
      <c r="F10" s="230">
        <v>283</v>
      </c>
      <c r="G10" s="231">
        <v>250</v>
      </c>
      <c r="H10" s="229">
        <v>791</v>
      </c>
      <c r="I10" s="230">
        <v>403</v>
      </c>
      <c r="J10" s="231">
        <v>388</v>
      </c>
      <c r="K10" s="229">
        <v>436</v>
      </c>
      <c r="L10" s="230">
        <v>198</v>
      </c>
      <c r="M10" s="231">
        <v>238</v>
      </c>
      <c r="N10" s="229">
        <v>1192</v>
      </c>
      <c r="O10" s="230">
        <v>671</v>
      </c>
      <c r="P10" s="231">
        <v>521</v>
      </c>
      <c r="Q10" s="229">
        <v>3854</v>
      </c>
      <c r="R10" s="230">
        <v>2381</v>
      </c>
      <c r="S10" s="232">
        <v>1473</v>
      </c>
    </row>
    <row r="11" spans="1:19" s="167" customFormat="1" ht="19.5" customHeight="1" x14ac:dyDescent="0.15">
      <c r="A11" s="178" t="s">
        <v>55</v>
      </c>
      <c r="B11" s="229">
        <v>5620</v>
      </c>
      <c r="C11" s="230">
        <v>3439</v>
      </c>
      <c r="D11" s="231">
        <v>2181</v>
      </c>
      <c r="E11" s="229">
        <v>516</v>
      </c>
      <c r="F11" s="230">
        <v>292</v>
      </c>
      <c r="G11" s="231">
        <v>224</v>
      </c>
      <c r="H11" s="229">
        <v>513</v>
      </c>
      <c r="I11" s="230">
        <v>289</v>
      </c>
      <c r="J11" s="231">
        <v>224</v>
      </c>
      <c r="K11" s="229">
        <v>287</v>
      </c>
      <c r="L11" s="230">
        <v>128</v>
      </c>
      <c r="M11" s="231">
        <v>159</v>
      </c>
      <c r="N11" s="229">
        <v>1197</v>
      </c>
      <c r="O11" s="230">
        <v>646</v>
      </c>
      <c r="P11" s="231">
        <v>551</v>
      </c>
      <c r="Q11" s="229">
        <v>3107</v>
      </c>
      <c r="R11" s="230">
        <v>2084</v>
      </c>
      <c r="S11" s="232">
        <v>1023</v>
      </c>
    </row>
    <row r="12" spans="1:19" s="167" customFormat="1" ht="19.5" customHeight="1" x14ac:dyDescent="0.15">
      <c r="A12" s="178" t="s">
        <v>51</v>
      </c>
      <c r="B12" s="229">
        <v>3708</v>
      </c>
      <c r="C12" s="230">
        <v>2317</v>
      </c>
      <c r="D12" s="231">
        <v>1391</v>
      </c>
      <c r="E12" s="229">
        <v>223</v>
      </c>
      <c r="F12" s="230">
        <v>126</v>
      </c>
      <c r="G12" s="231">
        <v>97</v>
      </c>
      <c r="H12" s="229">
        <v>373</v>
      </c>
      <c r="I12" s="230">
        <v>227</v>
      </c>
      <c r="J12" s="231">
        <v>146</v>
      </c>
      <c r="K12" s="229">
        <v>168</v>
      </c>
      <c r="L12" s="230">
        <v>84</v>
      </c>
      <c r="M12" s="231">
        <v>84</v>
      </c>
      <c r="N12" s="229">
        <v>804</v>
      </c>
      <c r="O12" s="230">
        <v>433</v>
      </c>
      <c r="P12" s="231">
        <v>371</v>
      </c>
      <c r="Q12" s="229">
        <v>2140</v>
      </c>
      <c r="R12" s="230">
        <v>1447</v>
      </c>
      <c r="S12" s="232">
        <v>693</v>
      </c>
    </row>
    <row r="13" spans="1:19" s="167" customFormat="1" ht="19.5" customHeight="1" x14ac:dyDescent="0.15">
      <c r="A13" s="178" t="s">
        <v>54</v>
      </c>
      <c r="B13" s="229">
        <v>2873</v>
      </c>
      <c r="C13" s="230">
        <v>1613</v>
      </c>
      <c r="D13" s="231">
        <v>1260</v>
      </c>
      <c r="E13" s="229">
        <v>126</v>
      </c>
      <c r="F13" s="230">
        <v>72</v>
      </c>
      <c r="G13" s="231">
        <v>54</v>
      </c>
      <c r="H13" s="229">
        <v>305</v>
      </c>
      <c r="I13" s="230">
        <v>161</v>
      </c>
      <c r="J13" s="231">
        <v>144</v>
      </c>
      <c r="K13" s="229">
        <v>150</v>
      </c>
      <c r="L13" s="230">
        <v>53</v>
      </c>
      <c r="M13" s="231">
        <v>97</v>
      </c>
      <c r="N13" s="229">
        <v>600</v>
      </c>
      <c r="O13" s="230">
        <v>287</v>
      </c>
      <c r="P13" s="231">
        <v>313</v>
      </c>
      <c r="Q13" s="229">
        <v>1692</v>
      </c>
      <c r="R13" s="230">
        <v>1040</v>
      </c>
      <c r="S13" s="232">
        <v>652</v>
      </c>
    </row>
    <row r="14" spans="1:19" s="167" customFormat="1" ht="19.5" customHeight="1" x14ac:dyDescent="0.15">
      <c r="A14" s="178" t="s">
        <v>48</v>
      </c>
      <c r="B14" s="229">
        <v>1923</v>
      </c>
      <c r="C14" s="230">
        <v>1029</v>
      </c>
      <c r="D14" s="231">
        <v>894</v>
      </c>
      <c r="E14" s="229">
        <v>90</v>
      </c>
      <c r="F14" s="230">
        <v>47</v>
      </c>
      <c r="G14" s="231">
        <v>43</v>
      </c>
      <c r="H14" s="229">
        <v>190</v>
      </c>
      <c r="I14" s="230">
        <v>103</v>
      </c>
      <c r="J14" s="231">
        <v>87</v>
      </c>
      <c r="K14" s="229">
        <v>116</v>
      </c>
      <c r="L14" s="230">
        <v>29</v>
      </c>
      <c r="M14" s="231">
        <v>87</v>
      </c>
      <c r="N14" s="229">
        <v>358</v>
      </c>
      <c r="O14" s="230">
        <v>165</v>
      </c>
      <c r="P14" s="231">
        <v>193</v>
      </c>
      <c r="Q14" s="229">
        <v>1169</v>
      </c>
      <c r="R14" s="230">
        <v>685</v>
      </c>
      <c r="S14" s="232">
        <v>484</v>
      </c>
    </row>
    <row r="15" spans="1:19" s="167" customFormat="1" ht="19.5" customHeight="1" x14ac:dyDescent="0.15">
      <c r="A15" s="178" t="s">
        <v>41</v>
      </c>
      <c r="B15" s="229">
        <v>1199</v>
      </c>
      <c r="C15" s="230">
        <v>595</v>
      </c>
      <c r="D15" s="231">
        <v>604</v>
      </c>
      <c r="E15" s="229">
        <v>48</v>
      </c>
      <c r="F15" s="230">
        <v>32</v>
      </c>
      <c r="G15" s="231">
        <v>16</v>
      </c>
      <c r="H15" s="229">
        <v>129</v>
      </c>
      <c r="I15" s="230">
        <v>57</v>
      </c>
      <c r="J15" s="231">
        <v>72</v>
      </c>
      <c r="K15" s="229">
        <v>94</v>
      </c>
      <c r="L15" s="230">
        <v>32</v>
      </c>
      <c r="M15" s="231">
        <v>62</v>
      </c>
      <c r="N15" s="229">
        <v>223</v>
      </c>
      <c r="O15" s="230">
        <v>95</v>
      </c>
      <c r="P15" s="231">
        <v>128</v>
      </c>
      <c r="Q15" s="229">
        <v>705</v>
      </c>
      <c r="R15" s="230">
        <v>379</v>
      </c>
      <c r="S15" s="232">
        <v>326</v>
      </c>
    </row>
    <row r="16" spans="1:19" s="167" customFormat="1" ht="19.5" customHeight="1" x14ac:dyDescent="0.15">
      <c r="A16" s="178" t="s">
        <v>50</v>
      </c>
      <c r="B16" s="229">
        <v>1005</v>
      </c>
      <c r="C16" s="230">
        <v>433</v>
      </c>
      <c r="D16" s="231">
        <v>572</v>
      </c>
      <c r="E16" s="229">
        <v>41</v>
      </c>
      <c r="F16" s="230">
        <v>24</v>
      </c>
      <c r="G16" s="231">
        <v>17</v>
      </c>
      <c r="H16" s="229">
        <v>124</v>
      </c>
      <c r="I16" s="230">
        <v>45</v>
      </c>
      <c r="J16" s="231">
        <v>79</v>
      </c>
      <c r="K16" s="229">
        <v>69</v>
      </c>
      <c r="L16" s="230">
        <v>22</v>
      </c>
      <c r="M16" s="231">
        <v>47</v>
      </c>
      <c r="N16" s="229">
        <v>220</v>
      </c>
      <c r="O16" s="230">
        <v>81</v>
      </c>
      <c r="P16" s="231">
        <v>139</v>
      </c>
      <c r="Q16" s="229">
        <v>551</v>
      </c>
      <c r="R16" s="230">
        <v>261</v>
      </c>
      <c r="S16" s="232">
        <v>290</v>
      </c>
    </row>
    <row r="17" spans="1:19" s="167" customFormat="1" ht="19.5" customHeight="1" x14ac:dyDescent="0.15">
      <c r="A17" s="178" t="s">
        <v>52</v>
      </c>
      <c r="B17" s="229">
        <v>862</v>
      </c>
      <c r="C17" s="230">
        <v>350</v>
      </c>
      <c r="D17" s="231">
        <v>512</v>
      </c>
      <c r="E17" s="229">
        <v>41</v>
      </c>
      <c r="F17" s="230">
        <v>15</v>
      </c>
      <c r="G17" s="231">
        <v>26</v>
      </c>
      <c r="H17" s="229">
        <v>112</v>
      </c>
      <c r="I17" s="230">
        <v>43</v>
      </c>
      <c r="J17" s="231">
        <v>69</v>
      </c>
      <c r="K17" s="229">
        <v>84</v>
      </c>
      <c r="L17" s="230">
        <v>28</v>
      </c>
      <c r="M17" s="231">
        <v>56</v>
      </c>
      <c r="N17" s="229">
        <v>172</v>
      </c>
      <c r="O17" s="230">
        <v>69</v>
      </c>
      <c r="P17" s="231">
        <v>103</v>
      </c>
      <c r="Q17" s="229">
        <v>453</v>
      </c>
      <c r="R17" s="230">
        <v>195</v>
      </c>
      <c r="S17" s="232">
        <v>258</v>
      </c>
    </row>
    <row r="18" spans="1:19" s="167" customFormat="1" ht="19.5" customHeight="1" x14ac:dyDescent="0.15">
      <c r="A18" s="178" t="s">
        <v>40</v>
      </c>
      <c r="B18" s="229">
        <v>521</v>
      </c>
      <c r="C18" s="230">
        <v>206</v>
      </c>
      <c r="D18" s="231">
        <v>315</v>
      </c>
      <c r="E18" s="229">
        <v>37</v>
      </c>
      <c r="F18" s="230">
        <v>18</v>
      </c>
      <c r="G18" s="231">
        <v>19</v>
      </c>
      <c r="H18" s="229">
        <v>65</v>
      </c>
      <c r="I18" s="230">
        <v>27</v>
      </c>
      <c r="J18" s="231">
        <v>38</v>
      </c>
      <c r="K18" s="229">
        <v>41</v>
      </c>
      <c r="L18" s="230">
        <v>13</v>
      </c>
      <c r="M18" s="231">
        <v>28</v>
      </c>
      <c r="N18" s="229">
        <v>137</v>
      </c>
      <c r="O18" s="230">
        <v>48</v>
      </c>
      <c r="P18" s="231">
        <v>89</v>
      </c>
      <c r="Q18" s="229">
        <v>241</v>
      </c>
      <c r="R18" s="230">
        <v>100</v>
      </c>
      <c r="S18" s="232">
        <v>141</v>
      </c>
    </row>
    <row r="19" spans="1:19" s="167" customFormat="1" ht="19.5" customHeight="1" x14ac:dyDescent="0.15">
      <c r="A19" s="178" t="s">
        <v>47</v>
      </c>
      <c r="B19" s="229">
        <v>191</v>
      </c>
      <c r="C19" s="230">
        <v>77</v>
      </c>
      <c r="D19" s="231">
        <v>114</v>
      </c>
      <c r="E19" s="229">
        <v>13</v>
      </c>
      <c r="F19" s="230">
        <v>6</v>
      </c>
      <c r="G19" s="231">
        <v>7</v>
      </c>
      <c r="H19" s="229">
        <v>23</v>
      </c>
      <c r="I19" s="230">
        <v>8</v>
      </c>
      <c r="J19" s="231">
        <v>15</v>
      </c>
      <c r="K19" s="229">
        <v>19</v>
      </c>
      <c r="L19" s="230">
        <v>10</v>
      </c>
      <c r="M19" s="231">
        <v>9</v>
      </c>
      <c r="N19" s="229">
        <v>58</v>
      </c>
      <c r="O19" s="230">
        <v>25</v>
      </c>
      <c r="P19" s="231">
        <v>33</v>
      </c>
      <c r="Q19" s="229">
        <v>78</v>
      </c>
      <c r="R19" s="230">
        <v>28</v>
      </c>
      <c r="S19" s="232">
        <v>50</v>
      </c>
    </row>
    <row r="20" spans="1:19" s="167" customFormat="1" ht="19.5" customHeight="1" x14ac:dyDescent="0.15">
      <c r="A20" s="178" t="s">
        <v>44</v>
      </c>
      <c r="B20" s="229">
        <v>65</v>
      </c>
      <c r="C20" s="230">
        <v>37</v>
      </c>
      <c r="D20" s="231">
        <v>28</v>
      </c>
      <c r="E20" s="229">
        <v>5</v>
      </c>
      <c r="F20" s="230">
        <v>3</v>
      </c>
      <c r="G20" s="231">
        <v>2</v>
      </c>
      <c r="H20" s="229">
        <v>8</v>
      </c>
      <c r="I20" s="230">
        <v>6</v>
      </c>
      <c r="J20" s="231">
        <v>2</v>
      </c>
      <c r="K20" s="229">
        <v>15</v>
      </c>
      <c r="L20" s="230">
        <v>9</v>
      </c>
      <c r="M20" s="231">
        <v>6</v>
      </c>
      <c r="N20" s="229">
        <v>21</v>
      </c>
      <c r="O20" s="230">
        <v>11</v>
      </c>
      <c r="P20" s="231">
        <v>10</v>
      </c>
      <c r="Q20" s="229">
        <v>16</v>
      </c>
      <c r="R20" s="230">
        <v>8</v>
      </c>
      <c r="S20" s="232">
        <v>8</v>
      </c>
    </row>
    <row r="21" spans="1:19" s="167" customFormat="1" ht="19.5" customHeight="1" x14ac:dyDescent="0.15">
      <c r="A21" s="178" t="s">
        <v>42</v>
      </c>
      <c r="B21" s="229">
        <v>24</v>
      </c>
      <c r="C21" s="230">
        <v>12</v>
      </c>
      <c r="D21" s="231">
        <v>12</v>
      </c>
      <c r="E21" s="229">
        <v>6</v>
      </c>
      <c r="F21" s="230">
        <v>4</v>
      </c>
      <c r="G21" s="231">
        <v>2</v>
      </c>
      <c r="H21" s="229">
        <v>6</v>
      </c>
      <c r="I21" s="230">
        <v>2</v>
      </c>
      <c r="J21" s="231">
        <v>4</v>
      </c>
      <c r="K21" s="229">
        <v>3</v>
      </c>
      <c r="L21" s="230">
        <v>2</v>
      </c>
      <c r="M21" s="231">
        <v>1</v>
      </c>
      <c r="N21" s="229">
        <v>5</v>
      </c>
      <c r="O21" s="230">
        <v>2</v>
      </c>
      <c r="P21" s="231">
        <v>3</v>
      </c>
      <c r="Q21" s="229">
        <v>4</v>
      </c>
      <c r="R21" s="230">
        <v>2</v>
      </c>
      <c r="S21" s="232">
        <v>2</v>
      </c>
    </row>
    <row r="22" spans="1:19" s="167" customFormat="1" ht="19.5" customHeight="1" thickBot="1" x14ac:dyDescent="0.2">
      <c r="A22" s="183" t="s">
        <v>43</v>
      </c>
      <c r="B22" s="233">
        <v>32</v>
      </c>
      <c r="C22" s="234">
        <v>18</v>
      </c>
      <c r="D22" s="235">
        <v>14</v>
      </c>
      <c r="E22" s="233">
        <v>8</v>
      </c>
      <c r="F22" s="234">
        <v>4</v>
      </c>
      <c r="G22" s="235">
        <v>4</v>
      </c>
      <c r="H22" s="233">
        <v>8</v>
      </c>
      <c r="I22" s="234">
        <v>5</v>
      </c>
      <c r="J22" s="235">
        <v>3</v>
      </c>
      <c r="K22" s="233">
        <v>5</v>
      </c>
      <c r="L22" s="234">
        <v>2</v>
      </c>
      <c r="M22" s="235">
        <v>3</v>
      </c>
      <c r="N22" s="233">
        <v>7</v>
      </c>
      <c r="O22" s="234">
        <v>4</v>
      </c>
      <c r="P22" s="235">
        <v>3</v>
      </c>
      <c r="Q22" s="233">
        <v>4</v>
      </c>
      <c r="R22" s="234">
        <v>3</v>
      </c>
      <c r="S22" s="236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237">
        <f t="shared" ref="B26:S26" si="0">SUM(B27:B35)</f>
        <v>28421</v>
      </c>
      <c r="C26" s="238">
        <f t="shared" si="0"/>
        <v>15924</v>
      </c>
      <c r="D26" s="239">
        <f t="shared" si="0"/>
        <v>12497</v>
      </c>
      <c r="E26" s="240">
        <f t="shared" si="0"/>
        <v>1930</v>
      </c>
      <c r="F26" s="238">
        <f t="shared" si="0"/>
        <v>1065</v>
      </c>
      <c r="G26" s="239">
        <f t="shared" si="0"/>
        <v>865</v>
      </c>
      <c r="H26" s="240">
        <f t="shared" si="0"/>
        <v>2916</v>
      </c>
      <c r="I26" s="238">
        <f t="shared" si="0"/>
        <v>1529</v>
      </c>
      <c r="J26" s="238">
        <f t="shared" si="0"/>
        <v>1387</v>
      </c>
      <c r="K26" s="241">
        <f t="shared" si="0"/>
        <v>1749</v>
      </c>
      <c r="L26" s="238">
        <f t="shared" si="0"/>
        <v>727</v>
      </c>
      <c r="M26" s="238">
        <f t="shared" si="0"/>
        <v>1022</v>
      </c>
      <c r="N26" s="241">
        <f t="shared" si="0"/>
        <v>5680</v>
      </c>
      <c r="O26" s="238">
        <f t="shared" si="0"/>
        <v>2907</v>
      </c>
      <c r="P26" s="238">
        <f t="shared" si="0"/>
        <v>2773</v>
      </c>
      <c r="Q26" s="241">
        <f t="shared" si="0"/>
        <v>16146</v>
      </c>
      <c r="R26" s="238">
        <f t="shared" si="0"/>
        <v>9696</v>
      </c>
      <c r="S26" s="242">
        <f t="shared" si="0"/>
        <v>6450</v>
      </c>
    </row>
    <row r="27" spans="1:19" ht="25.5" customHeight="1" x14ac:dyDescent="0.2">
      <c r="A27" s="197" t="s">
        <v>92</v>
      </c>
      <c r="B27" s="243">
        <f t="shared" ref="B27:S27" si="1">B6+B7</f>
        <v>1428</v>
      </c>
      <c r="C27" s="244">
        <f t="shared" si="1"/>
        <v>742</v>
      </c>
      <c r="D27" s="245">
        <f t="shared" si="1"/>
        <v>686</v>
      </c>
      <c r="E27" s="244">
        <f t="shared" si="1"/>
        <v>44</v>
      </c>
      <c r="F27" s="244">
        <f t="shared" si="1"/>
        <v>18</v>
      </c>
      <c r="G27" s="245">
        <f t="shared" si="1"/>
        <v>26</v>
      </c>
      <c r="H27" s="244">
        <f t="shared" si="1"/>
        <v>53</v>
      </c>
      <c r="I27" s="244">
        <f t="shared" si="1"/>
        <v>31</v>
      </c>
      <c r="J27" s="245">
        <f t="shared" si="1"/>
        <v>22</v>
      </c>
      <c r="K27" s="244">
        <f t="shared" si="1"/>
        <v>28</v>
      </c>
      <c r="L27" s="244">
        <f t="shared" si="1"/>
        <v>16</v>
      </c>
      <c r="M27" s="245">
        <f t="shared" si="1"/>
        <v>12</v>
      </c>
      <c r="N27" s="244">
        <f t="shared" si="1"/>
        <v>236</v>
      </c>
      <c r="O27" s="244">
        <f t="shared" si="1"/>
        <v>113</v>
      </c>
      <c r="P27" s="245">
        <f t="shared" si="1"/>
        <v>123</v>
      </c>
      <c r="Q27" s="244">
        <f t="shared" si="1"/>
        <v>1067</v>
      </c>
      <c r="R27" s="244">
        <f t="shared" si="1"/>
        <v>564</v>
      </c>
      <c r="S27" s="246">
        <f t="shared" si="1"/>
        <v>503</v>
      </c>
    </row>
    <row r="28" spans="1:19" ht="25.5" customHeight="1" x14ac:dyDescent="0.2">
      <c r="A28" s="197" t="s">
        <v>93</v>
      </c>
      <c r="B28" s="243">
        <f t="shared" ref="B28:S28" si="2">B8+B9</f>
        <v>2164</v>
      </c>
      <c r="C28" s="244">
        <f t="shared" si="2"/>
        <v>1120</v>
      </c>
      <c r="D28" s="245">
        <f t="shared" si="2"/>
        <v>1044</v>
      </c>
      <c r="E28" s="244">
        <f t="shared" si="2"/>
        <v>199</v>
      </c>
      <c r="F28" s="244">
        <f t="shared" si="2"/>
        <v>121</v>
      </c>
      <c r="G28" s="245">
        <f t="shared" si="2"/>
        <v>78</v>
      </c>
      <c r="H28" s="244">
        <f t="shared" si="2"/>
        <v>216</v>
      </c>
      <c r="I28" s="244">
        <f t="shared" si="2"/>
        <v>122</v>
      </c>
      <c r="J28" s="245">
        <f t="shared" si="2"/>
        <v>94</v>
      </c>
      <c r="K28" s="244">
        <f t="shared" si="2"/>
        <v>234</v>
      </c>
      <c r="L28" s="244">
        <f t="shared" si="2"/>
        <v>101</v>
      </c>
      <c r="M28" s="245">
        <f t="shared" si="2"/>
        <v>133</v>
      </c>
      <c r="N28" s="244">
        <f t="shared" si="2"/>
        <v>450</v>
      </c>
      <c r="O28" s="244">
        <f t="shared" si="2"/>
        <v>257</v>
      </c>
      <c r="P28" s="245">
        <f t="shared" si="2"/>
        <v>193</v>
      </c>
      <c r="Q28" s="244">
        <f t="shared" si="2"/>
        <v>1065</v>
      </c>
      <c r="R28" s="244">
        <f t="shared" si="2"/>
        <v>519</v>
      </c>
      <c r="S28" s="246">
        <f t="shared" si="2"/>
        <v>546</v>
      </c>
    </row>
    <row r="29" spans="1:19" ht="25.5" customHeight="1" x14ac:dyDescent="0.2">
      <c r="A29" s="197" t="s">
        <v>94</v>
      </c>
      <c r="B29" s="243">
        <f t="shared" ref="B29:S29" si="3">B10+B11</f>
        <v>12426</v>
      </c>
      <c r="C29" s="244">
        <f t="shared" si="3"/>
        <v>7375</v>
      </c>
      <c r="D29" s="245">
        <f t="shared" si="3"/>
        <v>5051</v>
      </c>
      <c r="E29" s="244">
        <f t="shared" si="3"/>
        <v>1049</v>
      </c>
      <c r="F29" s="244">
        <f t="shared" si="3"/>
        <v>575</v>
      </c>
      <c r="G29" s="245">
        <f t="shared" si="3"/>
        <v>474</v>
      </c>
      <c r="H29" s="244">
        <f t="shared" si="3"/>
        <v>1304</v>
      </c>
      <c r="I29" s="244">
        <f t="shared" si="3"/>
        <v>692</v>
      </c>
      <c r="J29" s="245">
        <f t="shared" si="3"/>
        <v>612</v>
      </c>
      <c r="K29" s="244">
        <f t="shared" si="3"/>
        <v>723</v>
      </c>
      <c r="L29" s="244">
        <f t="shared" si="3"/>
        <v>326</v>
      </c>
      <c r="M29" s="245">
        <f t="shared" si="3"/>
        <v>397</v>
      </c>
      <c r="N29" s="244">
        <f t="shared" si="3"/>
        <v>2389</v>
      </c>
      <c r="O29" s="244">
        <f t="shared" si="3"/>
        <v>1317</v>
      </c>
      <c r="P29" s="245">
        <f t="shared" si="3"/>
        <v>1072</v>
      </c>
      <c r="Q29" s="244">
        <f t="shared" si="3"/>
        <v>6961</v>
      </c>
      <c r="R29" s="244">
        <f t="shared" si="3"/>
        <v>4465</v>
      </c>
      <c r="S29" s="246">
        <f t="shared" si="3"/>
        <v>2496</v>
      </c>
    </row>
    <row r="30" spans="1:19" ht="25.5" customHeight="1" x14ac:dyDescent="0.2">
      <c r="A30" s="197" t="s">
        <v>95</v>
      </c>
      <c r="B30" s="243">
        <f t="shared" ref="B30:S30" si="4">B12+B13</f>
        <v>6581</v>
      </c>
      <c r="C30" s="244">
        <f t="shared" si="4"/>
        <v>3930</v>
      </c>
      <c r="D30" s="245">
        <f t="shared" si="4"/>
        <v>2651</v>
      </c>
      <c r="E30" s="244">
        <f t="shared" si="4"/>
        <v>349</v>
      </c>
      <c r="F30" s="244">
        <f t="shared" si="4"/>
        <v>198</v>
      </c>
      <c r="G30" s="245">
        <f t="shared" si="4"/>
        <v>151</v>
      </c>
      <c r="H30" s="244">
        <f t="shared" si="4"/>
        <v>678</v>
      </c>
      <c r="I30" s="244">
        <f t="shared" si="4"/>
        <v>388</v>
      </c>
      <c r="J30" s="245">
        <f t="shared" si="4"/>
        <v>290</v>
      </c>
      <c r="K30" s="244">
        <f t="shared" si="4"/>
        <v>318</v>
      </c>
      <c r="L30" s="244">
        <f t="shared" si="4"/>
        <v>137</v>
      </c>
      <c r="M30" s="245">
        <f t="shared" si="4"/>
        <v>181</v>
      </c>
      <c r="N30" s="244">
        <f t="shared" si="4"/>
        <v>1404</v>
      </c>
      <c r="O30" s="244">
        <f t="shared" si="4"/>
        <v>720</v>
      </c>
      <c r="P30" s="245">
        <f t="shared" si="4"/>
        <v>684</v>
      </c>
      <c r="Q30" s="244">
        <f t="shared" si="4"/>
        <v>3832</v>
      </c>
      <c r="R30" s="244">
        <f t="shared" si="4"/>
        <v>2487</v>
      </c>
      <c r="S30" s="246">
        <f t="shared" si="4"/>
        <v>1345</v>
      </c>
    </row>
    <row r="31" spans="1:19" ht="25.5" customHeight="1" x14ac:dyDescent="0.2">
      <c r="A31" s="197" t="s">
        <v>96</v>
      </c>
      <c r="B31" s="243">
        <f t="shared" ref="B31:S31" si="5">B14+B15</f>
        <v>3122</v>
      </c>
      <c r="C31" s="244">
        <f t="shared" si="5"/>
        <v>1624</v>
      </c>
      <c r="D31" s="245">
        <f t="shared" si="5"/>
        <v>1498</v>
      </c>
      <c r="E31" s="244">
        <f t="shared" si="5"/>
        <v>138</v>
      </c>
      <c r="F31" s="244">
        <f t="shared" si="5"/>
        <v>79</v>
      </c>
      <c r="G31" s="245">
        <f t="shared" si="5"/>
        <v>59</v>
      </c>
      <c r="H31" s="244">
        <f t="shared" si="5"/>
        <v>319</v>
      </c>
      <c r="I31" s="244">
        <f t="shared" si="5"/>
        <v>160</v>
      </c>
      <c r="J31" s="245">
        <f t="shared" si="5"/>
        <v>159</v>
      </c>
      <c r="K31" s="244">
        <f t="shared" si="5"/>
        <v>210</v>
      </c>
      <c r="L31" s="244">
        <f t="shared" si="5"/>
        <v>61</v>
      </c>
      <c r="M31" s="245">
        <f t="shared" si="5"/>
        <v>149</v>
      </c>
      <c r="N31" s="244">
        <f t="shared" si="5"/>
        <v>581</v>
      </c>
      <c r="O31" s="244">
        <f t="shared" si="5"/>
        <v>260</v>
      </c>
      <c r="P31" s="245">
        <f t="shared" si="5"/>
        <v>321</v>
      </c>
      <c r="Q31" s="244">
        <f t="shared" si="5"/>
        <v>1874</v>
      </c>
      <c r="R31" s="244">
        <f t="shared" si="5"/>
        <v>1064</v>
      </c>
      <c r="S31" s="246">
        <f t="shared" si="5"/>
        <v>810</v>
      </c>
    </row>
    <row r="32" spans="1:19" ht="25.5" customHeight="1" x14ac:dyDescent="0.2">
      <c r="A32" s="197" t="s">
        <v>97</v>
      </c>
      <c r="B32" s="243">
        <f t="shared" ref="B32:S32" si="6">B16+B17</f>
        <v>1867</v>
      </c>
      <c r="C32" s="244">
        <f t="shared" si="6"/>
        <v>783</v>
      </c>
      <c r="D32" s="245">
        <f t="shared" si="6"/>
        <v>1084</v>
      </c>
      <c r="E32" s="244">
        <f t="shared" si="6"/>
        <v>82</v>
      </c>
      <c r="F32" s="244">
        <f t="shared" si="6"/>
        <v>39</v>
      </c>
      <c r="G32" s="245">
        <f t="shared" si="6"/>
        <v>43</v>
      </c>
      <c r="H32" s="244">
        <f t="shared" si="6"/>
        <v>236</v>
      </c>
      <c r="I32" s="244">
        <f t="shared" si="6"/>
        <v>88</v>
      </c>
      <c r="J32" s="245">
        <f t="shared" si="6"/>
        <v>148</v>
      </c>
      <c r="K32" s="244">
        <f t="shared" si="6"/>
        <v>153</v>
      </c>
      <c r="L32" s="244">
        <f t="shared" si="6"/>
        <v>50</v>
      </c>
      <c r="M32" s="245">
        <f t="shared" si="6"/>
        <v>103</v>
      </c>
      <c r="N32" s="244">
        <f t="shared" si="6"/>
        <v>392</v>
      </c>
      <c r="O32" s="244">
        <f t="shared" si="6"/>
        <v>150</v>
      </c>
      <c r="P32" s="245">
        <f t="shared" si="6"/>
        <v>242</v>
      </c>
      <c r="Q32" s="244">
        <f t="shared" si="6"/>
        <v>1004</v>
      </c>
      <c r="R32" s="244">
        <f t="shared" si="6"/>
        <v>456</v>
      </c>
      <c r="S32" s="246">
        <f t="shared" si="6"/>
        <v>548</v>
      </c>
    </row>
    <row r="33" spans="1:19" ht="25.5" customHeight="1" x14ac:dyDescent="0.2">
      <c r="A33" s="197" t="s">
        <v>98</v>
      </c>
      <c r="B33" s="243">
        <f t="shared" ref="B33:S33" si="7">B18+B19</f>
        <v>712</v>
      </c>
      <c r="C33" s="244">
        <f t="shared" si="7"/>
        <v>283</v>
      </c>
      <c r="D33" s="245">
        <f t="shared" si="7"/>
        <v>429</v>
      </c>
      <c r="E33" s="244">
        <f t="shared" si="7"/>
        <v>50</v>
      </c>
      <c r="F33" s="244">
        <f t="shared" si="7"/>
        <v>24</v>
      </c>
      <c r="G33" s="245">
        <f t="shared" si="7"/>
        <v>26</v>
      </c>
      <c r="H33" s="244">
        <f t="shared" si="7"/>
        <v>88</v>
      </c>
      <c r="I33" s="244">
        <f t="shared" si="7"/>
        <v>35</v>
      </c>
      <c r="J33" s="245">
        <f t="shared" si="7"/>
        <v>53</v>
      </c>
      <c r="K33" s="244">
        <f t="shared" si="7"/>
        <v>60</v>
      </c>
      <c r="L33" s="244">
        <f t="shared" si="7"/>
        <v>23</v>
      </c>
      <c r="M33" s="245">
        <f t="shared" si="7"/>
        <v>37</v>
      </c>
      <c r="N33" s="244">
        <f t="shared" si="7"/>
        <v>195</v>
      </c>
      <c r="O33" s="244">
        <f t="shared" si="7"/>
        <v>73</v>
      </c>
      <c r="P33" s="245">
        <f t="shared" si="7"/>
        <v>122</v>
      </c>
      <c r="Q33" s="244">
        <f t="shared" si="7"/>
        <v>319</v>
      </c>
      <c r="R33" s="244">
        <f t="shared" si="7"/>
        <v>128</v>
      </c>
      <c r="S33" s="246">
        <f t="shared" si="7"/>
        <v>191</v>
      </c>
    </row>
    <row r="34" spans="1:19" ht="25.5" customHeight="1" x14ac:dyDescent="0.2">
      <c r="A34" s="197" t="s">
        <v>99</v>
      </c>
      <c r="B34" s="243">
        <f t="shared" ref="B34:S34" si="8">B20+B21</f>
        <v>89</v>
      </c>
      <c r="C34" s="244">
        <f t="shared" si="8"/>
        <v>49</v>
      </c>
      <c r="D34" s="245">
        <f t="shared" si="8"/>
        <v>40</v>
      </c>
      <c r="E34" s="244">
        <f t="shared" si="8"/>
        <v>11</v>
      </c>
      <c r="F34" s="244">
        <f t="shared" si="8"/>
        <v>7</v>
      </c>
      <c r="G34" s="245">
        <f t="shared" si="8"/>
        <v>4</v>
      </c>
      <c r="H34" s="244">
        <f t="shared" si="8"/>
        <v>14</v>
      </c>
      <c r="I34" s="244">
        <f t="shared" si="8"/>
        <v>8</v>
      </c>
      <c r="J34" s="245">
        <f t="shared" si="8"/>
        <v>6</v>
      </c>
      <c r="K34" s="244">
        <f t="shared" si="8"/>
        <v>18</v>
      </c>
      <c r="L34" s="244">
        <f t="shared" si="8"/>
        <v>11</v>
      </c>
      <c r="M34" s="245">
        <f t="shared" si="8"/>
        <v>7</v>
      </c>
      <c r="N34" s="244">
        <f t="shared" si="8"/>
        <v>26</v>
      </c>
      <c r="O34" s="244">
        <f t="shared" si="8"/>
        <v>13</v>
      </c>
      <c r="P34" s="245">
        <f t="shared" si="8"/>
        <v>13</v>
      </c>
      <c r="Q34" s="244">
        <f t="shared" si="8"/>
        <v>20</v>
      </c>
      <c r="R34" s="244">
        <f t="shared" si="8"/>
        <v>10</v>
      </c>
      <c r="S34" s="246">
        <f t="shared" si="8"/>
        <v>10</v>
      </c>
    </row>
    <row r="35" spans="1:19" ht="25.5" customHeight="1" thickBot="1" x14ac:dyDescent="0.25">
      <c r="A35" s="202" t="s">
        <v>43</v>
      </c>
      <c r="B35" s="247">
        <f t="shared" ref="B35:S35" si="9">B22</f>
        <v>32</v>
      </c>
      <c r="C35" s="248">
        <f t="shared" si="9"/>
        <v>18</v>
      </c>
      <c r="D35" s="249">
        <f t="shared" si="9"/>
        <v>14</v>
      </c>
      <c r="E35" s="248">
        <f t="shared" si="9"/>
        <v>8</v>
      </c>
      <c r="F35" s="248">
        <f t="shared" si="9"/>
        <v>4</v>
      </c>
      <c r="G35" s="249">
        <f t="shared" si="9"/>
        <v>4</v>
      </c>
      <c r="H35" s="248">
        <f t="shared" si="9"/>
        <v>8</v>
      </c>
      <c r="I35" s="248">
        <f t="shared" si="9"/>
        <v>5</v>
      </c>
      <c r="J35" s="249">
        <f t="shared" si="9"/>
        <v>3</v>
      </c>
      <c r="K35" s="248">
        <f t="shared" si="9"/>
        <v>5</v>
      </c>
      <c r="L35" s="248">
        <f t="shared" si="9"/>
        <v>2</v>
      </c>
      <c r="M35" s="249">
        <f t="shared" si="9"/>
        <v>3</v>
      </c>
      <c r="N35" s="248">
        <f t="shared" si="9"/>
        <v>7</v>
      </c>
      <c r="O35" s="248">
        <f t="shared" si="9"/>
        <v>4</v>
      </c>
      <c r="P35" s="249">
        <f t="shared" si="9"/>
        <v>3</v>
      </c>
      <c r="Q35" s="248">
        <f t="shared" si="9"/>
        <v>4</v>
      </c>
      <c r="R35" s="248">
        <f t="shared" si="9"/>
        <v>3</v>
      </c>
      <c r="S35" s="250">
        <f t="shared" si="9"/>
        <v>1</v>
      </c>
    </row>
  </sheetData>
  <mergeCells count="15">
    <mergeCell ref="A1:I1"/>
    <mergeCell ref="A3:A4"/>
    <mergeCell ref="B3:D3"/>
    <mergeCell ref="E3:G3"/>
    <mergeCell ref="H3:J3"/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9C89-4024-4C7D-BE1B-0BADA7D17654}">
  <dimension ref="A1:S35"/>
  <sheetViews>
    <sheetView tabSelected="1" zoomScaleNormal="100" workbookViewId="0">
      <selection sqref="A1:I1"/>
    </sheetView>
  </sheetViews>
  <sheetFormatPr defaultColWidth="8.88671875" defaultRowHeight="14.25" x14ac:dyDescent="0.2"/>
  <cols>
    <col min="1" max="1" width="10.44140625" style="165" customWidth="1"/>
    <col min="2" max="4" width="9.88671875" style="165" customWidth="1"/>
    <col min="5" max="16" width="8.6640625" style="165" customWidth="1"/>
    <col min="17" max="17" width="9.44140625" style="165" customWidth="1"/>
    <col min="18" max="19" width="8.6640625" style="165" customWidth="1"/>
    <col min="20" max="16384" width="8.88671875" style="165"/>
  </cols>
  <sheetData>
    <row r="1" spans="1:19" ht="22.5" x14ac:dyDescent="0.3">
      <c r="A1" s="298" t="s">
        <v>124</v>
      </c>
      <c r="B1" s="298"/>
      <c r="C1" s="298"/>
      <c r="D1" s="298"/>
      <c r="E1" s="298"/>
      <c r="F1" s="298"/>
      <c r="G1" s="298"/>
      <c r="H1" s="298"/>
      <c r="I1" s="298"/>
    </row>
    <row r="2" spans="1:19" ht="18" customHeight="1" thickBot="1" x14ac:dyDescent="0.25">
      <c r="S2" s="166" t="s">
        <v>111</v>
      </c>
    </row>
    <row r="3" spans="1:19" s="167" customFormat="1" ht="16.5" customHeight="1" x14ac:dyDescent="0.15">
      <c r="A3" s="299" t="s">
        <v>7</v>
      </c>
      <c r="B3" s="292" t="s">
        <v>0</v>
      </c>
      <c r="C3" s="291"/>
      <c r="D3" s="297"/>
      <c r="E3" s="291" t="s">
        <v>35</v>
      </c>
      <c r="F3" s="291"/>
      <c r="G3" s="291"/>
      <c r="H3" s="292" t="s">
        <v>87</v>
      </c>
      <c r="I3" s="291"/>
      <c r="J3" s="291"/>
      <c r="K3" s="292" t="s">
        <v>75</v>
      </c>
      <c r="L3" s="291"/>
      <c r="M3" s="297"/>
      <c r="N3" s="291" t="s">
        <v>73</v>
      </c>
      <c r="O3" s="291"/>
      <c r="P3" s="291"/>
      <c r="Q3" s="292" t="s">
        <v>91</v>
      </c>
      <c r="R3" s="291"/>
      <c r="S3" s="293"/>
    </row>
    <row r="4" spans="1:19" s="167" customFormat="1" ht="16.5" customHeight="1" thickBot="1" x14ac:dyDescent="0.2">
      <c r="A4" s="300"/>
      <c r="B4" s="168" t="s">
        <v>6</v>
      </c>
      <c r="C4" s="168" t="s">
        <v>4</v>
      </c>
      <c r="D4" s="168" t="s">
        <v>5</v>
      </c>
      <c r="E4" s="169" t="s">
        <v>6</v>
      </c>
      <c r="F4" s="168" t="s">
        <v>4</v>
      </c>
      <c r="G4" s="170" t="s">
        <v>5</v>
      </c>
      <c r="H4" s="168" t="s">
        <v>6</v>
      </c>
      <c r="I4" s="168" t="s">
        <v>4</v>
      </c>
      <c r="J4" s="170" t="s">
        <v>5</v>
      </c>
      <c r="K4" s="168" t="s">
        <v>6</v>
      </c>
      <c r="L4" s="168" t="s">
        <v>4</v>
      </c>
      <c r="M4" s="168" t="s">
        <v>5</v>
      </c>
      <c r="N4" s="169" t="s">
        <v>6</v>
      </c>
      <c r="O4" s="168" t="s">
        <v>4</v>
      </c>
      <c r="P4" s="170" t="s">
        <v>5</v>
      </c>
      <c r="Q4" s="168" t="s">
        <v>6</v>
      </c>
      <c r="R4" s="168" t="s">
        <v>4</v>
      </c>
      <c r="S4" s="171" t="s">
        <v>5</v>
      </c>
    </row>
    <row r="5" spans="1:19" s="167" customFormat="1" ht="19.5" customHeight="1" thickTop="1" x14ac:dyDescent="0.15">
      <c r="A5" s="224" t="s">
        <v>125</v>
      </c>
      <c r="B5" s="225">
        <v>29269</v>
      </c>
      <c r="C5" s="226">
        <v>16399</v>
      </c>
      <c r="D5" s="227">
        <v>12870</v>
      </c>
      <c r="E5" s="225">
        <v>1920</v>
      </c>
      <c r="F5" s="226">
        <v>1015</v>
      </c>
      <c r="G5" s="227">
        <v>905</v>
      </c>
      <c r="H5" s="225">
        <v>3034</v>
      </c>
      <c r="I5" s="226">
        <v>1502</v>
      </c>
      <c r="J5" s="227">
        <v>1532</v>
      </c>
      <c r="K5" s="225">
        <v>1739</v>
      </c>
      <c r="L5" s="226">
        <v>733</v>
      </c>
      <c r="M5" s="227">
        <v>1006</v>
      </c>
      <c r="N5" s="225">
        <v>6002</v>
      </c>
      <c r="O5" s="226">
        <v>3105</v>
      </c>
      <c r="P5" s="227">
        <v>2897</v>
      </c>
      <c r="Q5" s="225">
        <v>16574</v>
      </c>
      <c r="R5" s="226">
        <v>10044</v>
      </c>
      <c r="S5" s="228">
        <v>6530</v>
      </c>
    </row>
    <row r="6" spans="1:19" s="167" customFormat="1" ht="19.5" customHeight="1" x14ac:dyDescent="0.15">
      <c r="A6" s="178" t="s">
        <v>39</v>
      </c>
      <c r="B6" s="229">
        <v>735</v>
      </c>
      <c r="C6" s="230">
        <v>393</v>
      </c>
      <c r="D6" s="231">
        <v>342</v>
      </c>
      <c r="E6" s="229">
        <v>35</v>
      </c>
      <c r="F6" s="230">
        <v>15</v>
      </c>
      <c r="G6" s="231">
        <v>20</v>
      </c>
      <c r="H6" s="229">
        <v>33</v>
      </c>
      <c r="I6" s="230">
        <v>15</v>
      </c>
      <c r="J6" s="231">
        <v>18</v>
      </c>
      <c r="K6" s="229">
        <v>15</v>
      </c>
      <c r="L6" s="230">
        <v>8</v>
      </c>
      <c r="M6" s="231">
        <v>7</v>
      </c>
      <c r="N6" s="229">
        <v>161</v>
      </c>
      <c r="O6" s="230">
        <v>79</v>
      </c>
      <c r="P6" s="231">
        <v>82</v>
      </c>
      <c r="Q6" s="229">
        <v>491</v>
      </c>
      <c r="R6" s="230">
        <v>276</v>
      </c>
      <c r="S6" s="232">
        <v>215</v>
      </c>
    </row>
    <row r="7" spans="1:19" s="167" customFormat="1" ht="19.5" customHeight="1" x14ac:dyDescent="0.15">
      <c r="A7" s="178" t="s">
        <v>49</v>
      </c>
      <c r="B7" s="229">
        <v>679</v>
      </c>
      <c r="C7" s="230">
        <v>355</v>
      </c>
      <c r="D7" s="231">
        <v>324</v>
      </c>
      <c r="E7" s="229">
        <v>17</v>
      </c>
      <c r="F7" s="230">
        <v>9</v>
      </c>
      <c r="G7" s="231">
        <v>8</v>
      </c>
      <c r="H7" s="229">
        <v>23</v>
      </c>
      <c r="I7" s="230">
        <v>14</v>
      </c>
      <c r="J7" s="231">
        <v>9</v>
      </c>
      <c r="K7" s="229">
        <v>10</v>
      </c>
      <c r="L7" s="230">
        <v>6</v>
      </c>
      <c r="M7" s="231">
        <v>4</v>
      </c>
      <c r="N7" s="229">
        <v>90</v>
      </c>
      <c r="O7" s="230">
        <v>52</v>
      </c>
      <c r="P7" s="231">
        <v>38</v>
      </c>
      <c r="Q7" s="229">
        <v>539</v>
      </c>
      <c r="R7" s="230">
        <v>274</v>
      </c>
      <c r="S7" s="232">
        <v>265</v>
      </c>
    </row>
    <row r="8" spans="1:19" s="167" customFormat="1" ht="19.5" customHeight="1" x14ac:dyDescent="0.15">
      <c r="A8" s="178" t="s">
        <v>46</v>
      </c>
      <c r="B8" s="229">
        <v>483</v>
      </c>
      <c r="C8" s="230">
        <v>234</v>
      </c>
      <c r="D8" s="231">
        <v>249</v>
      </c>
      <c r="E8" s="229">
        <v>5</v>
      </c>
      <c r="F8" s="230">
        <v>2</v>
      </c>
      <c r="G8" s="231">
        <v>3</v>
      </c>
      <c r="H8" s="229">
        <v>20</v>
      </c>
      <c r="I8" s="230">
        <v>13</v>
      </c>
      <c r="J8" s="231">
        <v>7</v>
      </c>
      <c r="K8" s="229">
        <v>15</v>
      </c>
      <c r="L8" s="230">
        <v>3</v>
      </c>
      <c r="M8" s="231">
        <v>12</v>
      </c>
      <c r="N8" s="229">
        <v>53</v>
      </c>
      <c r="O8" s="230">
        <v>22</v>
      </c>
      <c r="P8" s="231">
        <v>31</v>
      </c>
      <c r="Q8" s="229">
        <v>390</v>
      </c>
      <c r="R8" s="230">
        <v>194</v>
      </c>
      <c r="S8" s="232">
        <v>196</v>
      </c>
    </row>
    <row r="9" spans="1:19" s="167" customFormat="1" ht="19.5" customHeight="1" x14ac:dyDescent="0.15">
      <c r="A9" s="178" t="s">
        <v>45</v>
      </c>
      <c r="B9" s="229">
        <v>1209</v>
      </c>
      <c r="C9" s="230">
        <v>633</v>
      </c>
      <c r="D9" s="231">
        <v>576</v>
      </c>
      <c r="E9" s="229">
        <v>109</v>
      </c>
      <c r="F9" s="230">
        <v>67</v>
      </c>
      <c r="G9" s="231">
        <v>42</v>
      </c>
      <c r="H9" s="229">
        <v>110</v>
      </c>
      <c r="I9" s="230">
        <v>58</v>
      </c>
      <c r="J9" s="231">
        <v>52</v>
      </c>
      <c r="K9" s="229">
        <v>101</v>
      </c>
      <c r="L9" s="230">
        <v>55</v>
      </c>
      <c r="M9" s="231">
        <v>46</v>
      </c>
      <c r="N9" s="229">
        <v>388</v>
      </c>
      <c r="O9" s="230">
        <v>213</v>
      </c>
      <c r="P9" s="231">
        <v>175</v>
      </c>
      <c r="Q9" s="229">
        <v>501</v>
      </c>
      <c r="R9" s="230">
        <v>240</v>
      </c>
      <c r="S9" s="232">
        <v>261</v>
      </c>
    </row>
    <row r="10" spans="1:19" s="167" customFormat="1" ht="19.5" customHeight="1" x14ac:dyDescent="0.15">
      <c r="A10" s="178" t="s">
        <v>53</v>
      </c>
      <c r="B10" s="229">
        <v>7362</v>
      </c>
      <c r="C10" s="230">
        <v>4266</v>
      </c>
      <c r="D10" s="231">
        <v>3096</v>
      </c>
      <c r="E10" s="229">
        <v>645</v>
      </c>
      <c r="F10" s="230">
        <v>347</v>
      </c>
      <c r="G10" s="231">
        <v>298</v>
      </c>
      <c r="H10" s="229">
        <v>1010</v>
      </c>
      <c r="I10" s="230">
        <v>500</v>
      </c>
      <c r="J10" s="231">
        <v>510</v>
      </c>
      <c r="K10" s="229">
        <v>538</v>
      </c>
      <c r="L10" s="230">
        <v>251</v>
      </c>
      <c r="M10" s="231">
        <v>287</v>
      </c>
      <c r="N10" s="229">
        <v>1404</v>
      </c>
      <c r="O10" s="230">
        <v>825</v>
      </c>
      <c r="P10" s="231">
        <v>579</v>
      </c>
      <c r="Q10" s="229">
        <v>3765</v>
      </c>
      <c r="R10" s="230">
        <v>2343</v>
      </c>
      <c r="S10" s="232">
        <v>1422</v>
      </c>
    </row>
    <row r="11" spans="1:19" s="167" customFormat="1" ht="19.5" customHeight="1" x14ac:dyDescent="0.15">
      <c r="A11" s="178" t="s">
        <v>55</v>
      </c>
      <c r="B11" s="229">
        <v>5948</v>
      </c>
      <c r="C11" s="230">
        <v>3552</v>
      </c>
      <c r="D11" s="231">
        <v>2396</v>
      </c>
      <c r="E11" s="229">
        <v>471</v>
      </c>
      <c r="F11" s="230">
        <v>244</v>
      </c>
      <c r="G11" s="231">
        <v>227</v>
      </c>
      <c r="H11" s="229">
        <v>546</v>
      </c>
      <c r="I11" s="230">
        <v>277</v>
      </c>
      <c r="J11" s="231">
        <v>269</v>
      </c>
      <c r="K11" s="229">
        <v>275</v>
      </c>
      <c r="L11" s="230">
        <v>117</v>
      </c>
      <c r="M11" s="231">
        <v>158</v>
      </c>
      <c r="N11" s="229">
        <v>1166</v>
      </c>
      <c r="O11" s="230">
        <v>627</v>
      </c>
      <c r="P11" s="231">
        <v>539</v>
      </c>
      <c r="Q11" s="229">
        <v>3490</v>
      </c>
      <c r="R11" s="230">
        <v>2287</v>
      </c>
      <c r="S11" s="232">
        <v>1203</v>
      </c>
    </row>
    <row r="12" spans="1:19" s="167" customFormat="1" ht="19.5" customHeight="1" x14ac:dyDescent="0.15">
      <c r="A12" s="178" t="s">
        <v>51</v>
      </c>
      <c r="B12" s="229">
        <v>3935</v>
      </c>
      <c r="C12" s="230">
        <v>2438</v>
      </c>
      <c r="D12" s="231">
        <v>1497</v>
      </c>
      <c r="E12" s="229">
        <v>227</v>
      </c>
      <c r="F12" s="230">
        <v>125</v>
      </c>
      <c r="G12" s="231">
        <v>102</v>
      </c>
      <c r="H12" s="229">
        <v>353</v>
      </c>
      <c r="I12" s="230">
        <v>195</v>
      </c>
      <c r="J12" s="231">
        <v>158</v>
      </c>
      <c r="K12" s="229">
        <v>194</v>
      </c>
      <c r="L12" s="230">
        <v>95</v>
      </c>
      <c r="M12" s="231">
        <v>99</v>
      </c>
      <c r="N12" s="229">
        <v>879</v>
      </c>
      <c r="O12" s="230">
        <v>458</v>
      </c>
      <c r="P12" s="231">
        <v>421</v>
      </c>
      <c r="Q12" s="229">
        <v>2282</v>
      </c>
      <c r="R12" s="230">
        <v>1565</v>
      </c>
      <c r="S12" s="232">
        <v>717</v>
      </c>
    </row>
    <row r="13" spans="1:19" s="167" customFormat="1" ht="19.5" customHeight="1" x14ac:dyDescent="0.15">
      <c r="A13" s="178" t="s">
        <v>54</v>
      </c>
      <c r="B13" s="229">
        <v>2871</v>
      </c>
      <c r="C13" s="230">
        <v>1640</v>
      </c>
      <c r="D13" s="231">
        <v>1231</v>
      </c>
      <c r="E13" s="229">
        <v>124</v>
      </c>
      <c r="F13" s="230">
        <v>62</v>
      </c>
      <c r="G13" s="231">
        <v>62</v>
      </c>
      <c r="H13" s="229">
        <v>265</v>
      </c>
      <c r="I13" s="230">
        <v>135</v>
      </c>
      <c r="J13" s="231">
        <v>130</v>
      </c>
      <c r="K13" s="229">
        <v>127</v>
      </c>
      <c r="L13" s="230">
        <v>40</v>
      </c>
      <c r="M13" s="231">
        <v>87</v>
      </c>
      <c r="N13" s="229">
        <v>595</v>
      </c>
      <c r="O13" s="230">
        <v>300</v>
      </c>
      <c r="P13" s="231">
        <v>295</v>
      </c>
      <c r="Q13" s="229">
        <v>1760</v>
      </c>
      <c r="R13" s="230">
        <v>1103</v>
      </c>
      <c r="S13" s="232">
        <v>657</v>
      </c>
    </row>
    <row r="14" spans="1:19" s="167" customFormat="1" ht="19.5" customHeight="1" x14ac:dyDescent="0.15">
      <c r="A14" s="178" t="s">
        <v>48</v>
      </c>
      <c r="B14" s="229">
        <v>2070</v>
      </c>
      <c r="C14" s="230">
        <v>1114</v>
      </c>
      <c r="D14" s="231">
        <v>956</v>
      </c>
      <c r="E14" s="229">
        <v>83</v>
      </c>
      <c r="F14" s="230">
        <v>45</v>
      </c>
      <c r="G14" s="231">
        <v>38</v>
      </c>
      <c r="H14" s="229">
        <v>203</v>
      </c>
      <c r="I14" s="230">
        <v>100</v>
      </c>
      <c r="J14" s="231">
        <v>103</v>
      </c>
      <c r="K14" s="229">
        <v>132</v>
      </c>
      <c r="L14" s="230">
        <v>40</v>
      </c>
      <c r="M14" s="231">
        <v>92</v>
      </c>
      <c r="N14" s="229">
        <v>412</v>
      </c>
      <c r="O14" s="230">
        <v>191</v>
      </c>
      <c r="P14" s="231">
        <v>221</v>
      </c>
      <c r="Q14" s="229">
        <v>1240</v>
      </c>
      <c r="R14" s="230">
        <v>738</v>
      </c>
      <c r="S14" s="232">
        <v>502</v>
      </c>
    </row>
    <row r="15" spans="1:19" s="167" customFormat="1" ht="19.5" customHeight="1" x14ac:dyDescent="0.15">
      <c r="A15" s="178" t="s">
        <v>41</v>
      </c>
      <c r="B15" s="229">
        <v>1271</v>
      </c>
      <c r="C15" s="230">
        <v>625</v>
      </c>
      <c r="D15" s="231">
        <v>646</v>
      </c>
      <c r="E15" s="229">
        <v>61</v>
      </c>
      <c r="F15" s="230">
        <v>34</v>
      </c>
      <c r="G15" s="231">
        <v>27</v>
      </c>
      <c r="H15" s="229">
        <v>127</v>
      </c>
      <c r="I15" s="230">
        <v>60</v>
      </c>
      <c r="J15" s="231">
        <v>67</v>
      </c>
      <c r="K15" s="229">
        <v>96</v>
      </c>
      <c r="L15" s="230">
        <v>28</v>
      </c>
      <c r="M15" s="231">
        <v>68</v>
      </c>
      <c r="N15" s="229">
        <v>224</v>
      </c>
      <c r="O15" s="230">
        <v>95</v>
      </c>
      <c r="P15" s="231">
        <v>129</v>
      </c>
      <c r="Q15" s="229">
        <v>763</v>
      </c>
      <c r="R15" s="230">
        <v>408</v>
      </c>
      <c r="S15" s="232">
        <v>355</v>
      </c>
    </row>
    <row r="16" spans="1:19" s="167" customFormat="1" ht="19.5" customHeight="1" x14ac:dyDescent="0.15">
      <c r="A16" s="178" t="s">
        <v>50</v>
      </c>
      <c r="B16" s="229">
        <v>941</v>
      </c>
      <c r="C16" s="230">
        <v>418</v>
      </c>
      <c r="D16" s="231">
        <v>523</v>
      </c>
      <c r="E16" s="229">
        <v>31</v>
      </c>
      <c r="F16" s="230">
        <v>16</v>
      </c>
      <c r="G16" s="231">
        <v>15</v>
      </c>
      <c r="H16" s="229">
        <v>115</v>
      </c>
      <c r="I16" s="230">
        <v>41</v>
      </c>
      <c r="J16" s="231">
        <v>74</v>
      </c>
      <c r="K16" s="229">
        <v>63</v>
      </c>
      <c r="L16" s="230">
        <v>21</v>
      </c>
      <c r="M16" s="231">
        <v>42</v>
      </c>
      <c r="N16" s="229">
        <v>203</v>
      </c>
      <c r="O16" s="230">
        <v>75</v>
      </c>
      <c r="P16" s="231">
        <v>128</v>
      </c>
      <c r="Q16" s="229">
        <v>529</v>
      </c>
      <c r="R16" s="230">
        <v>265</v>
      </c>
      <c r="S16" s="232">
        <v>264</v>
      </c>
    </row>
    <row r="17" spans="1:19" s="167" customFormat="1" ht="19.5" customHeight="1" x14ac:dyDescent="0.15">
      <c r="A17" s="178" t="s">
        <v>52</v>
      </c>
      <c r="B17" s="229">
        <v>842</v>
      </c>
      <c r="C17" s="230">
        <v>357</v>
      </c>
      <c r="D17" s="231">
        <v>485</v>
      </c>
      <c r="E17" s="229">
        <v>43</v>
      </c>
      <c r="F17" s="230">
        <v>16</v>
      </c>
      <c r="G17" s="231">
        <v>27</v>
      </c>
      <c r="H17" s="229">
        <v>112</v>
      </c>
      <c r="I17" s="230">
        <v>48</v>
      </c>
      <c r="J17" s="231">
        <v>64</v>
      </c>
      <c r="K17" s="229">
        <v>72</v>
      </c>
      <c r="L17" s="230">
        <v>25</v>
      </c>
      <c r="M17" s="231">
        <v>47</v>
      </c>
      <c r="N17" s="229">
        <v>180</v>
      </c>
      <c r="O17" s="230">
        <v>70</v>
      </c>
      <c r="P17" s="231">
        <v>110</v>
      </c>
      <c r="Q17" s="229">
        <v>435</v>
      </c>
      <c r="R17" s="230">
        <v>198</v>
      </c>
      <c r="S17" s="232">
        <v>237</v>
      </c>
    </row>
    <row r="18" spans="1:19" s="167" customFormat="1" ht="19.5" customHeight="1" x14ac:dyDescent="0.15">
      <c r="A18" s="178" t="s">
        <v>40</v>
      </c>
      <c r="B18" s="229">
        <v>568</v>
      </c>
      <c r="C18" s="230">
        <v>215</v>
      </c>
      <c r="D18" s="231">
        <v>353</v>
      </c>
      <c r="E18" s="229">
        <v>36</v>
      </c>
      <c r="F18" s="230">
        <v>17</v>
      </c>
      <c r="G18" s="231">
        <v>19</v>
      </c>
      <c r="H18" s="229">
        <v>68</v>
      </c>
      <c r="I18" s="230">
        <v>24</v>
      </c>
      <c r="J18" s="231">
        <v>44</v>
      </c>
      <c r="K18" s="229">
        <v>55</v>
      </c>
      <c r="L18" s="230">
        <v>20</v>
      </c>
      <c r="M18" s="231">
        <v>35</v>
      </c>
      <c r="N18" s="229">
        <v>148</v>
      </c>
      <c r="O18" s="230">
        <v>51</v>
      </c>
      <c r="P18" s="231">
        <v>97</v>
      </c>
      <c r="Q18" s="229">
        <v>261</v>
      </c>
      <c r="R18" s="230">
        <v>103</v>
      </c>
      <c r="S18" s="232">
        <v>158</v>
      </c>
    </row>
    <row r="19" spans="1:19" s="167" customFormat="1" ht="19.5" customHeight="1" x14ac:dyDescent="0.15">
      <c r="A19" s="178" t="s">
        <v>47</v>
      </c>
      <c r="B19" s="229">
        <v>215</v>
      </c>
      <c r="C19" s="230">
        <v>92</v>
      </c>
      <c r="D19" s="231">
        <v>123</v>
      </c>
      <c r="E19" s="229">
        <v>15</v>
      </c>
      <c r="F19" s="230">
        <v>6</v>
      </c>
      <c r="G19" s="231">
        <v>9</v>
      </c>
      <c r="H19" s="229">
        <v>27</v>
      </c>
      <c r="I19" s="230">
        <v>10</v>
      </c>
      <c r="J19" s="231">
        <v>17</v>
      </c>
      <c r="K19" s="229">
        <v>21</v>
      </c>
      <c r="L19" s="230">
        <v>10</v>
      </c>
      <c r="M19" s="231">
        <v>11</v>
      </c>
      <c r="N19" s="229">
        <v>58</v>
      </c>
      <c r="O19" s="230">
        <v>28</v>
      </c>
      <c r="P19" s="231">
        <v>30</v>
      </c>
      <c r="Q19" s="229">
        <v>94</v>
      </c>
      <c r="R19" s="230">
        <v>38</v>
      </c>
      <c r="S19" s="232">
        <v>56</v>
      </c>
    </row>
    <row r="20" spans="1:19" s="167" customFormat="1" ht="19.5" customHeight="1" x14ac:dyDescent="0.15">
      <c r="A20" s="178" t="s">
        <v>44</v>
      </c>
      <c r="B20" s="229">
        <v>75</v>
      </c>
      <c r="C20" s="230">
        <v>33</v>
      </c>
      <c r="D20" s="231">
        <v>42</v>
      </c>
      <c r="E20" s="229">
        <v>4</v>
      </c>
      <c r="F20" s="230">
        <v>2</v>
      </c>
      <c r="G20" s="231">
        <v>2</v>
      </c>
      <c r="H20" s="229">
        <v>6</v>
      </c>
      <c r="I20" s="230">
        <v>5</v>
      </c>
      <c r="J20" s="231">
        <v>1</v>
      </c>
      <c r="K20" s="229">
        <v>15</v>
      </c>
      <c r="L20" s="230">
        <v>9</v>
      </c>
      <c r="M20" s="231">
        <v>6</v>
      </c>
      <c r="N20" s="229">
        <v>27</v>
      </c>
      <c r="O20" s="230">
        <v>11</v>
      </c>
      <c r="P20" s="231">
        <v>16</v>
      </c>
      <c r="Q20" s="229">
        <v>23</v>
      </c>
      <c r="R20" s="230">
        <v>6</v>
      </c>
      <c r="S20" s="232">
        <v>17</v>
      </c>
    </row>
    <row r="21" spans="1:19" s="167" customFormat="1" ht="19.5" customHeight="1" x14ac:dyDescent="0.15">
      <c r="A21" s="178" t="s">
        <v>42</v>
      </c>
      <c r="B21" s="229">
        <v>32</v>
      </c>
      <c r="C21" s="230">
        <v>15</v>
      </c>
      <c r="D21" s="231">
        <v>17</v>
      </c>
      <c r="E21" s="229">
        <v>6</v>
      </c>
      <c r="F21" s="230">
        <v>4</v>
      </c>
      <c r="G21" s="231">
        <v>2</v>
      </c>
      <c r="H21" s="229">
        <v>8</v>
      </c>
      <c r="I21" s="230">
        <v>2</v>
      </c>
      <c r="J21" s="231">
        <v>6</v>
      </c>
      <c r="K21" s="229">
        <v>5</v>
      </c>
      <c r="L21" s="230">
        <v>3</v>
      </c>
      <c r="M21" s="231">
        <v>2</v>
      </c>
      <c r="N21" s="229">
        <v>6</v>
      </c>
      <c r="O21" s="230">
        <v>3</v>
      </c>
      <c r="P21" s="231">
        <v>3</v>
      </c>
      <c r="Q21" s="229">
        <v>7</v>
      </c>
      <c r="R21" s="230">
        <v>3</v>
      </c>
      <c r="S21" s="232">
        <v>4</v>
      </c>
    </row>
    <row r="22" spans="1:19" s="167" customFormat="1" ht="19.5" customHeight="1" thickBot="1" x14ac:dyDescent="0.2">
      <c r="A22" s="183" t="s">
        <v>43</v>
      </c>
      <c r="B22" s="233">
        <v>33</v>
      </c>
      <c r="C22" s="234">
        <v>19</v>
      </c>
      <c r="D22" s="235">
        <v>14</v>
      </c>
      <c r="E22" s="233">
        <v>8</v>
      </c>
      <c r="F22" s="234">
        <v>4</v>
      </c>
      <c r="G22" s="235">
        <v>4</v>
      </c>
      <c r="H22" s="233">
        <v>8</v>
      </c>
      <c r="I22" s="234">
        <v>5</v>
      </c>
      <c r="J22" s="235">
        <v>3</v>
      </c>
      <c r="K22" s="233">
        <v>5</v>
      </c>
      <c r="L22" s="234">
        <v>2</v>
      </c>
      <c r="M22" s="235">
        <v>3</v>
      </c>
      <c r="N22" s="233">
        <v>8</v>
      </c>
      <c r="O22" s="234">
        <v>5</v>
      </c>
      <c r="P22" s="235">
        <v>3</v>
      </c>
      <c r="Q22" s="233">
        <v>4</v>
      </c>
      <c r="R22" s="234">
        <v>3</v>
      </c>
      <c r="S22" s="236">
        <v>1</v>
      </c>
    </row>
    <row r="23" spans="1:19" s="167" customFormat="1" ht="31.5" customHeight="1" thickBot="1" x14ac:dyDescent="0.2">
      <c r="A23" s="188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</row>
    <row r="24" spans="1:19" ht="18" customHeight="1" x14ac:dyDescent="0.2">
      <c r="A24" s="294" t="s">
        <v>7</v>
      </c>
      <c r="B24" s="296" t="s">
        <v>0</v>
      </c>
      <c r="C24" s="291"/>
      <c r="D24" s="291"/>
      <c r="E24" s="292" t="s">
        <v>35</v>
      </c>
      <c r="F24" s="291"/>
      <c r="G24" s="297"/>
      <c r="H24" s="291" t="s">
        <v>87</v>
      </c>
      <c r="I24" s="291"/>
      <c r="J24" s="291"/>
      <c r="K24" s="292" t="s">
        <v>75</v>
      </c>
      <c r="L24" s="291"/>
      <c r="M24" s="297"/>
      <c r="N24" s="291" t="s">
        <v>73</v>
      </c>
      <c r="O24" s="291"/>
      <c r="P24" s="291"/>
      <c r="Q24" s="292" t="s">
        <v>91</v>
      </c>
      <c r="R24" s="291"/>
      <c r="S24" s="293"/>
    </row>
    <row r="25" spans="1:19" ht="18" customHeight="1" thickBot="1" x14ac:dyDescent="0.25">
      <c r="A25" s="295"/>
      <c r="B25" s="190" t="s">
        <v>6</v>
      </c>
      <c r="C25" s="168" t="s">
        <v>4</v>
      </c>
      <c r="D25" s="170" t="s">
        <v>5</v>
      </c>
      <c r="E25" s="168" t="s">
        <v>6</v>
      </c>
      <c r="F25" s="168" t="s">
        <v>4</v>
      </c>
      <c r="G25" s="168" t="s">
        <v>5</v>
      </c>
      <c r="H25" s="169" t="s">
        <v>6</v>
      </c>
      <c r="I25" s="168" t="s">
        <v>4</v>
      </c>
      <c r="J25" s="170" t="s">
        <v>5</v>
      </c>
      <c r="K25" s="168" t="s">
        <v>6</v>
      </c>
      <c r="L25" s="168" t="s">
        <v>4</v>
      </c>
      <c r="M25" s="168" t="s">
        <v>5</v>
      </c>
      <c r="N25" s="169" t="s">
        <v>6</v>
      </c>
      <c r="O25" s="168" t="s">
        <v>4</v>
      </c>
      <c r="P25" s="170" t="s">
        <v>5</v>
      </c>
      <c r="Q25" s="168" t="s">
        <v>6</v>
      </c>
      <c r="R25" s="168" t="s">
        <v>4</v>
      </c>
      <c r="S25" s="171" t="s">
        <v>5</v>
      </c>
    </row>
    <row r="26" spans="1:19" ht="25.5" customHeight="1" thickTop="1" x14ac:dyDescent="0.2">
      <c r="A26" s="191" t="s">
        <v>101</v>
      </c>
      <c r="B26" s="237">
        <f t="shared" ref="B26:S26" si="0">SUM(B27:B35)</f>
        <v>29269</v>
      </c>
      <c r="C26" s="238">
        <f t="shared" si="0"/>
        <v>16399</v>
      </c>
      <c r="D26" s="239">
        <f t="shared" si="0"/>
        <v>12870</v>
      </c>
      <c r="E26" s="240">
        <f t="shared" si="0"/>
        <v>1920</v>
      </c>
      <c r="F26" s="238">
        <f t="shared" si="0"/>
        <v>1015</v>
      </c>
      <c r="G26" s="239">
        <f t="shared" si="0"/>
        <v>905</v>
      </c>
      <c r="H26" s="240">
        <f t="shared" si="0"/>
        <v>3034</v>
      </c>
      <c r="I26" s="238">
        <f t="shared" si="0"/>
        <v>1502</v>
      </c>
      <c r="J26" s="238">
        <f t="shared" si="0"/>
        <v>1532</v>
      </c>
      <c r="K26" s="241">
        <f t="shared" si="0"/>
        <v>1739</v>
      </c>
      <c r="L26" s="238">
        <f t="shared" si="0"/>
        <v>733</v>
      </c>
      <c r="M26" s="238">
        <f t="shared" si="0"/>
        <v>1006</v>
      </c>
      <c r="N26" s="241">
        <f t="shared" si="0"/>
        <v>6002</v>
      </c>
      <c r="O26" s="238">
        <f t="shared" si="0"/>
        <v>3105</v>
      </c>
      <c r="P26" s="238">
        <f t="shared" si="0"/>
        <v>2897</v>
      </c>
      <c r="Q26" s="241">
        <f t="shared" si="0"/>
        <v>16574</v>
      </c>
      <c r="R26" s="238">
        <f t="shared" si="0"/>
        <v>10044</v>
      </c>
      <c r="S26" s="242">
        <f t="shared" si="0"/>
        <v>6530</v>
      </c>
    </row>
    <row r="27" spans="1:19" ht="25.5" customHeight="1" x14ac:dyDescent="0.2">
      <c r="A27" s="197" t="s">
        <v>92</v>
      </c>
      <c r="B27" s="243">
        <f t="shared" ref="B27:S27" si="1">B6+B7</f>
        <v>1414</v>
      </c>
      <c r="C27" s="244">
        <f t="shared" si="1"/>
        <v>748</v>
      </c>
      <c r="D27" s="245">
        <f t="shared" si="1"/>
        <v>666</v>
      </c>
      <c r="E27" s="244">
        <f t="shared" si="1"/>
        <v>52</v>
      </c>
      <c r="F27" s="244">
        <f t="shared" si="1"/>
        <v>24</v>
      </c>
      <c r="G27" s="245">
        <f t="shared" si="1"/>
        <v>28</v>
      </c>
      <c r="H27" s="244">
        <f t="shared" si="1"/>
        <v>56</v>
      </c>
      <c r="I27" s="244">
        <f t="shared" si="1"/>
        <v>29</v>
      </c>
      <c r="J27" s="245">
        <f t="shared" si="1"/>
        <v>27</v>
      </c>
      <c r="K27" s="244">
        <f t="shared" si="1"/>
        <v>25</v>
      </c>
      <c r="L27" s="244">
        <f t="shared" si="1"/>
        <v>14</v>
      </c>
      <c r="M27" s="245">
        <f t="shared" si="1"/>
        <v>11</v>
      </c>
      <c r="N27" s="244">
        <f t="shared" si="1"/>
        <v>251</v>
      </c>
      <c r="O27" s="244">
        <f t="shared" si="1"/>
        <v>131</v>
      </c>
      <c r="P27" s="245">
        <f t="shared" si="1"/>
        <v>120</v>
      </c>
      <c r="Q27" s="244">
        <f t="shared" si="1"/>
        <v>1030</v>
      </c>
      <c r="R27" s="244">
        <f t="shared" si="1"/>
        <v>550</v>
      </c>
      <c r="S27" s="246">
        <f t="shared" si="1"/>
        <v>480</v>
      </c>
    </row>
    <row r="28" spans="1:19" ht="25.5" customHeight="1" x14ac:dyDescent="0.2">
      <c r="A28" s="197" t="s">
        <v>93</v>
      </c>
      <c r="B28" s="243">
        <f t="shared" ref="B28:S28" si="2">B8+B9</f>
        <v>1692</v>
      </c>
      <c r="C28" s="244">
        <f t="shared" si="2"/>
        <v>867</v>
      </c>
      <c r="D28" s="245">
        <f t="shared" si="2"/>
        <v>825</v>
      </c>
      <c r="E28" s="244">
        <f t="shared" si="2"/>
        <v>114</v>
      </c>
      <c r="F28" s="244">
        <f t="shared" si="2"/>
        <v>69</v>
      </c>
      <c r="G28" s="245">
        <f t="shared" si="2"/>
        <v>45</v>
      </c>
      <c r="H28" s="244">
        <f t="shared" si="2"/>
        <v>130</v>
      </c>
      <c r="I28" s="244">
        <f t="shared" si="2"/>
        <v>71</v>
      </c>
      <c r="J28" s="245">
        <f t="shared" si="2"/>
        <v>59</v>
      </c>
      <c r="K28" s="244">
        <f t="shared" si="2"/>
        <v>116</v>
      </c>
      <c r="L28" s="244">
        <f t="shared" si="2"/>
        <v>58</v>
      </c>
      <c r="M28" s="245">
        <f t="shared" si="2"/>
        <v>58</v>
      </c>
      <c r="N28" s="244">
        <f t="shared" si="2"/>
        <v>441</v>
      </c>
      <c r="O28" s="244">
        <f t="shared" si="2"/>
        <v>235</v>
      </c>
      <c r="P28" s="245">
        <f t="shared" si="2"/>
        <v>206</v>
      </c>
      <c r="Q28" s="244">
        <f t="shared" si="2"/>
        <v>891</v>
      </c>
      <c r="R28" s="244">
        <f t="shared" si="2"/>
        <v>434</v>
      </c>
      <c r="S28" s="246">
        <f t="shared" si="2"/>
        <v>457</v>
      </c>
    </row>
    <row r="29" spans="1:19" ht="25.5" customHeight="1" x14ac:dyDescent="0.2">
      <c r="A29" s="197" t="s">
        <v>94</v>
      </c>
      <c r="B29" s="243">
        <f t="shared" ref="B29:S29" si="3">B10+B11</f>
        <v>13310</v>
      </c>
      <c r="C29" s="244">
        <f t="shared" si="3"/>
        <v>7818</v>
      </c>
      <c r="D29" s="245">
        <f t="shared" si="3"/>
        <v>5492</v>
      </c>
      <c r="E29" s="244">
        <f t="shared" si="3"/>
        <v>1116</v>
      </c>
      <c r="F29" s="244">
        <f t="shared" si="3"/>
        <v>591</v>
      </c>
      <c r="G29" s="245">
        <f t="shared" si="3"/>
        <v>525</v>
      </c>
      <c r="H29" s="244">
        <f t="shared" si="3"/>
        <v>1556</v>
      </c>
      <c r="I29" s="244">
        <f t="shared" si="3"/>
        <v>777</v>
      </c>
      <c r="J29" s="245">
        <f t="shared" si="3"/>
        <v>779</v>
      </c>
      <c r="K29" s="244">
        <f t="shared" si="3"/>
        <v>813</v>
      </c>
      <c r="L29" s="244">
        <f t="shared" si="3"/>
        <v>368</v>
      </c>
      <c r="M29" s="245">
        <f t="shared" si="3"/>
        <v>445</v>
      </c>
      <c r="N29" s="244">
        <f t="shared" si="3"/>
        <v>2570</v>
      </c>
      <c r="O29" s="244">
        <f t="shared" si="3"/>
        <v>1452</v>
      </c>
      <c r="P29" s="245">
        <f t="shared" si="3"/>
        <v>1118</v>
      </c>
      <c r="Q29" s="244">
        <f t="shared" si="3"/>
        <v>7255</v>
      </c>
      <c r="R29" s="244">
        <f t="shared" si="3"/>
        <v>4630</v>
      </c>
      <c r="S29" s="246">
        <f t="shared" si="3"/>
        <v>2625</v>
      </c>
    </row>
    <row r="30" spans="1:19" ht="25.5" customHeight="1" x14ac:dyDescent="0.2">
      <c r="A30" s="197" t="s">
        <v>95</v>
      </c>
      <c r="B30" s="243">
        <f t="shared" ref="B30:S30" si="4">B12+B13</f>
        <v>6806</v>
      </c>
      <c r="C30" s="244">
        <f t="shared" si="4"/>
        <v>4078</v>
      </c>
      <c r="D30" s="245">
        <f t="shared" si="4"/>
        <v>2728</v>
      </c>
      <c r="E30" s="244">
        <f t="shared" si="4"/>
        <v>351</v>
      </c>
      <c r="F30" s="244">
        <f t="shared" si="4"/>
        <v>187</v>
      </c>
      <c r="G30" s="245">
        <f t="shared" si="4"/>
        <v>164</v>
      </c>
      <c r="H30" s="244">
        <f t="shared" si="4"/>
        <v>618</v>
      </c>
      <c r="I30" s="244">
        <f t="shared" si="4"/>
        <v>330</v>
      </c>
      <c r="J30" s="245">
        <f t="shared" si="4"/>
        <v>288</v>
      </c>
      <c r="K30" s="244">
        <f t="shared" si="4"/>
        <v>321</v>
      </c>
      <c r="L30" s="244">
        <f t="shared" si="4"/>
        <v>135</v>
      </c>
      <c r="M30" s="245">
        <f t="shared" si="4"/>
        <v>186</v>
      </c>
      <c r="N30" s="244">
        <f t="shared" si="4"/>
        <v>1474</v>
      </c>
      <c r="O30" s="244">
        <f t="shared" si="4"/>
        <v>758</v>
      </c>
      <c r="P30" s="245">
        <f t="shared" si="4"/>
        <v>716</v>
      </c>
      <c r="Q30" s="244">
        <f t="shared" si="4"/>
        <v>4042</v>
      </c>
      <c r="R30" s="244">
        <f t="shared" si="4"/>
        <v>2668</v>
      </c>
      <c r="S30" s="246">
        <f t="shared" si="4"/>
        <v>1374</v>
      </c>
    </row>
    <row r="31" spans="1:19" ht="25.5" customHeight="1" x14ac:dyDescent="0.2">
      <c r="A31" s="197" t="s">
        <v>96</v>
      </c>
      <c r="B31" s="243">
        <f t="shared" ref="B31:S31" si="5">B14+B15</f>
        <v>3341</v>
      </c>
      <c r="C31" s="244">
        <f t="shared" si="5"/>
        <v>1739</v>
      </c>
      <c r="D31" s="245">
        <f t="shared" si="5"/>
        <v>1602</v>
      </c>
      <c r="E31" s="244">
        <f t="shared" si="5"/>
        <v>144</v>
      </c>
      <c r="F31" s="244">
        <f t="shared" si="5"/>
        <v>79</v>
      </c>
      <c r="G31" s="245">
        <f t="shared" si="5"/>
        <v>65</v>
      </c>
      <c r="H31" s="244">
        <f t="shared" si="5"/>
        <v>330</v>
      </c>
      <c r="I31" s="244">
        <f t="shared" si="5"/>
        <v>160</v>
      </c>
      <c r="J31" s="245">
        <f t="shared" si="5"/>
        <v>170</v>
      </c>
      <c r="K31" s="244">
        <f t="shared" si="5"/>
        <v>228</v>
      </c>
      <c r="L31" s="244">
        <f t="shared" si="5"/>
        <v>68</v>
      </c>
      <c r="M31" s="245">
        <f t="shared" si="5"/>
        <v>160</v>
      </c>
      <c r="N31" s="244">
        <f t="shared" si="5"/>
        <v>636</v>
      </c>
      <c r="O31" s="244">
        <f t="shared" si="5"/>
        <v>286</v>
      </c>
      <c r="P31" s="245">
        <f t="shared" si="5"/>
        <v>350</v>
      </c>
      <c r="Q31" s="244">
        <f t="shared" si="5"/>
        <v>2003</v>
      </c>
      <c r="R31" s="244">
        <f t="shared" si="5"/>
        <v>1146</v>
      </c>
      <c r="S31" s="246">
        <f t="shared" si="5"/>
        <v>857</v>
      </c>
    </row>
    <row r="32" spans="1:19" ht="25.5" customHeight="1" x14ac:dyDescent="0.2">
      <c r="A32" s="197" t="s">
        <v>97</v>
      </c>
      <c r="B32" s="243">
        <f t="shared" ref="B32:S32" si="6">B16+B17</f>
        <v>1783</v>
      </c>
      <c r="C32" s="244">
        <f t="shared" si="6"/>
        <v>775</v>
      </c>
      <c r="D32" s="245">
        <f t="shared" si="6"/>
        <v>1008</v>
      </c>
      <c r="E32" s="244">
        <f t="shared" si="6"/>
        <v>74</v>
      </c>
      <c r="F32" s="244">
        <f t="shared" si="6"/>
        <v>32</v>
      </c>
      <c r="G32" s="245">
        <f t="shared" si="6"/>
        <v>42</v>
      </c>
      <c r="H32" s="244">
        <f t="shared" si="6"/>
        <v>227</v>
      </c>
      <c r="I32" s="244">
        <f t="shared" si="6"/>
        <v>89</v>
      </c>
      <c r="J32" s="245">
        <f t="shared" si="6"/>
        <v>138</v>
      </c>
      <c r="K32" s="244">
        <f t="shared" si="6"/>
        <v>135</v>
      </c>
      <c r="L32" s="244">
        <f t="shared" si="6"/>
        <v>46</v>
      </c>
      <c r="M32" s="245">
        <f t="shared" si="6"/>
        <v>89</v>
      </c>
      <c r="N32" s="244">
        <f t="shared" si="6"/>
        <v>383</v>
      </c>
      <c r="O32" s="244">
        <f t="shared" si="6"/>
        <v>145</v>
      </c>
      <c r="P32" s="245">
        <f t="shared" si="6"/>
        <v>238</v>
      </c>
      <c r="Q32" s="244">
        <f t="shared" si="6"/>
        <v>964</v>
      </c>
      <c r="R32" s="244">
        <f t="shared" si="6"/>
        <v>463</v>
      </c>
      <c r="S32" s="246">
        <f t="shared" si="6"/>
        <v>501</v>
      </c>
    </row>
    <row r="33" spans="1:19" ht="25.5" customHeight="1" x14ac:dyDescent="0.2">
      <c r="A33" s="197" t="s">
        <v>98</v>
      </c>
      <c r="B33" s="243">
        <f t="shared" ref="B33:S33" si="7">B18+B19</f>
        <v>783</v>
      </c>
      <c r="C33" s="244">
        <f t="shared" si="7"/>
        <v>307</v>
      </c>
      <c r="D33" s="245">
        <f t="shared" si="7"/>
        <v>476</v>
      </c>
      <c r="E33" s="244">
        <f t="shared" si="7"/>
        <v>51</v>
      </c>
      <c r="F33" s="244">
        <f t="shared" si="7"/>
        <v>23</v>
      </c>
      <c r="G33" s="245">
        <f t="shared" si="7"/>
        <v>28</v>
      </c>
      <c r="H33" s="244">
        <f t="shared" si="7"/>
        <v>95</v>
      </c>
      <c r="I33" s="244">
        <f t="shared" si="7"/>
        <v>34</v>
      </c>
      <c r="J33" s="245">
        <f t="shared" si="7"/>
        <v>61</v>
      </c>
      <c r="K33" s="244">
        <f t="shared" si="7"/>
        <v>76</v>
      </c>
      <c r="L33" s="244">
        <f t="shared" si="7"/>
        <v>30</v>
      </c>
      <c r="M33" s="245">
        <f t="shared" si="7"/>
        <v>46</v>
      </c>
      <c r="N33" s="244">
        <f t="shared" si="7"/>
        <v>206</v>
      </c>
      <c r="O33" s="244">
        <f t="shared" si="7"/>
        <v>79</v>
      </c>
      <c r="P33" s="245">
        <f t="shared" si="7"/>
        <v>127</v>
      </c>
      <c r="Q33" s="244">
        <f t="shared" si="7"/>
        <v>355</v>
      </c>
      <c r="R33" s="244">
        <f t="shared" si="7"/>
        <v>141</v>
      </c>
      <c r="S33" s="246">
        <f t="shared" si="7"/>
        <v>214</v>
      </c>
    </row>
    <row r="34" spans="1:19" ht="25.5" customHeight="1" x14ac:dyDescent="0.2">
      <c r="A34" s="197" t="s">
        <v>99</v>
      </c>
      <c r="B34" s="243">
        <f t="shared" ref="B34:S34" si="8">B20+B21</f>
        <v>107</v>
      </c>
      <c r="C34" s="244">
        <f t="shared" si="8"/>
        <v>48</v>
      </c>
      <c r="D34" s="245">
        <f t="shared" si="8"/>
        <v>59</v>
      </c>
      <c r="E34" s="244">
        <f t="shared" si="8"/>
        <v>10</v>
      </c>
      <c r="F34" s="244">
        <f t="shared" si="8"/>
        <v>6</v>
      </c>
      <c r="G34" s="245">
        <f t="shared" si="8"/>
        <v>4</v>
      </c>
      <c r="H34" s="244">
        <f t="shared" si="8"/>
        <v>14</v>
      </c>
      <c r="I34" s="244">
        <f t="shared" si="8"/>
        <v>7</v>
      </c>
      <c r="J34" s="245">
        <f t="shared" si="8"/>
        <v>7</v>
      </c>
      <c r="K34" s="244">
        <f t="shared" si="8"/>
        <v>20</v>
      </c>
      <c r="L34" s="244">
        <f t="shared" si="8"/>
        <v>12</v>
      </c>
      <c r="M34" s="245">
        <f t="shared" si="8"/>
        <v>8</v>
      </c>
      <c r="N34" s="244">
        <f t="shared" si="8"/>
        <v>33</v>
      </c>
      <c r="O34" s="244">
        <f t="shared" si="8"/>
        <v>14</v>
      </c>
      <c r="P34" s="245">
        <f t="shared" si="8"/>
        <v>19</v>
      </c>
      <c r="Q34" s="244">
        <f t="shared" si="8"/>
        <v>30</v>
      </c>
      <c r="R34" s="244">
        <f t="shared" si="8"/>
        <v>9</v>
      </c>
      <c r="S34" s="246">
        <f t="shared" si="8"/>
        <v>21</v>
      </c>
    </row>
    <row r="35" spans="1:19" ht="25.5" customHeight="1" thickBot="1" x14ac:dyDescent="0.25">
      <c r="A35" s="202" t="s">
        <v>43</v>
      </c>
      <c r="B35" s="247">
        <f t="shared" ref="B35:S35" si="9">B22</f>
        <v>33</v>
      </c>
      <c r="C35" s="248">
        <f t="shared" si="9"/>
        <v>19</v>
      </c>
      <c r="D35" s="249">
        <f t="shared" si="9"/>
        <v>14</v>
      </c>
      <c r="E35" s="248">
        <f t="shared" si="9"/>
        <v>8</v>
      </c>
      <c r="F35" s="248">
        <f t="shared" si="9"/>
        <v>4</v>
      </c>
      <c r="G35" s="249">
        <f t="shared" si="9"/>
        <v>4</v>
      </c>
      <c r="H35" s="248">
        <f t="shared" si="9"/>
        <v>8</v>
      </c>
      <c r="I35" s="248">
        <f t="shared" si="9"/>
        <v>5</v>
      </c>
      <c r="J35" s="249">
        <f t="shared" si="9"/>
        <v>3</v>
      </c>
      <c r="K35" s="248">
        <f t="shared" si="9"/>
        <v>5</v>
      </c>
      <c r="L35" s="248">
        <f t="shared" si="9"/>
        <v>2</v>
      </c>
      <c r="M35" s="249">
        <f t="shared" si="9"/>
        <v>3</v>
      </c>
      <c r="N35" s="248">
        <f t="shared" si="9"/>
        <v>8</v>
      </c>
      <c r="O35" s="248">
        <f t="shared" si="9"/>
        <v>5</v>
      </c>
      <c r="P35" s="249">
        <f t="shared" si="9"/>
        <v>3</v>
      </c>
      <c r="Q35" s="248">
        <f t="shared" si="9"/>
        <v>4</v>
      </c>
      <c r="R35" s="248">
        <f t="shared" si="9"/>
        <v>3</v>
      </c>
      <c r="S35" s="250">
        <f t="shared" si="9"/>
        <v>1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A1:I1"/>
    <mergeCell ref="A3:A4"/>
    <mergeCell ref="B3:D3"/>
    <mergeCell ref="E3:G3"/>
    <mergeCell ref="H3:J3"/>
    <mergeCell ref="K3:M3"/>
  </mergeCells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1</vt:i4>
      </vt:variant>
    </vt:vector>
  </HeadingPairs>
  <TitlesOfParts>
    <vt:vector size="25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  <vt:lpstr>'2009년'!Print_Titles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4</cp:revision>
  <cp:lastPrinted>2017-03-13T05:50:53Z</cp:lastPrinted>
  <dcterms:created xsi:type="dcterms:W3CDTF">2007-04-05T02:06:45Z</dcterms:created>
  <dcterms:modified xsi:type="dcterms:W3CDTF">2026-08-31T00:31:59Z</dcterms:modified>
</cp:coreProperties>
</file>