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1C709E4E-5ADC-4E5E-A97E-FD2C501EFEEE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17">#REF!,#REF!</definedName>
    <definedName name="_xlnm.Print_Titles" localSheetId="18">#REF!,#REF!</definedName>
    <definedName name="_xlnm.Print_Titles" localSheetId="19">#REF!,#REF!</definedName>
    <definedName name="_xlnm.Print_Titles" localSheetId="20">#REF!,#REF!</definedName>
    <definedName name="_xlnm.Print_Titles" localSheetId="21">#REF!,#REF!</definedName>
    <definedName name="_xlnm.Print_Titles" localSheetId="22">#REF!,#REF!</definedName>
    <definedName name="_xlnm.Print_Titles" localSheetId="23">#REF!,#REF!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26" i="16" l="1"/>
  <c r="N126" i="16"/>
  <c r="K126" i="16"/>
  <c r="H126" i="16"/>
  <c r="E126" i="16"/>
  <c r="D126" i="16"/>
  <c r="B126" i="16" s="1"/>
  <c r="C126" i="16"/>
  <c r="Q125" i="16"/>
  <c r="N125" i="16"/>
  <c r="K125" i="16"/>
  <c r="H125" i="16"/>
  <c r="E125" i="16"/>
  <c r="D125" i="16"/>
  <c r="C125" i="16"/>
  <c r="B125" i="16" s="1"/>
  <c r="Q124" i="16"/>
  <c r="N124" i="16"/>
  <c r="K124" i="16"/>
  <c r="H124" i="16"/>
  <c r="E124" i="16"/>
  <c r="D124" i="16"/>
  <c r="C124" i="16"/>
  <c r="B124" i="16" s="1"/>
  <c r="Q123" i="16"/>
  <c r="N123" i="16"/>
  <c r="N120" i="16" s="1"/>
  <c r="K123" i="16"/>
  <c r="H123" i="16"/>
  <c r="E123" i="16"/>
  <c r="D123" i="16"/>
  <c r="C123" i="16"/>
  <c r="B123" i="16"/>
  <c r="Q122" i="16"/>
  <c r="N122" i="16"/>
  <c r="K122" i="16"/>
  <c r="H122" i="16"/>
  <c r="E122" i="16"/>
  <c r="D122" i="16"/>
  <c r="D120" i="16" s="1"/>
  <c r="C122" i="16"/>
  <c r="Q121" i="16"/>
  <c r="N121" i="16"/>
  <c r="K121" i="16"/>
  <c r="H121" i="16"/>
  <c r="E121" i="16"/>
  <c r="D121" i="16"/>
  <c r="C121" i="16"/>
  <c r="B121" i="16" s="1"/>
  <c r="S120" i="16"/>
  <c r="R120" i="16"/>
  <c r="P120" i="16"/>
  <c r="O120" i="16"/>
  <c r="M120" i="16"/>
  <c r="L120" i="16"/>
  <c r="J120" i="16"/>
  <c r="I120" i="16"/>
  <c r="G120" i="16"/>
  <c r="F120" i="16"/>
  <c r="Q119" i="16"/>
  <c r="N119" i="16"/>
  <c r="K119" i="16"/>
  <c r="H119" i="16"/>
  <c r="E119" i="16"/>
  <c r="D119" i="16"/>
  <c r="B119" i="16" s="1"/>
  <c r="C119" i="16"/>
  <c r="Q118" i="16"/>
  <c r="N118" i="16"/>
  <c r="K118" i="16"/>
  <c r="H118" i="16"/>
  <c r="E118" i="16"/>
  <c r="D118" i="16"/>
  <c r="C118" i="16"/>
  <c r="B118" i="16" s="1"/>
  <c r="Q117" i="16"/>
  <c r="N117" i="16"/>
  <c r="K117" i="16"/>
  <c r="H117" i="16"/>
  <c r="E117" i="16"/>
  <c r="D117" i="16"/>
  <c r="C117" i="16"/>
  <c r="Q116" i="16"/>
  <c r="N116" i="16"/>
  <c r="N114" i="16" s="1"/>
  <c r="K116" i="16"/>
  <c r="H116" i="16"/>
  <c r="E116" i="16"/>
  <c r="D116" i="16"/>
  <c r="C116" i="16"/>
  <c r="B116" i="16"/>
  <c r="Q115" i="16"/>
  <c r="N115" i="16"/>
  <c r="K115" i="16"/>
  <c r="H115" i="16"/>
  <c r="E115" i="16"/>
  <c r="D115" i="16"/>
  <c r="C115" i="16"/>
  <c r="S114" i="16"/>
  <c r="R114" i="16"/>
  <c r="P114" i="16"/>
  <c r="O114" i="16"/>
  <c r="M114" i="16"/>
  <c r="L114" i="16"/>
  <c r="J114" i="16"/>
  <c r="I114" i="16"/>
  <c r="G114" i="16"/>
  <c r="F114" i="16"/>
  <c r="D114" i="16"/>
  <c r="Q113" i="16"/>
  <c r="N113" i="16"/>
  <c r="K113" i="16"/>
  <c r="H113" i="16"/>
  <c r="E113" i="16"/>
  <c r="D113" i="16"/>
  <c r="C113" i="16"/>
  <c r="Q112" i="16"/>
  <c r="N112" i="16"/>
  <c r="K112" i="16"/>
  <c r="H112" i="16"/>
  <c r="E112" i="16"/>
  <c r="D112" i="16"/>
  <c r="C112" i="16"/>
  <c r="B112" i="16"/>
  <c r="Q111" i="16"/>
  <c r="N111" i="16"/>
  <c r="K111" i="16"/>
  <c r="K108" i="16" s="1"/>
  <c r="H111" i="16"/>
  <c r="E111" i="16"/>
  <c r="D111" i="16"/>
  <c r="C111" i="16"/>
  <c r="B111" i="16" s="1"/>
  <c r="Q110" i="16"/>
  <c r="N110" i="16"/>
  <c r="N108" i="16" s="1"/>
  <c r="K110" i="16"/>
  <c r="H110" i="16"/>
  <c r="E110" i="16"/>
  <c r="D110" i="16"/>
  <c r="C110" i="16"/>
  <c r="Q109" i="16"/>
  <c r="N109" i="16"/>
  <c r="K109" i="16"/>
  <c r="H109" i="16"/>
  <c r="E109" i="16"/>
  <c r="D109" i="16"/>
  <c r="C109" i="16"/>
  <c r="B109" i="16" s="1"/>
  <c r="S108" i="16"/>
  <c r="R108" i="16"/>
  <c r="P108" i="16"/>
  <c r="P148" i="16" s="1"/>
  <c r="O108" i="16"/>
  <c r="O148" i="16" s="1"/>
  <c r="N148" i="16" s="1"/>
  <c r="M108" i="16"/>
  <c r="L108" i="16"/>
  <c r="J108" i="16"/>
  <c r="I108" i="16"/>
  <c r="H108" i="16"/>
  <c r="G108" i="16"/>
  <c r="F108" i="16"/>
  <c r="Q107" i="16"/>
  <c r="N107" i="16"/>
  <c r="K107" i="16"/>
  <c r="H107" i="16"/>
  <c r="E107" i="16"/>
  <c r="D107" i="16"/>
  <c r="C107" i="16"/>
  <c r="B107" i="16" s="1"/>
  <c r="Q106" i="16"/>
  <c r="N106" i="16"/>
  <c r="K106" i="16"/>
  <c r="H106" i="16"/>
  <c r="E106" i="16"/>
  <c r="D106" i="16"/>
  <c r="C106" i="16"/>
  <c r="B106" i="16" s="1"/>
  <c r="Q105" i="16"/>
  <c r="N105" i="16"/>
  <c r="K105" i="16"/>
  <c r="H105" i="16"/>
  <c r="E105" i="16"/>
  <c r="D105" i="16"/>
  <c r="C105" i="16"/>
  <c r="B105" i="16" s="1"/>
  <c r="Q104" i="16"/>
  <c r="N104" i="16"/>
  <c r="K104" i="16"/>
  <c r="H104" i="16"/>
  <c r="E104" i="16"/>
  <c r="D104" i="16"/>
  <c r="C104" i="16"/>
  <c r="Q103" i="16"/>
  <c r="N103" i="16"/>
  <c r="K103" i="16"/>
  <c r="H103" i="16"/>
  <c r="H102" i="16" s="1"/>
  <c r="E103" i="16"/>
  <c r="D103" i="16"/>
  <c r="C103" i="16"/>
  <c r="B103" i="16" s="1"/>
  <c r="S102" i="16"/>
  <c r="R102" i="16"/>
  <c r="R148" i="16" s="1"/>
  <c r="Q102" i="16"/>
  <c r="P102" i="16"/>
  <c r="O102" i="16"/>
  <c r="M102" i="16"/>
  <c r="L102" i="16"/>
  <c r="J102" i="16"/>
  <c r="I102" i="16"/>
  <c r="G102" i="16"/>
  <c r="F102" i="16"/>
  <c r="Q101" i="16"/>
  <c r="N101" i="16"/>
  <c r="K101" i="16"/>
  <c r="H101" i="16"/>
  <c r="E101" i="16"/>
  <c r="D101" i="16"/>
  <c r="C101" i="16"/>
  <c r="B101" i="16"/>
  <c r="Q100" i="16"/>
  <c r="N100" i="16"/>
  <c r="K100" i="16"/>
  <c r="H100" i="16"/>
  <c r="E100" i="16"/>
  <c r="D100" i="16"/>
  <c r="C100" i="16"/>
  <c r="B100" i="16" s="1"/>
  <c r="Q99" i="16"/>
  <c r="N99" i="16"/>
  <c r="K99" i="16"/>
  <c r="H99" i="16"/>
  <c r="E99" i="16"/>
  <c r="D99" i="16"/>
  <c r="C99" i="16"/>
  <c r="Q98" i="16"/>
  <c r="N98" i="16"/>
  <c r="K98" i="16"/>
  <c r="H98" i="16"/>
  <c r="E98" i="16"/>
  <c r="D98" i="16"/>
  <c r="C98" i="16"/>
  <c r="Q97" i="16"/>
  <c r="N97" i="16"/>
  <c r="K97" i="16"/>
  <c r="H97" i="16"/>
  <c r="E97" i="16"/>
  <c r="D97" i="16"/>
  <c r="C97" i="16"/>
  <c r="B97" i="16" s="1"/>
  <c r="S96" i="16"/>
  <c r="S147" i="16" s="1"/>
  <c r="R96" i="16"/>
  <c r="P96" i="16"/>
  <c r="P147" i="16" s="1"/>
  <c r="O96" i="16"/>
  <c r="O147" i="16" s="1"/>
  <c r="M96" i="16"/>
  <c r="L96" i="16"/>
  <c r="L147" i="16" s="1"/>
  <c r="J96" i="16"/>
  <c r="I96" i="16"/>
  <c r="I147" i="16" s="1"/>
  <c r="G96" i="16"/>
  <c r="F96" i="16"/>
  <c r="Q95" i="16"/>
  <c r="N95" i="16"/>
  <c r="K95" i="16"/>
  <c r="H95" i="16"/>
  <c r="E95" i="16"/>
  <c r="D95" i="16"/>
  <c r="C95" i="16"/>
  <c r="B95" i="16" s="1"/>
  <c r="Q94" i="16"/>
  <c r="N94" i="16"/>
  <c r="K94" i="16"/>
  <c r="H94" i="16"/>
  <c r="E94" i="16"/>
  <c r="D94" i="16"/>
  <c r="C94" i="16"/>
  <c r="B94" i="16"/>
  <c r="Q93" i="16"/>
  <c r="N93" i="16"/>
  <c r="K93" i="16"/>
  <c r="H93" i="16"/>
  <c r="E93" i="16"/>
  <c r="D93" i="16"/>
  <c r="D90" i="16" s="1"/>
  <c r="C93" i="16"/>
  <c r="Q92" i="16"/>
  <c r="N92" i="16"/>
  <c r="K92" i="16"/>
  <c r="H92" i="16"/>
  <c r="E92" i="16"/>
  <c r="E90" i="16" s="1"/>
  <c r="D92" i="16"/>
  <c r="C92" i="16"/>
  <c r="Q91" i="16"/>
  <c r="N91" i="16"/>
  <c r="K91" i="16"/>
  <c r="H91" i="16"/>
  <c r="H90" i="16" s="1"/>
  <c r="E91" i="16"/>
  <c r="D91" i="16"/>
  <c r="C91" i="16"/>
  <c r="B91" i="16"/>
  <c r="S90" i="16"/>
  <c r="S146" i="16" s="1"/>
  <c r="R90" i="16"/>
  <c r="P90" i="16"/>
  <c r="O90" i="16"/>
  <c r="M90" i="16"/>
  <c r="L90" i="16"/>
  <c r="L146" i="16" s="1"/>
  <c r="J90" i="16"/>
  <c r="J146" i="16" s="1"/>
  <c r="I90" i="16"/>
  <c r="G90" i="16"/>
  <c r="F90" i="16"/>
  <c r="Q89" i="16"/>
  <c r="N89" i="16"/>
  <c r="K89" i="16"/>
  <c r="H89" i="16"/>
  <c r="E89" i="16"/>
  <c r="D89" i="16"/>
  <c r="C89" i="16"/>
  <c r="B89" i="16" s="1"/>
  <c r="Q88" i="16"/>
  <c r="N88" i="16"/>
  <c r="K88" i="16"/>
  <c r="H88" i="16"/>
  <c r="E88" i="16"/>
  <c r="D88" i="16"/>
  <c r="C88" i="16"/>
  <c r="Q87" i="16"/>
  <c r="N87" i="16"/>
  <c r="K87" i="16"/>
  <c r="H87" i="16"/>
  <c r="E87" i="16"/>
  <c r="D87" i="16"/>
  <c r="C87" i="16"/>
  <c r="B87" i="16" s="1"/>
  <c r="Q86" i="16"/>
  <c r="N86" i="16"/>
  <c r="K86" i="16"/>
  <c r="H86" i="16"/>
  <c r="E86" i="16"/>
  <c r="D86" i="16"/>
  <c r="C86" i="16"/>
  <c r="B86" i="16" s="1"/>
  <c r="Q85" i="16"/>
  <c r="Q84" i="16" s="1"/>
  <c r="N85" i="16"/>
  <c r="K85" i="16"/>
  <c r="H85" i="16"/>
  <c r="E85" i="16"/>
  <c r="D85" i="16"/>
  <c r="C85" i="16"/>
  <c r="B85" i="16" s="1"/>
  <c r="S84" i="16"/>
  <c r="S145" i="16" s="1"/>
  <c r="R84" i="16"/>
  <c r="R145" i="16" s="1"/>
  <c r="P84" i="16"/>
  <c r="O84" i="16"/>
  <c r="O145" i="16" s="1"/>
  <c r="M84" i="16"/>
  <c r="L84" i="16"/>
  <c r="J84" i="16"/>
  <c r="I84" i="16"/>
  <c r="G84" i="16"/>
  <c r="F84" i="16"/>
  <c r="F145" i="16" s="1"/>
  <c r="E145" i="16" s="1"/>
  <c r="Q83" i="16"/>
  <c r="N83" i="16"/>
  <c r="K83" i="16"/>
  <c r="H83" i="16"/>
  <c r="E83" i="16"/>
  <c r="D83" i="16"/>
  <c r="C83" i="16"/>
  <c r="B83" i="16"/>
  <c r="Q82" i="16"/>
  <c r="N82" i="16"/>
  <c r="K82" i="16"/>
  <c r="H82" i="16"/>
  <c r="E82" i="16"/>
  <c r="D82" i="16"/>
  <c r="D78" i="16" s="1"/>
  <c r="C82" i="16"/>
  <c r="Q81" i="16"/>
  <c r="N81" i="16"/>
  <c r="K81" i="16"/>
  <c r="H81" i="16"/>
  <c r="E81" i="16"/>
  <c r="D81" i="16"/>
  <c r="C81" i="16"/>
  <c r="Q80" i="16"/>
  <c r="N80" i="16"/>
  <c r="K80" i="16"/>
  <c r="H80" i="16"/>
  <c r="E80" i="16"/>
  <c r="D80" i="16"/>
  <c r="C80" i="16"/>
  <c r="B80" i="16"/>
  <c r="Q79" i="16"/>
  <c r="Q78" i="16" s="1"/>
  <c r="N79" i="16"/>
  <c r="K79" i="16"/>
  <c r="H79" i="16"/>
  <c r="E79" i="16"/>
  <c r="D79" i="16"/>
  <c r="C79" i="16"/>
  <c r="B79" i="16" s="1"/>
  <c r="S78" i="16"/>
  <c r="S144" i="16" s="1"/>
  <c r="R78" i="16"/>
  <c r="P78" i="16"/>
  <c r="O78" i="16"/>
  <c r="M78" i="16"/>
  <c r="M144" i="16" s="1"/>
  <c r="L78" i="16"/>
  <c r="J78" i="16"/>
  <c r="J144" i="16" s="1"/>
  <c r="I78" i="16"/>
  <c r="G78" i="16"/>
  <c r="F78" i="16"/>
  <c r="F144" i="16" s="1"/>
  <c r="C78" i="16"/>
  <c r="Q77" i="16"/>
  <c r="N77" i="16"/>
  <c r="K77" i="16"/>
  <c r="H77" i="16"/>
  <c r="E77" i="16"/>
  <c r="D77" i="16"/>
  <c r="C77" i="16"/>
  <c r="B77" i="16" s="1"/>
  <c r="Q76" i="16"/>
  <c r="N76" i="16"/>
  <c r="K76" i="16"/>
  <c r="H76" i="16"/>
  <c r="E76" i="16"/>
  <c r="D76" i="16"/>
  <c r="C76" i="16"/>
  <c r="B76" i="16" s="1"/>
  <c r="Q75" i="16"/>
  <c r="N75" i="16"/>
  <c r="K75" i="16"/>
  <c r="H75" i="16"/>
  <c r="H72" i="16" s="1"/>
  <c r="E75" i="16"/>
  <c r="D75" i="16"/>
  <c r="C75" i="16"/>
  <c r="B75" i="16" s="1"/>
  <c r="Q74" i="16"/>
  <c r="N74" i="16"/>
  <c r="K74" i="16"/>
  <c r="H74" i="16"/>
  <c r="E74" i="16"/>
  <c r="D74" i="16"/>
  <c r="C74" i="16"/>
  <c r="Q73" i="16"/>
  <c r="N73" i="16"/>
  <c r="N72" i="16" s="1"/>
  <c r="K73" i="16"/>
  <c r="H73" i="16"/>
  <c r="E73" i="16"/>
  <c r="D73" i="16"/>
  <c r="C73" i="16"/>
  <c r="B73" i="16"/>
  <c r="S72" i="16"/>
  <c r="S143" i="16" s="1"/>
  <c r="R72" i="16"/>
  <c r="P72" i="16"/>
  <c r="O72" i="16"/>
  <c r="O143" i="16" s="1"/>
  <c r="M72" i="16"/>
  <c r="M143" i="16" s="1"/>
  <c r="L72" i="16"/>
  <c r="J72" i="16"/>
  <c r="I72" i="16"/>
  <c r="G72" i="16"/>
  <c r="F72" i="16"/>
  <c r="Q71" i="16"/>
  <c r="N71" i="16"/>
  <c r="K71" i="16"/>
  <c r="H71" i="16"/>
  <c r="E71" i="16"/>
  <c r="D71" i="16"/>
  <c r="C71" i="16"/>
  <c r="Q70" i="16"/>
  <c r="N70" i="16"/>
  <c r="K70" i="16"/>
  <c r="H70" i="16"/>
  <c r="E70" i="16"/>
  <c r="E66" i="16" s="1"/>
  <c r="D70" i="16"/>
  <c r="C70" i="16"/>
  <c r="B70" i="16" s="1"/>
  <c r="Q69" i="16"/>
  <c r="N69" i="16"/>
  <c r="K69" i="16"/>
  <c r="H69" i="16"/>
  <c r="E69" i="16"/>
  <c r="D69" i="16"/>
  <c r="C69" i="16"/>
  <c r="B69" i="16"/>
  <c r="Q68" i="16"/>
  <c r="N68" i="16"/>
  <c r="K68" i="16"/>
  <c r="H68" i="16"/>
  <c r="E68" i="16"/>
  <c r="D68" i="16"/>
  <c r="C68" i="16"/>
  <c r="B68" i="16" s="1"/>
  <c r="Q67" i="16"/>
  <c r="N67" i="16"/>
  <c r="K67" i="16"/>
  <c r="K66" i="16" s="1"/>
  <c r="H67" i="16"/>
  <c r="E67" i="16"/>
  <c r="D67" i="16"/>
  <c r="C67" i="16"/>
  <c r="S66" i="16"/>
  <c r="R66" i="16"/>
  <c r="P66" i="16"/>
  <c r="P142" i="16" s="1"/>
  <c r="O66" i="16"/>
  <c r="O142" i="16" s="1"/>
  <c r="M66" i="16"/>
  <c r="M142" i="16" s="1"/>
  <c r="L66" i="16"/>
  <c r="L142" i="16" s="1"/>
  <c r="J66" i="16"/>
  <c r="I66" i="16"/>
  <c r="G66" i="16"/>
  <c r="F66" i="16"/>
  <c r="F142" i="16" s="1"/>
  <c r="E142" i="16" s="1"/>
  <c r="Q65" i="16"/>
  <c r="N65" i="16"/>
  <c r="K65" i="16"/>
  <c r="H65" i="16"/>
  <c r="E65" i="16"/>
  <c r="D65" i="16"/>
  <c r="C65" i="16"/>
  <c r="B65" i="16" s="1"/>
  <c r="Q64" i="16"/>
  <c r="N64" i="16"/>
  <c r="K64" i="16"/>
  <c r="H64" i="16"/>
  <c r="E64" i="16"/>
  <c r="D64" i="16"/>
  <c r="C64" i="16"/>
  <c r="B64" i="16" s="1"/>
  <c r="Q63" i="16"/>
  <c r="N63" i="16"/>
  <c r="K63" i="16"/>
  <c r="H63" i="16"/>
  <c r="E63" i="16"/>
  <c r="D63" i="16"/>
  <c r="C63" i="16"/>
  <c r="B63" i="16" s="1"/>
  <c r="Q62" i="16"/>
  <c r="N62" i="16"/>
  <c r="N60" i="16" s="1"/>
  <c r="K62" i="16"/>
  <c r="H62" i="16"/>
  <c r="E62" i="16"/>
  <c r="D62" i="16"/>
  <c r="C62" i="16"/>
  <c r="B62" i="16" s="1"/>
  <c r="Q61" i="16"/>
  <c r="Q60" i="16" s="1"/>
  <c r="N61" i="16"/>
  <c r="K61" i="16"/>
  <c r="H61" i="16"/>
  <c r="E61" i="16"/>
  <c r="D61" i="16"/>
  <c r="C61" i="16"/>
  <c r="B61" i="16" s="1"/>
  <c r="B60" i="16" s="1"/>
  <c r="S60" i="16"/>
  <c r="S141" i="16" s="1"/>
  <c r="R60" i="16"/>
  <c r="P60" i="16"/>
  <c r="P141" i="16" s="1"/>
  <c r="O60" i="16"/>
  <c r="O141" i="16" s="1"/>
  <c r="M60" i="16"/>
  <c r="M141" i="16" s="1"/>
  <c r="L60" i="16"/>
  <c r="L141" i="16" s="1"/>
  <c r="J60" i="16"/>
  <c r="I60" i="16"/>
  <c r="G60" i="16"/>
  <c r="G141" i="16" s="1"/>
  <c r="F60" i="16"/>
  <c r="D60" i="16"/>
  <c r="C60" i="16"/>
  <c r="Q59" i="16"/>
  <c r="N59" i="16"/>
  <c r="K59" i="16"/>
  <c r="H59" i="16"/>
  <c r="E59" i="16"/>
  <c r="D59" i="16"/>
  <c r="C59" i="16"/>
  <c r="Q58" i="16"/>
  <c r="N58" i="16"/>
  <c r="K58" i="16"/>
  <c r="H58" i="16"/>
  <c r="E58" i="16"/>
  <c r="D58" i="16"/>
  <c r="C58" i="16"/>
  <c r="B58" i="16" s="1"/>
  <c r="Q57" i="16"/>
  <c r="N57" i="16"/>
  <c r="K57" i="16"/>
  <c r="H57" i="16"/>
  <c r="H54" i="16" s="1"/>
  <c r="E57" i="16"/>
  <c r="D57" i="16"/>
  <c r="C57" i="16"/>
  <c r="B57" i="16" s="1"/>
  <c r="Q56" i="16"/>
  <c r="N56" i="16"/>
  <c r="K56" i="16"/>
  <c r="H56" i="16"/>
  <c r="E56" i="16"/>
  <c r="D56" i="16"/>
  <c r="C56" i="16"/>
  <c r="Q55" i="16"/>
  <c r="N55" i="16"/>
  <c r="N54" i="16" s="1"/>
  <c r="K55" i="16"/>
  <c r="H55" i="16"/>
  <c r="E55" i="16"/>
  <c r="D55" i="16"/>
  <c r="C55" i="16"/>
  <c r="B55" i="16" s="1"/>
  <c r="S54" i="16"/>
  <c r="S140" i="16" s="1"/>
  <c r="R54" i="16"/>
  <c r="P54" i="16"/>
  <c r="O54" i="16"/>
  <c r="M54" i="16"/>
  <c r="M140" i="16" s="1"/>
  <c r="L54" i="16"/>
  <c r="J54" i="16"/>
  <c r="I54" i="16"/>
  <c r="G54" i="16"/>
  <c r="G140" i="16" s="1"/>
  <c r="F54" i="16"/>
  <c r="F140" i="16" s="1"/>
  <c r="Q53" i="16"/>
  <c r="N53" i="16"/>
  <c r="K53" i="16"/>
  <c r="H53" i="16"/>
  <c r="E53" i="16"/>
  <c r="D53" i="16"/>
  <c r="C53" i="16"/>
  <c r="B53" i="16" s="1"/>
  <c r="Q52" i="16"/>
  <c r="N52" i="16"/>
  <c r="K52" i="16"/>
  <c r="H52" i="16"/>
  <c r="E52" i="16"/>
  <c r="D52" i="16"/>
  <c r="C52" i="16"/>
  <c r="Q51" i="16"/>
  <c r="N51" i="16"/>
  <c r="K51" i="16"/>
  <c r="H51" i="16"/>
  <c r="E51" i="16"/>
  <c r="E48" i="16" s="1"/>
  <c r="D51" i="16"/>
  <c r="C51" i="16"/>
  <c r="B51" i="16" s="1"/>
  <c r="Q50" i="16"/>
  <c r="N50" i="16"/>
  <c r="K50" i="16"/>
  <c r="H50" i="16"/>
  <c r="E50" i="16"/>
  <c r="D50" i="16"/>
  <c r="C50" i="16"/>
  <c r="B50" i="16" s="1"/>
  <c r="Q49" i="16"/>
  <c r="N49" i="16"/>
  <c r="K49" i="16"/>
  <c r="H49" i="16"/>
  <c r="E49" i="16"/>
  <c r="D49" i="16"/>
  <c r="C49" i="16"/>
  <c r="B49" i="16" s="1"/>
  <c r="S48" i="16"/>
  <c r="S139" i="16" s="1"/>
  <c r="R48" i="16"/>
  <c r="R139" i="16" s="1"/>
  <c r="Q139" i="16" s="1"/>
  <c r="P48" i="16"/>
  <c r="O48" i="16"/>
  <c r="O139" i="16" s="1"/>
  <c r="M48" i="16"/>
  <c r="L48" i="16"/>
  <c r="J48" i="16"/>
  <c r="I48" i="16"/>
  <c r="I139" i="16" s="1"/>
  <c r="G48" i="16"/>
  <c r="F48" i="16"/>
  <c r="Q47" i="16"/>
  <c r="N47" i="16"/>
  <c r="K47" i="16"/>
  <c r="H47" i="16"/>
  <c r="E47" i="16"/>
  <c r="D47" i="16"/>
  <c r="C47" i="16"/>
  <c r="B47" i="16" s="1"/>
  <c r="Q46" i="16"/>
  <c r="N46" i="16"/>
  <c r="K46" i="16"/>
  <c r="H46" i="16"/>
  <c r="E46" i="16"/>
  <c r="D46" i="16"/>
  <c r="C46" i="16"/>
  <c r="B46" i="16" s="1"/>
  <c r="Q45" i="16"/>
  <c r="N45" i="16"/>
  <c r="K45" i="16"/>
  <c r="H45" i="16"/>
  <c r="E45" i="16"/>
  <c r="D45" i="16"/>
  <c r="C45" i="16"/>
  <c r="B45" i="16" s="1"/>
  <c r="Q44" i="16"/>
  <c r="N44" i="16"/>
  <c r="K44" i="16"/>
  <c r="H44" i="16"/>
  <c r="E44" i="16"/>
  <c r="D44" i="16"/>
  <c r="C44" i="16"/>
  <c r="B44" i="16" s="1"/>
  <c r="Q43" i="16"/>
  <c r="N43" i="16"/>
  <c r="K43" i="16"/>
  <c r="H43" i="16"/>
  <c r="E43" i="16"/>
  <c r="D43" i="16"/>
  <c r="C43" i="16"/>
  <c r="S42" i="16"/>
  <c r="S138" i="16" s="1"/>
  <c r="R42" i="16"/>
  <c r="P42" i="16"/>
  <c r="O42" i="16"/>
  <c r="O138" i="16" s="1"/>
  <c r="N138" i="16" s="1"/>
  <c r="M42" i="16"/>
  <c r="M138" i="16" s="1"/>
  <c r="L42" i="16"/>
  <c r="J42" i="16"/>
  <c r="I42" i="16"/>
  <c r="I138" i="16" s="1"/>
  <c r="G42" i="16"/>
  <c r="G138" i="16" s="1"/>
  <c r="F42" i="16"/>
  <c r="D42" i="16"/>
  <c r="Q41" i="16"/>
  <c r="N41" i="16"/>
  <c r="K41" i="16"/>
  <c r="H41" i="16"/>
  <c r="E41" i="16"/>
  <c r="D41" i="16"/>
  <c r="C41" i="16"/>
  <c r="Q40" i="16"/>
  <c r="N40" i="16"/>
  <c r="K40" i="16"/>
  <c r="H40" i="16"/>
  <c r="E40" i="16"/>
  <c r="D40" i="16"/>
  <c r="C40" i="16"/>
  <c r="B40" i="16" s="1"/>
  <c r="Q39" i="16"/>
  <c r="N39" i="16"/>
  <c r="K39" i="16"/>
  <c r="H39" i="16"/>
  <c r="H36" i="16" s="1"/>
  <c r="E39" i="16"/>
  <c r="D39" i="16"/>
  <c r="C39" i="16"/>
  <c r="B39" i="16" s="1"/>
  <c r="Q38" i="16"/>
  <c r="N38" i="16"/>
  <c r="K38" i="16"/>
  <c r="H38" i="16"/>
  <c r="E38" i="16"/>
  <c r="D38" i="16"/>
  <c r="C38" i="16"/>
  <c r="Q37" i="16"/>
  <c r="N37" i="16"/>
  <c r="N36" i="16" s="1"/>
  <c r="K37" i="16"/>
  <c r="H37" i="16"/>
  <c r="E37" i="16"/>
  <c r="D37" i="16"/>
  <c r="C37" i="16"/>
  <c r="B37" i="16" s="1"/>
  <c r="S36" i="16"/>
  <c r="R36" i="16"/>
  <c r="P36" i="16"/>
  <c r="O36" i="16"/>
  <c r="M36" i="16"/>
  <c r="M137" i="16" s="1"/>
  <c r="L36" i="16"/>
  <c r="L137" i="16" s="1"/>
  <c r="K137" i="16" s="1"/>
  <c r="J36" i="16"/>
  <c r="I36" i="16"/>
  <c r="G36" i="16"/>
  <c r="G137" i="16" s="1"/>
  <c r="F36" i="16"/>
  <c r="Q35" i="16"/>
  <c r="N35" i="16"/>
  <c r="K35" i="16"/>
  <c r="H35" i="16"/>
  <c r="E35" i="16"/>
  <c r="D35" i="16"/>
  <c r="C35" i="16"/>
  <c r="B35" i="16" s="1"/>
  <c r="Q34" i="16"/>
  <c r="N34" i="16"/>
  <c r="K34" i="16"/>
  <c r="H34" i="16"/>
  <c r="E34" i="16"/>
  <c r="D34" i="16"/>
  <c r="C34" i="16"/>
  <c r="Q33" i="16"/>
  <c r="N33" i="16"/>
  <c r="K33" i="16"/>
  <c r="H33" i="16"/>
  <c r="E33" i="16"/>
  <c r="D33" i="16"/>
  <c r="C33" i="16"/>
  <c r="B33" i="16" s="1"/>
  <c r="Q32" i="16"/>
  <c r="N32" i="16"/>
  <c r="K32" i="16"/>
  <c r="H32" i="16"/>
  <c r="E32" i="16"/>
  <c r="D32" i="16"/>
  <c r="C32" i="16"/>
  <c r="B32" i="16" s="1"/>
  <c r="Q31" i="16"/>
  <c r="Q30" i="16" s="1"/>
  <c r="N31" i="16"/>
  <c r="K31" i="16"/>
  <c r="H31" i="16"/>
  <c r="E31" i="16"/>
  <c r="D31" i="16"/>
  <c r="C31" i="16"/>
  <c r="B31" i="16" s="1"/>
  <c r="S30" i="16"/>
  <c r="S136" i="16" s="1"/>
  <c r="R30" i="16"/>
  <c r="R136" i="16" s="1"/>
  <c r="Q136" i="16" s="1"/>
  <c r="P30" i="16"/>
  <c r="O30" i="16"/>
  <c r="M30" i="16"/>
  <c r="L30" i="16"/>
  <c r="L5" i="16" s="1"/>
  <c r="J30" i="16"/>
  <c r="J136" i="16" s="1"/>
  <c r="I30" i="16"/>
  <c r="I136" i="16" s="1"/>
  <c r="G30" i="16"/>
  <c r="F30" i="16"/>
  <c r="F136" i="16" s="1"/>
  <c r="E136" i="16" s="1"/>
  <c r="Q29" i="16"/>
  <c r="N29" i="16"/>
  <c r="K29" i="16"/>
  <c r="H29" i="16"/>
  <c r="E29" i="16"/>
  <c r="D29" i="16"/>
  <c r="C29" i="16"/>
  <c r="B29" i="16" s="1"/>
  <c r="Q28" i="16"/>
  <c r="N28" i="16"/>
  <c r="K28" i="16"/>
  <c r="H28" i="16"/>
  <c r="E28" i="16"/>
  <c r="D28" i="16"/>
  <c r="C28" i="16"/>
  <c r="B28" i="16" s="1"/>
  <c r="Q27" i="16"/>
  <c r="N27" i="16"/>
  <c r="K27" i="16"/>
  <c r="H27" i="16"/>
  <c r="E27" i="16"/>
  <c r="D27" i="16"/>
  <c r="C27" i="16"/>
  <c r="B27" i="16" s="1"/>
  <c r="Q26" i="16"/>
  <c r="N26" i="16"/>
  <c r="K26" i="16"/>
  <c r="H26" i="16"/>
  <c r="E26" i="16"/>
  <c r="D26" i="16"/>
  <c r="D24" i="16" s="1"/>
  <c r="C26" i="16"/>
  <c r="Q25" i="16"/>
  <c r="N25" i="16"/>
  <c r="K25" i="16"/>
  <c r="H25" i="16"/>
  <c r="E25" i="16"/>
  <c r="D25" i="16"/>
  <c r="C25" i="16"/>
  <c r="B25" i="16" s="1"/>
  <c r="S24" i="16"/>
  <c r="S135" i="16" s="1"/>
  <c r="R24" i="16"/>
  <c r="R135" i="16" s="1"/>
  <c r="Q135" i="16" s="1"/>
  <c r="P24" i="16"/>
  <c r="P5" i="16" s="1"/>
  <c r="O24" i="16"/>
  <c r="O135" i="16" s="1"/>
  <c r="M24" i="16"/>
  <c r="M135" i="16" s="1"/>
  <c r="L24" i="16"/>
  <c r="J24" i="16"/>
  <c r="I24" i="16"/>
  <c r="G24" i="16"/>
  <c r="G135" i="16" s="1"/>
  <c r="F24" i="16"/>
  <c r="Q23" i="16"/>
  <c r="N23" i="16"/>
  <c r="K23" i="16"/>
  <c r="H23" i="16"/>
  <c r="E23" i="16"/>
  <c r="D23" i="16"/>
  <c r="C23" i="16"/>
  <c r="Q22" i="16"/>
  <c r="N22" i="16"/>
  <c r="K22" i="16"/>
  <c r="H22" i="16"/>
  <c r="H18" i="16" s="1"/>
  <c r="E22" i="16"/>
  <c r="D22" i="16"/>
  <c r="C22" i="16"/>
  <c r="B22" i="16" s="1"/>
  <c r="Q21" i="16"/>
  <c r="N21" i="16"/>
  <c r="K21" i="16"/>
  <c r="K18" i="16" s="1"/>
  <c r="H21" i="16"/>
  <c r="E21" i="16"/>
  <c r="D21" i="16"/>
  <c r="D18" i="16" s="1"/>
  <c r="C21" i="16"/>
  <c r="Q20" i="16"/>
  <c r="N20" i="16"/>
  <c r="N18" i="16" s="1"/>
  <c r="K20" i="16"/>
  <c r="H20" i="16"/>
  <c r="E20" i="16"/>
  <c r="D20" i="16"/>
  <c r="C20" i="16"/>
  <c r="Q19" i="16"/>
  <c r="N19" i="16"/>
  <c r="K19" i="16"/>
  <c r="H19" i="16"/>
  <c r="E19" i="16"/>
  <c r="D19" i="16"/>
  <c r="C19" i="16"/>
  <c r="B19" i="16" s="1"/>
  <c r="S18" i="16"/>
  <c r="R18" i="16"/>
  <c r="P18" i="16"/>
  <c r="O18" i="16"/>
  <c r="M18" i="16"/>
  <c r="M134" i="16" s="1"/>
  <c r="L18" i="16"/>
  <c r="J18" i="16"/>
  <c r="J134" i="16" s="1"/>
  <c r="I18" i="16"/>
  <c r="I134" i="16" s="1"/>
  <c r="G18" i="16"/>
  <c r="G134" i="16" s="1"/>
  <c r="F18" i="16"/>
  <c r="Q17" i="16"/>
  <c r="N17" i="16"/>
  <c r="K17" i="16"/>
  <c r="H17" i="16"/>
  <c r="E17" i="16"/>
  <c r="D17" i="16"/>
  <c r="C17" i="16"/>
  <c r="B17" i="16" s="1"/>
  <c r="Q16" i="16"/>
  <c r="N16" i="16"/>
  <c r="K16" i="16"/>
  <c r="H16" i="16"/>
  <c r="E16" i="16"/>
  <c r="D16" i="16"/>
  <c r="C16" i="16"/>
  <c r="B16" i="16" s="1"/>
  <c r="Q15" i="16"/>
  <c r="N15" i="16"/>
  <c r="K15" i="16"/>
  <c r="H15" i="16"/>
  <c r="E15" i="16"/>
  <c r="D15" i="16"/>
  <c r="C15" i="16"/>
  <c r="B15" i="16" s="1"/>
  <c r="Q14" i="16"/>
  <c r="N14" i="16"/>
  <c r="K14" i="16"/>
  <c r="H14" i="16"/>
  <c r="E14" i="16"/>
  <c r="D14" i="16"/>
  <c r="C14" i="16"/>
  <c r="B14" i="16" s="1"/>
  <c r="Q13" i="16"/>
  <c r="N13" i="16"/>
  <c r="K13" i="16"/>
  <c r="H13" i="16"/>
  <c r="E13" i="16"/>
  <c r="D13" i="16"/>
  <c r="D12" i="16" s="1"/>
  <c r="C13" i="16"/>
  <c r="S12" i="16"/>
  <c r="S133" i="16" s="1"/>
  <c r="R12" i="16"/>
  <c r="P12" i="16"/>
  <c r="O12" i="16"/>
  <c r="O133" i="16" s="1"/>
  <c r="N12" i="16"/>
  <c r="M12" i="16"/>
  <c r="M133" i="16" s="1"/>
  <c r="L12" i="16"/>
  <c r="J12" i="16"/>
  <c r="I12" i="16"/>
  <c r="G12" i="16"/>
  <c r="G133" i="16" s="1"/>
  <c r="F12" i="16"/>
  <c r="F133" i="16" s="1"/>
  <c r="E133" i="16" s="1"/>
  <c r="E12" i="16"/>
  <c r="Q11" i="16"/>
  <c r="N11" i="16"/>
  <c r="K11" i="16"/>
  <c r="H11" i="16"/>
  <c r="E11" i="16"/>
  <c r="D11" i="16"/>
  <c r="C11" i="16"/>
  <c r="B11" i="16" s="1"/>
  <c r="Q10" i="16"/>
  <c r="N10" i="16"/>
  <c r="K10" i="16"/>
  <c r="H10" i="16"/>
  <c r="H6" i="16" s="1"/>
  <c r="E10" i="16"/>
  <c r="D10" i="16"/>
  <c r="C10" i="16"/>
  <c r="B10" i="16" s="1"/>
  <c r="Q9" i="16"/>
  <c r="N9" i="16"/>
  <c r="K9" i="16"/>
  <c r="H9" i="16"/>
  <c r="E9" i="16"/>
  <c r="D9" i="16"/>
  <c r="C9" i="16"/>
  <c r="B9" i="16" s="1"/>
  <c r="Q8" i="16"/>
  <c r="N8" i="16"/>
  <c r="N6" i="16" s="1"/>
  <c r="K8" i="16"/>
  <c r="H8" i="16"/>
  <c r="E8" i="16"/>
  <c r="D8" i="16"/>
  <c r="C8" i="16"/>
  <c r="B8" i="16" s="1"/>
  <c r="Q7" i="16"/>
  <c r="N7" i="16"/>
  <c r="K7" i="16"/>
  <c r="H7" i="16"/>
  <c r="E7" i="16"/>
  <c r="D7" i="16"/>
  <c r="D6" i="16" s="1"/>
  <c r="C7" i="16"/>
  <c r="B7" i="16" s="1"/>
  <c r="S6" i="16"/>
  <c r="S132" i="16" s="1"/>
  <c r="R6" i="16"/>
  <c r="P6" i="16"/>
  <c r="O6" i="16"/>
  <c r="M6" i="16"/>
  <c r="M132" i="16" s="1"/>
  <c r="L6" i="16"/>
  <c r="J6" i="16"/>
  <c r="I6" i="16"/>
  <c r="G6" i="16"/>
  <c r="F6" i="16"/>
  <c r="I5" i="16"/>
  <c r="J147" i="16"/>
  <c r="P146" i="16"/>
  <c r="O146" i="16"/>
  <c r="N146" i="16" s="1"/>
  <c r="I146" i="16"/>
  <c r="P145" i="16"/>
  <c r="I144" i="16"/>
  <c r="P143" i="16"/>
  <c r="J143" i="16"/>
  <c r="I140" i="16"/>
  <c r="P139" i="16"/>
  <c r="J138" i="16"/>
  <c r="O137" i="16"/>
  <c r="P133" i="16"/>
  <c r="J132" i="16"/>
  <c r="I132" i="16"/>
  <c r="L148" i="16"/>
  <c r="F148" i="16"/>
  <c r="R147" i="16"/>
  <c r="M147" i="16"/>
  <c r="F147" i="16"/>
  <c r="R146" i="16"/>
  <c r="M146" i="16"/>
  <c r="M145" i="16"/>
  <c r="L145" i="16"/>
  <c r="I145" i="16"/>
  <c r="G145" i="16"/>
  <c r="R144" i="16"/>
  <c r="P144" i="16"/>
  <c r="O144" i="16"/>
  <c r="N144" i="16" s="1"/>
  <c r="L144" i="16"/>
  <c r="R143" i="16"/>
  <c r="L143" i="16"/>
  <c r="F143" i="16"/>
  <c r="S142" i="16"/>
  <c r="R142" i="16"/>
  <c r="J142" i="16"/>
  <c r="G142" i="16"/>
  <c r="R141" i="16"/>
  <c r="J141" i="16"/>
  <c r="I141" i="16"/>
  <c r="H141" i="16" s="1"/>
  <c r="R140" i="16"/>
  <c r="P140" i="16"/>
  <c r="O140" i="16"/>
  <c r="L140" i="16"/>
  <c r="J140" i="16"/>
  <c r="M139" i="16"/>
  <c r="L139" i="16"/>
  <c r="K139" i="16" s="1"/>
  <c r="J139" i="16"/>
  <c r="G139" i="16"/>
  <c r="F139" i="16"/>
  <c r="E139" i="16" s="1"/>
  <c r="R138" i="16"/>
  <c r="Q138" i="16" s="1"/>
  <c r="P138" i="16"/>
  <c r="L138" i="16"/>
  <c r="K138" i="16" s="1"/>
  <c r="S137" i="16"/>
  <c r="R137" i="16"/>
  <c r="P137" i="16"/>
  <c r="J137" i="16"/>
  <c r="I137" i="16"/>
  <c r="F137" i="16"/>
  <c r="P136" i="16"/>
  <c r="O136" i="16"/>
  <c r="N136" i="16" s="1"/>
  <c r="M136" i="16"/>
  <c r="L136" i="16"/>
  <c r="G136" i="16"/>
  <c r="L135" i="16"/>
  <c r="K135" i="16" s="1"/>
  <c r="J135" i="16"/>
  <c r="I135" i="16"/>
  <c r="H135" i="16" s="1"/>
  <c r="S134" i="16"/>
  <c r="R134" i="16"/>
  <c r="P134" i="16"/>
  <c r="O134" i="16"/>
  <c r="L134" i="16"/>
  <c r="F134" i="16"/>
  <c r="R133" i="16"/>
  <c r="Q133" i="16" s="1"/>
  <c r="L133" i="16"/>
  <c r="J133" i="16"/>
  <c r="I133" i="16"/>
  <c r="H133" i="16" s="1"/>
  <c r="R132" i="16"/>
  <c r="P132" i="16"/>
  <c r="O132" i="16"/>
  <c r="N132" i="16" s="1"/>
  <c r="L132" i="16"/>
  <c r="G132" i="16" l="1"/>
  <c r="G5" i="16"/>
  <c r="B67" i="16"/>
  <c r="C66" i="16"/>
  <c r="N143" i="16"/>
  <c r="B98" i="16"/>
  <c r="D96" i="16"/>
  <c r="B99" i="16"/>
  <c r="C96" i="16"/>
  <c r="J5" i="16"/>
  <c r="K136" i="16"/>
  <c r="F5" i="16"/>
  <c r="E108" i="16"/>
  <c r="H144" i="16"/>
  <c r="B13" i="16"/>
  <c r="B12" i="16" s="1"/>
  <c r="B88" i="16"/>
  <c r="B84" i="16" s="1"/>
  <c r="C84" i="16"/>
  <c r="N90" i="16"/>
  <c r="H96" i="16"/>
  <c r="D108" i="16"/>
  <c r="K114" i="16"/>
  <c r="E114" i="16"/>
  <c r="K120" i="16"/>
  <c r="E120" i="16"/>
  <c r="E24" i="16"/>
  <c r="E36" i="16"/>
  <c r="H78" i="16"/>
  <c r="K133" i="16"/>
  <c r="K143" i="16"/>
  <c r="E18" i="16"/>
  <c r="B21" i="16"/>
  <c r="K24" i="16"/>
  <c r="K48" i="16"/>
  <c r="N141" i="16"/>
  <c r="D66" i="16"/>
  <c r="Q72" i="16"/>
  <c r="N78" i="16"/>
  <c r="Q90" i="16"/>
  <c r="H12" i="16"/>
  <c r="H24" i="16"/>
  <c r="E54" i="16"/>
  <c r="N145" i="16"/>
  <c r="B96" i="16"/>
  <c r="Q96" i="16"/>
  <c r="E134" i="16"/>
  <c r="P135" i="16"/>
  <c r="N135" i="16" s="1"/>
  <c r="H146" i="16"/>
  <c r="R5" i="16"/>
  <c r="Q12" i="16"/>
  <c r="B23" i="16"/>
  <c r="N24" i="16"/>
  <c r="N5" i="16" s="1"/>
  <c r="E30" i="16"/>
  <c r="D30" i="16"/>
  <c r="D36" i="16"/>
  <c r="H42" i="16"/>
  <c r="N139" i="16"/>
  <c r="D48" i="16"/>
  <c r="D54" i="16"/>
  <c r="Q66" i="16"/>
  <c r="E72" i="16"/>
  <c r="D72" i="16"/>
  <c r="D5" i="16" s="1"/>
  <c r="B81" i="16"/>
  <c r="B78" i="16" s="1"/>
  <c r="E84" i="16"/>
  <c r="D84" i="16"/>
  <c r="N84" i="16"/>
  <c r="N96" i="16"/>
  <c r="B104" i="16"/>
  <c r="B102" i="16" s="1"/>
  <c r="S148" i="16"/>
  <c r="Q148" i="16" s="1"/>
  <c r="Q120" i="16"/>
  <c r="D135" i="16"/>
  <c r="K30" i="16"/>
  <c r="K90" i="16"/>
  <c r="H120" i="16"/>
  <c r="K148" i="16"/>
  <c r="O5" i="16"/>
  <c r="N133" i="16"/>
  <c r="Q18" i="16"/>
  <c r="Q36" i="16"/>
  <c r="Q48" i="16"/>
  <c r="N66" i="16"/>
  <c r="K102" i="16"/>
  <c r="N30" i="16"/>
  <c r="N48" i="16"/>
  <c r="Q54" i="16"/>
  <c r="H66" i="16"/>
  <c r="D136" i="16"/>
  <c r="K12" i="16"/>
  <c r="B26" i="16"/>
  <c r="H136" i="16"/>
  <c r="H30" i="16"/>
  <c r="H5" i="16" s="1"/>
  <c r="B34" i="16"/>
  <c r="B30" i="16" s="1"/>
  <c r="K36" i="16"/>
  <c r="B41" i="16"/>
  <c r="B43" i="16"/>
  <c r="N42" i="16"/>
  <c r="H48" i="16"/>
  <c r="B52" i="16"/>
  <c r="B48" i="16" s="1"/>
  <c r="K54" i="16"/>
  <c r="B59" i="16"/>
  <c r="H60" i="16"/>
  <c r="B71" i="16"/>
  <c r="K72" i="16"/>
  <c r="E78" i="16"/>
  <c r="B82" i="16"/>
  <c r="H84" i="16"/>
  <c r="K84" i="16"/>
  <c r="B93" i="16"/>
  <c r="E102" i="16"/>
  <c r="D102" i="16"/>
  <c r="N102" i="16"/>
  <c r="M148" i="16"/>
  <c r="B113" i="16"/>
  <c r="Q108" i="16"/>
  <c r="B115" i="16"/>
  <c r="B114" i="16" s="1"/>
  <c r="Q114" i="16"/>
  <c r="H114" i="16"/>
  <c r="B122" i="16"/>
  <c r="C6" i="16"/>
  <c r="K6" i="16"/>
  <c r="C24" i="16"/>
  <c r="B24" i="16"/>
  <c r="Q24" i="16"/>
  <c r="H138" i="16"/>
  <c r="K42" i="16"/>
  <c r="C54" i="16"/>
  <c r="B56" i="16"/>
  <c r="N142" i="16"/>
  <c r="N147" i="16"/>
  <c r="C108" i="16"/>
  <c r="B110" i="16"/>
  <c r="B108" i="16" s="1"/>
  <c r="M5" i="16"/>
  <c r="C12" i="16"/>
  <c r="C48" i="16"/>
  <c r="D141" i="16"/>
  <c r="E60" i="16"/>
  <c r="K78" i="16"/>
  <c r="C114" i="16"/>
  <c r="B117" i="16"/>
  <c r="C133" i="16"/>
  <c r="B6" i="16"/>
  <c r="Q6" i="16"/>
  <c r="C18" i="16"/>
  <c r="B20" i="16"/>
  <c r="C42" i="16"/>
  <c r="B42" i="16"/>
  <c r="Q42" i="16"/>
  <c r="K60" i="16"/>
  <c r="K96" i="16"/>
  <c r="E96" i="16"/>
  <c r="C36" i="16"/>
  <c r="B38" i="16"/>
  <c r="B36" i="16" s="1"/>
  <c r="C72" i="16"/>
  <c r="B74" i="16"/>
  <c r="B72" i="16" s="1"/>
  <c r="B120" i="16"/>
  <c r="Q141" i="16"/>
  <c r="S5" i="16"/>
  <c r="E6" i="16"/>
  <c r="C30" i="16"/>
  <c r="D138" i="16"/>
  <c r="E42" i="16"/>
  <c r="B54" i="16"/>
  <c r="B66" i="16"/>
  <c r="C90" i="16"/>
  <c r="B92" i="16"/>
  <c r="B90" i="16" s="1"/>
  <c r="C102" i="16"/>
  <c r="C120" i="16"/>
  <c r="E137" i="16"/>
  <c r="K141" i="16"/>
  <c r="D133" i="16"/>
  <c r="Q134" i="16"/>
  <c r="Q137" i="16"/>
  <c r="D139" i="16"/>
  <c r="Q140" i="16"/>
  <c r="K142" i="16"/>
  <c r="Q145" i="16"/>
  <c r="K134" i="16"/>
  <c r="K140" i="16"/>
  <c r="K146" i="16"/>
  <c r="K147" i="16"/>
  <c r="D142" i="16"/>
  <c r="Q142" i="16"/>
  <c r="Q143" i="16"/>
  <c r="K145" i="16"/>
  <c r="Q146" i="16"/>
  <c r="Q147" i="16"/>
  <c r="E140" i="16"/>
  <c r="Q144" i="16"/>
  <c r="H147" i="16"/>
  <c r="C147" i="16"/>
  <c r="P131" i="16"/>
  <c r="H137" i="16"/>
  <c r="C137" i="16"/>
  <c r="F138" i="16"/>
  <c r="H139" i="16"/>
  <c r="C139" i="16"/>
  <c r="B139" i="16" s="1"/>
  <c r="I143" i="16"/>
  <c r="J148" i="16"/>
  <c r="F141" i="16"/>
  <c r="D137" i="16"/>
  <c r="I142" i="16"/>
  <c r="H142" i="16" s="1"/>
  <c r="O131" i="16"/>
  <c r="H134" i="16"/>
  <c r="N137" i="16"/>
  <c r="F132" i="16"/>
  <c r="R131" i="16"/>
  <c r="Q132" i="16"/>
  <c r="D134" i="16"/>
  <c r="N134" i="16"/>
  <c r="K144" i="16"/>
  <c r="C145" i="16"/>
  <c r="I148" i="16"/>
  <c r="H132" i="16"/>
  <c r="G144" i="16"/>
  <c r="D144" i="16" s="1"/>
  <c r="L131" i="16"/>
  <c r="K132" i="16"/>
  <c r="F135" i="16"/>
  <c r="D140" i="16"/>
  <c r="N140" i="16"/>
  <c r="S131" i="16"/>
  <c r="G147" i="16"/>
  <c r="D147" i="16" s="1"/>
  <c r="G148" i="16"/>
  <c r="E148" i="16" s="1"/>
  <c r="C134" i="16"/>
  <c r="C136" i="16"/>
  <c r="B136" i="16" s="1"/>
  <c r="C140" i="16"/>
  <c r="C144" i="16"/>
  <c r="H140" i="16"/>
  <c r="G143" i="16"/>
  <c r="D143" i="16" s="1"/>
  <c r="F146" i="16"/>
  <c r="D132" i="16"/>
  <c r="J145" i="16"/>
  <c r="D145" i="16" s="1"/>
  <c r="M131" i="16"/>
  <c r="G146" i="16"/>
  <c r="D146" i="16" s="1"/>
  <c r="F145" i="15"/>
  <c r="G140" i="15"/>
  <c r="Q126" i="15"/>
  <c r="Q125" i="15"/>
  <c r="Q124" i="15"/>
  <c r="Q123" i="15"/>
  <c r="Q122" i="15"/>
  <c r="Q121" i="15"/>
  <c r="Q119" i="15"/>
  <c r="Q118" i="15"/>
  <c r="Q117" i="15"/>
  <c r="Q116" i="15"/>
  <c r="Q115" i="15"/>
  <c r="Q113" i="15"/>
  <c r="Q112" i="15"/>
  <c r="Q111" i="15"/>
  <c r="Q110" i="15"/>
  <c r="Q109" i="15"/>
  <c r="Q107" i="15"/>
  <c r="Q106" i="15"/>
  <c r="Q105" i="15"/>
  <c r="Q104" i="15"/>
  <c r="Q103" i="15"/>
  <c r="Q101" i="15"/>
  <c r="Q100" i="15"/>
  <c r="Q99" i="15"/>
  <c r="Q98" i="15"/>
  <c r="Q97" i="15"/>
  <c r="Q95" i="15"/>
  <c r="Q94" i="15"/>
  <c r="Q93" i="15"/>
  <c r="Q92" i="15"/>
  <c r="Q91" i="15"/>
  <c r="Q89" i="15"/>
  <c r="Q88" i="15"/>
  <c r="Q87" i="15"/>
  <c r="Q86" i="15"/>
  <c r="Q85" i="15"/>
  <c r="Q83" i="15"/>
  <c r="Q82" i="15"/>
  <c r="Q81" i="15"/>
  <c r="Q80" i="15"/>
  <c r="Q79" i="15"/>
  <c r="Q77" i="15"/>
  <c r="Q76" i="15"/>
  <c r="Q75" i="15"/>
  <c r="Q74" i="15"/>
  <c r="Q73" i="15"/>
  <c r="Q71" i="15"/>
  <c r="Q70" i="15"/>
  <c r="Q69" i="15"/>
  <c r="Q68" i="15"/>
  <c r="Q67" i="15"/>
  <c r="Q65" i="15"/>
  <c r="Q64" i="15"/>
  <c r="Q63" i="15"/>
  <c r="Q62" i="15"/>
  <c r="Q61" i="15"/>
  <c r="Q59" i="15"/>
  <c r="Q58" i="15"/>
  <c r="Q57" i="15"/>
  <c r="Q56" i="15"/>
  <c r="Q55" i="15"/>
  <c r="Q53" i="15"/>
  <c r="Q52" i="15"/>
  <c r="Q51" i="15"/>
  <c r="Q50" i="15"/>
  <c r="Q49" i="15"/>
  <c r="Q47" i="15"/>
  <c r="Q46" i="15"/>
  <c r="Q45" i="15"/>
  <c r="Q44" i="15"/>
  <c r="Q43" i="15"/>
  <c r="Q41" i="15"/>
  <c r="Q40" i="15"/>
  <c r="Q39" i="15"/>
  <c r="Q38" i="15"/>
  <c r="Q37" i="15"/>
  <c r="Q35" i="15"/>
  <c r="Q34" i="15"/>
  <c r="Q33" i="15"/>
  <c r="Q32" i="15"/>
  <c r="Q31" i="15"/>
  <c r="Q29" i="15"/>
  <c r="Q28" i="15"/>
  <c r="Q27" i="15"/>
  <c r="Q26" i="15"/>
  <c r="Q25" i="15"/>
  <c r="Q23" i="15"/>
  <c r="Q22" i="15"/>
  <c r="Q21" i="15"/>
  <c r="Q20" i="15"/>
  <c r="Q19" i="15"/>
  <c r="Q17" i="15"/>
  <c r="Q16" i="15"/>
  <c r="Q15" i="15"/>
  <c r="Q14" i="15"/>
  <c r="Q13" i="15"/>
  <c r="Q11" i="15"/>
  <c r="Q10" i="15"/>
  <c r="Q9" i="15"/>
  <c r="Q8" i="15"/>
  <c r="Q7" i="15"/>
  <c r="N126" i="15"/>
  <c r="N125" i="15"/>
  <c r="N124" i="15"/>
  <c r="N123" i="15"/>
  <c r="N122" i="15"/>
  <c r="N121" i="15"/>
  <c r="N119" i="15"/>
  <c r="N118" i="15"/>
  <c r="N117" i="15"/>
  <c r="N116" i="15"/>
  <c r="N115" i="15"/>
  <c r="N113" i="15"/>
  <c r="N112" i="15"/>
  <c r="N111" i="15"/>
  <c r="N110" i="15"/>
  <c r="N109" i="15"/>
  <c r="N107" i="15"/>
  <c r="N106" i="15"/>
  <c r="N105" i="15"/>
  <c r="N104" i="15"/>
  <c r="N103" i="15"/>
  <c r="N101" i="15"/>
  <c r="N100" i="15"/>
  <c r="N99" i="15"/>
  <c r="N98" i="15"/>
  <c r="N97" i="15"/>
  <c r="N95" i="15"/>
  <c r="N94" i="15"/>
  <c r="N93" i="15"/>
  <c r="N92" i="15"/>
  <c r="N91" i="15"/>
  <c r="N89" i="15"/>
  <c r="N88" i="15"/>
  <c r="N87" i="15"/>
  <c r="N84" i="15" s="1"/>
  <c r="N86" i="15"/>
  <c r="N85" i="15"/>
  <c r="N83" i="15"/>
  <c r="N82" i="15"/>
  <c r="N81" i="15"/>
  <c r="N80" i="15"/>
  <c r="N79" i="15"/>
  <c r="N77" i="15"/>
  <c r="N76" i="15"/>
  <c r="N75" i="15"/>
  <c r="N74" i="15"/>
  <c r="N73" i="15"/>
  <c r="N71" i="15"/>
  <c r="N70" i="15"/>
  <c r="N69" i="15"/>
  <c r="N68" i="15"/>
  <c r="N67" i="15"/>
  <c r="N65" i="15"/>
  <c r="N64" i="15"/>
  <c r="N63" i="15"/>
  <c r="N60" i="15" s="1"/>
  <c r="N62" i="15"/>
  <c r="N61" i="15"/>
  <c r="N59" i="15"/>
  <c r="N58" i="15"/>
  <c r="N57" i="15"/>
  <c r="N56" i="15"/>
  <c r="N55" i="15"/>
  <c r="N53" i="15"/>
  <c r="N52" i="15"/>
  <c r="N51" i="15"/>
  <c r="N50" i="15"/>
  <c r="N49" i="15"/>
  <c r="N47" i="15"/>
  <c r="N46" i="15"/>
  <c r="N45" i="15"/>
  <c r="N44" i="15"/>
  <c r="N43" i="15"/>
  <c r="N41" i="15"/>
  <c r="N40" i="15"/>
  <c r="N39" i="15"/>
  <c r="N38" i="15"/>
  <c r="N37" i="15"/>
  <c r="N35" i="15"/>
  <c r="N34" i="15"/>
  <c r="N33" i="15"/>
  <c r="N32" i="15"/>
  <c r="N31" i="15"/>
  <c r="N30" i="15" s="1"/>
  <c r="N29" i="15"/>
  <c r="N28" i="15"/>
  <c r="N27" i="15"/>
  <c r="N26" i="15"/>
  <c r="N25" i="15"/>
  <c r="N23" i="15"/>
  <c r="N22" i="15"/>
  <c r="N21" i="15"/>
  <c r="N20" i="15"/>
  <c r="N19" i="15"/>
  <c r="N17" i="15"/>
  <c r="N16" i="15"/>
  <c r="N15" i="15"/>
  <c r="N14" i="15"/>
  <c r="N13" i="15"/>
  <c r="N11" i="15"/>
  <c r="N10" i="15"/>
  <c r="N9" i="15"/>
  <c r="N6" i="15" s="1"/>
  <c r="N8" i="15"/>
  <c r="N7" i="15"/>
  <c r="K126" i="15"/>
  <c r="K125" i="15"/>
  <c r="K124" i="15"/>
  <c r="K123" i="15"/>
  <c r="K120" i="15" s="1"/>
  <c r="K122" i="15"/>
  <c r="K121" i="15"/>
  <c r="K119" i="15"/>
  <c r="K118" i="15"/>
  <c r="K117" i="15"/>
  <c r="K116" i="15"/>
  <c r="K115" i="15"/>
  <c r="K113" i="15"/>
  <c r="K112" i="15"/>
  <c r="K111" i="15"/>
  <c r="K110" i="15"/>
  <c r="K109" i="15"/>
  <c r="K107" i="15"/>
  <c r="K106" i="15"/>
  <c r="K105" i="15"/>
  <c r="K104" i="15"/>
  <c r="K103" i="15"/>
  <c r="K101" i="15"/>
  <c r="K100" i="15"/>
  <c r="K99" i="15"/>
  <c r="K98" i="15"/>
  <c r="K97" i="15"/>
  <c r="K95" i="15"/>
  <c r="K94" i="15"/>
  <c r="K93" i="15"/>
  <c r="K92" i="15"/>
  <c r="K91" i="15"/>
  <c r="K89" i="15"/>
  <c r="K88" i="15"/>
  <c r="K87" i="15"/>
  <c r="K86" i="15"/>
  <c r="K85" i="15"/>
  <c r="K83" i="15"/>
  <c r="K82" i="15"/>
  <c r="K81" i="15"/>
  <c r="K80" i="15"/>
  <c r="K79" i="15"/>
  <c r="K77" i="15"/>
  <c r="K76" i="15"/>
  <c r="K75" i="15"/>
  <c r="K74" i="15"/>
  <c r="K73" i="15"/>
  <c r="K71" i="15"/>
  <c r="K70" i="15"/>
  <c r="K69" i="15"/>
  <c r="K68" i="15"/>
  <c r="K67" i="15"/>
  <c r="K65" i="15"/>
  <c r="K64" i="15"/>
  <c r="K63" i="15"/>
  <c r="K62" i="15"/>
  <c r="K61" i="15"/>
  <c r="K59" i="15"/>
  <c r="K58" i="15"/>
  <c r="K57" i="15"/>
  <c r="K56" i="15"/>
  <c r="K55" i="15"/>
  <c r="K53" i="15"/>
  <c r="K52" i="15"/>
  <c r="K51" i="15"/>
  <c r="K50" i="15"/>
  <c r="K49" i="15"/>
  <c r="K47" i="15"/>
  <c r="K46" i="15"/>
  <c r="K45" i="15"/>
  <c r="K44" i="15"/>
  <c r="K43" i="15"/>
  <c r="K41" i="15"/>
  <c r="K40" i="15"/>
  <c r="K39" i="15"/>
  <c r="K38" i="15"/>
  <c r="K37" i="15"/>
  <c r="K35" i="15"/>
  <c r="K34" i="15"/>
  <c r="K33" i="15"/>
  <c r="K32" i="15"/>
  <c r="K31" i="15"/>
  <c r="K29" i="15"/>
  <c r="K28" i="15"/>
  <c r="K27" i="15"/>
  <c r="K26" i="15"/>
  <c r="K25" i="15"/>
  <c r="K23" i="15"/>
  <c r="K22" i="15"/>
  <c r="K21" i="15"/>
  <c r="K20" i="15"/>
  <c r="K19" i="15"/>
  <c r="K17" i="15"/>
  <c r="K16" i="15"/>
  <c r="K15" i="15"/>
  <c r="K12" i="15" s="1"/>
  <c r="K14" i="15"/>
  <c r="K13" i="15"/>
  <c r="K11" i="15"/>
  <c r="K10" i="15"/>
  <c r="K9" i="15"/>
  <c r="K8" i="15"/>
  <c r="K7" i="15"/>
  <c r="H126" i="15"/>
  <c r="H125" i="15"/>
  <c r="H124" i="15"/>
  <c r="H123" i="15"/>
  <c r="H122" i="15"/>
  <c r="H121" i="15"/>
  <c r="H119" i="15"/>
  <c r="H118" i="15"/>
  <c r="H117" i="15"/>
  <c r="H116" i="15"/>
  <c r="H115" i="15"/>
  <c r="H113" i="15"/>
  <c r="H112" i="15"/>
  <c r="H111" i="15"/>
  <c r="H110" i="15"/>
  <c r="H109" i="15"/>
  <c r="H107" i="15"/>
  <c r="H106" i="15"/>
  <c r="H105" i="15"/>
  <c r="H104" i="15"/>
  <c r="H103" i="15"/>
  <c r="H101" i="15"/>
  <c r="H100" i="15"/>
  <c r="H99" i="15"/>
  <c r="H98" i="15"/>
  <c r="H97" i="15"/>
  <c r="H95" i="15"/>
  <c r="H94" i="15"/>
  <c r="H93" i="15"/>
  <c r="H92" i="15"/>
  <c r="H91" i="15"/>
  <c r="H89" i="15"/>
  <c r="H88" i="15"/>
  <c r="H87" i="15"/>
  <c r="H86" i="15"/>
  <c r="H85" i="15"/>
  <c r="H83" i="15"/>
  <c r="H82" i="15"/>
  <c r="H81" i="15"/>
  <c r="H80" i="15"/>
  <c r="H79" i="15"/>
  <c r="H78" i="15" s="1"/>
  <c r="H77" i="15"/>
  <c r="H76" i="15"/>
  <c r="H75" i="15"/>
  <c r="H74" i="15"/>
  <c r="H73" i="15"/>
  <c r="H71" i="15"/>
  <c r="H70" i="15"/>
  <c r="H69" i="15"/>
  <c r="H68" i="15"/>
  <c r="H67" i="15"/>
  <c r="H65" i="15"/>
  <c r="H64" i="15"/>
  <c r="H63" i="15"/>
  <c r="H62" i="15"/>
  <c r="H61" i="15"/>
  <c r="H59" i="15"/>
  <c r="H58" i="15"/>
  <c r="H57" i="15"/>
  <c r="H56" i="15"/>
  <c r="H55" i="15"/>
  <c r="H53" i="15"/>
  <c r="H52" i="15"/>
  <c r="H51" i="15"/>
  <c r="H50" i="15"/>
  <c r="H49" i="15"/>
  <c r="H47" i="15"/>
  <c r="H46" i="15"/>
  <c r="H45" i="15"/>
  <c r="H44" i="15"/>
  <c r="H43" i="15"/>
  <c r="H41" i="15"/>
  <c r="H40" i="15"/>
  <c r="H39" i="15"/>
  <c r="H38" i="15"/>
  <c r="H37" i="15"/>
  <c r="H35" i="15"/>
  <c r="H34" i="15"/>
  <c r="H33" i="15"/>
  <c r="H32" i="15"/>
  <c r="H31" i="15"/>
  <c r="H29" i="15"/>
  <c r="H28" i="15"/>
  <c r="H27" i="15"/>
  <c r="H26" i="15"/>
  <c r="H25" i="15"/>
  <c r="H23" i="15"/>
  <c r="H22" i="15"/>
  <c r="H21" i="15"/>
  <c r="H20" i="15"/>
  <c r="H19" i="15"/>
  <c r="H17" i="15"/>
  <c r="H16" i="15"/>
  <c r="H15" i="15"/>
  <c r="H14" i="15"/>
  <c r="H13" i="15"/>
  <c r="H11" i="15"/>
  <c r="H10" i="15"/>
  <c r="H9" i="15"/>
  <c r="H8" i="15"/>
  <c r="H7" i="15"/>
  <c r="H6" i="15" s="1"/>
  <c r="E126" i="15"/>
  <c r="E125" i="15"/>
  <c r="E124" i="15"/>
  <c r="E123" i="15"/>
  <c r="E122" i="15"/>
  <c r="E121" i="15"/>
  <c r="E119" i="15"/>
  <c r="E118" i="15"/>
  <c r="E117" i="15"/>
  <c r="E116" i="15"/>
  <c r="E115" i="15"/>
  <c r="E113" i="15"/>
  <c r="E112" i="15"/>
  <c r="E111" i="15"/>
  <c r="E110" i="15"/>
  <c r="E109" i="15"/>
  <c r="E107" i="15"/>
  <c r="E106" i="15"/>
  <c r="E105" i="15"/>
  <c r="E104" i="15"/>
  <c r="E103" i="15"/>
  <c r="E101" i="15"/>
  <c r="E100" i="15"/>
  <c r="E99" i="15"/>
  <c r="E98" i="15"/>
  <c r="E97" i="15"/>
  <c r="E95" i="15"/>
  <c r="E94" i="15"/>
  <c r="E93" i="15"/>
  <c r="E92" i="15"/>
  <c r="E91" i="15"/>
  <c r="E89" i="15"/>
  <c r="E88" i="15"/>
  <c r="E87" i="15"/>
  <c r="E86" i="15"/>
  <c r="E85" i="15"/>
  <c r="E83" i="15"/>
  <c r="E82" i="15"/>
  <c r="E81" i="15"/>
  <c r="E80" i="15"/>
  <c r="E79" i="15"/>
  <c r="E77" i="15"/>
  <c r="E76" i="15"/>
  <c r="E75" i="15"/>
  <c r="E74" i="15"/>
  <c r="E73" i="15"/>
  <c r="E71" i="15"/>
  <c r="E70" i="15"/>
  <c r="E69" i="15"/>
  <c r="E68" i="15"/>
  <c r="E67" i="15"/>
  <c r="E65" i="15"/>
  <c r="E64" i="15"/>
  <c r="E63" i="15"/>
  <c r="E62" i="15"/>
  <c r="E61" i="15"/>
  <c r="E59" i="15"/>
  <c r="E58" i="15"/>
  <c r="E57" i="15"/>
  <c r="E56" i="15"/>
  <c r="E55" i="15"/>
  <c r="E53" i="15"/>
  <c r="E52" i="15"/>
  <c r="E51" i="15"/>
  <c r="E50" i="15"/>
  <c r="E49" i="15"/>
  <c r="E47" i="15"/>
  <c r="E46" i="15"/>
  <c r="E45" i="15"/>
  <c r="E44" i="15"/>
  <c r="E43" i="15"/>
  <c r="E41" i="15"/>
  <c r="E40" i="15"/>
  <c r="E39" i="15"/>
  <c r="E38" i="15"/>
  <c r="E37" i="15"/>
  <c r="E35" i="15"/>
  <c r="E34" i="15"/>
  <c r="E33" i="15"/>
  <c r="E32" i="15"/>
  <c r="E31" i="15"/>
  <c r="E29" i="15"/>
  <c r="E28" i="15"/>
  <c r="E27" i="15"/>
  <c r="E26" i="15"/>
  <c r="E25" i="15"/>
  <c r="E23" i="15"/>
  <c r="E22" i="15"/>
  <c r="E21" i="15"/>
  <c r="E20" i="15"/>
  <c r="E19" i="15"/>
  <c r="E17" i="15"/>
  <c r="E16" i="15"/>
  <c r="E15" i="15"/>
  <c r="E14" i="15"/>
  <c r="E13" i="15"/>
  <c r="E11" i="15"/>
  <c r="E10" i="15"/>
  <c r="E9" i="15"/>
  <c r="E8" i="15"/>
  <c r="E7" i="15"/>
  <c r="D126" i="15"/>
  <c r="C126" i="15"/>
  <c r="D125" i="15"/>
  <c r="C125" i="15"/>
  <c r="D124" i="15"/>
  <c r="C124" i="15"/>
  <c r="D123" i="15"/>
  <c r="C123" i="15"/>
  <c r="D122" i="15"/>
  <c r="C122" i="15"/>
  <c r="D121" i="15"/>
  <c r="C121" i="15"/>
  <c r="D119" i="15"/>
  <c r="C119" i="15"/>
  <c r="D118" i="15"/>
  <c r="C118" i="15"/>
  <c r="D117" i="15"/>
  <c r="C117" i="15"/>
  <c r="D116" i="15"/>
  <c r="C116" i="15"/>
  <c r="D115" i="15"/>
  <c r="C115" i="15"/>
  <c r="D113" i="15"/>
  <c r="C113" i="15"/>
  <c r="D112" i="15"/>
  <c r="C112" i="15"/>
  <c r="D111" i="15"/>
  <c r="C111" i="15"/>
  <c r="D110" i="15"/>
  <c r="C110" i="15"/>
  <c r="D109" i="15"/>
  <c r="C109" i="15"/>
  <c r="D107" i="15"/>
  <c r="C107" i="15"/>
  <c r="D106" i="15"/>
  <c r="C106" i="15"/>
  <c r="D105" i="15"/>
  <c r="C105" i="15"/>
  <c r="D104" i="15"/>
  <c r="C104" i="15"/>
  <c r="B104" i="15" s="1"/>
  <c r="D103" i="15"/>
  <c r="C103" i="15"/>
  <c r="D101" i="15"/>
  <c r="C101" i="15"/>
  <c r="D100" i="15"/>
  <c r="C100" i="15"/>
  <c r="D99" i="15"/>
  <c r="C99" i="15"/>
  <c r="D98" i="15"/>
  <c r="C98" i="15"/>
  <c r="D97" i="15"/>
  <c r="C97" i="15"/>
  <c r="D95" i="15"/>
  <c r="C95" i="15"/>
  <c r="D94" i="15"/>
  <c r="C94" i="15"/>
  <c r="D93" i="15"/>
  <c r="C93" i="15"/>
  <c r="D92" i="15"/>
  <c r="C92" i="15"/>
  <c r="D91" i="15"/>
  <c r="C91" i="15"/>
  <c r="D89" i="15"/>
  <c r="C89" i="15"/>
  <c r="D88" i="15"/>
  <c r="C88" i="15"/>
  <c r="D87" i="15"/>
  <c r="C87" i="15"/>
  <c r="D86" i="15"/>
  <c r="C86" i="15"/>
  <c r="D85" i="15"/>
  <c r="C85" i="15"/>
  <c r="D83" i="15"/>
  <c r="C83" i="15"/>
  <c r="D82" i="15"/>
  <c r="C82" i="15"/>
  <c r="D81" i="15"/>
  <c r="C81" i="15"/>
  <c r="D80" i="15"/>
  <c r="C80" i="15"/>
  <c r="D79" i="15"/>
  <c r="C79" i="15"/>
  <c r="D77" i="15"/>
  <c r="C77" i="15"/>
  <c r="B77" i="15" s="1"/>
  <c r="D76" i="15"/>
  <c r="C76" i="15"/>
  <c r="D75" i="15"/>
  <c r="C75" i="15"/>
  <c r="B75" i="15" s="1"/>
  <c r="D74" i="15"/>
  <c r="C74" i="15"/>
  <c r="D73" i="15"/>
  <c r="C73" i="15"/>
  <c r="D71" i="15"/>
  <c r="C71" i="15"/>
  <c r="D70" i="15"/>
  <c r="C70" i="15"/>
  <c r="D69" i="15"/>
  <c r="C69" i="15"/>
  <c r="D68" i="15"/>
  <c r="C68" i="15"/>
  <c r="B68" i="15" s="1"/>
  <c r="D67" i="15"/>
  <c r="C67" i="15"/>
  <c r="D65" i="15"/>
  <c r="C65" i="15"/>
  <c r="D64" i="15"/>
  <c r="C64" i="15"/>
  <c r="D63" i="15"/>
  <c r="C63" i="15"/>
  <c r="B63" i="15" s="1"/>
  <c r="D62" i="15"/>
  <c r="C62" i="15"/>
  <c r="D61" i="15"/>
  <c r="C61" i="15"/>
  <c r="B61" i="15" s="1"/>
  <c r="D59" i="15"/>
  <c r="C59" i="15"/>
  <c r="D58" i="15"/>
  <c r="C58" i="15"/>
  <c r="D57" i="15"/>
  <c r="C57" i="15"/>
  <c r="D56" i="15"/>
  <c r="C56" i="15"/>
  <c r="D55" i="15"/>
  <c r="C55" i="15"/>
  <c r="D53" i="15"/>
  <c r="C53" i="15"/>
  <c r="D52" i="15"/>
  <c r="C52" i="15"/>
  <c r="D51" i="15"/>
  <c r="C51" i="15"/>
  <c r="D50" i="15"/>
  <c r="C50" i="15"/>
  <c r="D49" i="15"/>
  <c r="C49" i="15"/>
  <c r="D47" i="15"/>
  <c r="C47" i="15"/>
  <c r="D46" i="15"/>
  <c r="C46" i="15"/>
  <c r="D45" i="15"/>
  <c r="C45" i="15"/>
  <c r="B45" i="15" s="1"/>
  <c r="D44" i="15"/>
  <c r="C44" i="15"/>
  <c r="D43" i="15"/>
  <c r="C43" i="15"/>
  <c r="B43" i="15" s="1"/>
  <c r="D41" i="15"/>
  <c r="C41" i="15"/>
  <c r="D40" i="15"/>
  <c r="C40" i="15"/>
  <c r="D39" i="15"/>
  <c r="C39" i="15"/>
  <c r="D38" i="15"/>
  <c r="C38" i="15"/>
  <c r="B38" i="15" s="1"/>
  <c r="D37" i="15"/>
  <c r="C37" i="15"/>
  <c r="D35" i="15"/>
  <c r="C35" i="15"/>
  <c r="D34" i="15"/>
  <c r="C34" i="15"/>
  <c r="D33" i="15"/>
  <c r="C33" i="15"/>
  <c r="D32" i="15"/>
  <c r="C32" i="15"/>
  <c r="D31" i="15"/>
  <c r="C31" i="15"/>
  <c r="D29" i="15"/>
  <c r="C29" i="15"/>
  <c r="D28" i="15"/>
  <c r="C28" i="15"/>
  <c r="D27" i="15"/>
  <c r="C27" i="15"/>
  <c r="D26" i="15"/>
  <c r="C26" i="15"/>
  <c r="D25" i="15"/>
  <c r="C25" i="15"/>
  <c r="D23" i="15"/>
  <c r="C23" i="15"/>
  <c r="D22" i="15"/>
  <c r="C22" i="15"/>
  <c r="D21" i="15"/>
  <c r="C21" i="15"/>
  <c r="D20" i="15"/>
  <c r="C20" i="15"/>
  <c r="D19" i="15"/>
  <c r="C19" i="15"/>
  <c r="D17" i="15"/>
  <c r="C17" i="15"/>
  <c r="D16" i="15"/>
  <c r="C16" i="15"/>
  <c r="D15" i="15"/>
  <c r="C15" i="15"/>
  <c r="D14" i="15"/>
  <c r="C14" i="15"/>
  <c r="B14" i="15" s="1"/>
  <c r="D13" i="15"/>
  <c r="C13" i="15"/>
  <c r="D11" i="15"/>
  <c r="C11" i="15"/>
  <c r="D10" i="15"/>
  <c r="C10" i="15"/>
  <c r="D9" i="15"/>
  <c r="C9" i="15"/>
  <c r="B9" i="15" s="1"/>
  <c r="D8" i="15"/>
  <c r="C8" i="15"/>
  <c r="D7" i="15"/>
  <c r="C7" i="15"/>
  <c r="S120" i="15"/>
  <c r="R120" i="15"/>
  <c r="P120" i="15"/>
  <c r="O120" i="15"/>
  <c r="M120" i="15"/>
  <c r="L120" i="15"/>
  <c r="J120" i="15"/>
  <c r="I120" i="15"/>
  <c r="G120" i="15"/>
  <c r="D120" i="15" s="1"/>
  <c r="F120" i="15"/>
  <c r="S114" i="15"/>
  <c r="R114" i="15"/>
  <c r="P114" i="15"/>
  <c r="O114" i="15"/>
  <c r="M114" i="15"/>
  <c r="L114" i="15"/>
  <c r="J114" i="15"/>
  <c r="I114" i="15"/>
  <c r="G114" i="15"/>
  <c r="F114" i="15"/>
  <c r="S108" i="15"/>
  <c r="R108" i="15"/>
  <c r="P108" i="15"/>
  <c r="O108" i="15"/>
  <c r="M108" i="15"/>
  <c r="L108" i="15"/>
  <c r="J108" i="15"/>
  <c r="I108" i="15"/>
  <c r="G108" i="15"/>
  <c r="F108" i="15"/>
  <c r="S102" i="15"/>
  <c r="R102" i="15"/>
  <c r="P102" i="15"/>
  <c r="P148" i="15" s="1"/>
  <c r="O102" i="15"/>
  <c r="M102" i="15"/>
  <c r="L102" i="15"/>
  <c r="L148" i="15" s="1"/>
  <c r="J102" i="15"/>
  <c r="I102" i="15"/>
  <c r="G102" i="15"/>
  <c r="F102" i="15"/>
  <c r="S96" i="15"/>
  <c r="S147" i="15" s="1"/>
  <c r="R96" i="15"/>
  <c r="R147" i="15" s="1"/>
  <c r="Q147" i="15" s="1"/>
  <c r="P96" i="15"/>
  <c r="P147" i="15" s="1"/>
  <c r="O96" i="15"/>
  <c r="O147" i="15" s="1"/>
  <c r="M96" i="15"/>
  <c r="M147" i="15" s="1"/>
  <c r="L96" i="15"/>
  <c r="L147" i="15" s="1"/>
  <c r="J96" i="15"/>
  <c r="J147" i="15" s="1"/>
  <c r="I96" i="15"/>
  <c r="I147" i="15" s="1"/>
  <c r="G96" i="15"/>
  <c r="G147" i="15" s="1"/>
  <c r="F96" i="15"/>
  <c r="F147" i="15" s="1"/>
  <c r="S90" i="15"/>
  <c r="S146" i="15" s="1"/>
  <c r="R90" i="15"/>
  <c r="R146" i="15" s="1"/>
  <c r="P90" i="15"/>
  <c r="P146" i="15" s="1"/>
  <c r="O90" i="15"/>
  <c r="O146" i="15" s="1"/>
  <c r="M90" i="15"/>
  <c r="M146" i="15" s="1"/>
  <c r="L90" i="15"/>
  <c r="L146" i="15" s="1"/>
  <c r="J90" i="15"/>
  <c r="J146" i="15" s="1"/>
  <c r="I90" i="15"/>
  <c r="I146" i="15" s="1"/>
  <c r="G90" i="15"/>
  <c r="G146" i="15" s="1"/>
  <c r="F90" i="15"/>
  <c r="F146" i="15" s="1"/>
  <c r="E146" i="15" s="1"/>
  <c r="S84" i="15"/>
  <c r="S145" i="15" s="1"/>
  <c r="R84" i="15"/>
  <c r="R145" i="15" s="1"/>
  <c r="Q145" i="15" s="1"/>
  <c r="P84" i="15"/>
  <c r="P145" i="15" s="1"/>
  <c r="O84" i="15"/>
  <c r="O145" i="15" s="1"/>
  <c r="M84" i="15"/>
  <c r="M145" i="15" s="1"/>
  <c r="L84" i="15"/>
  <c r="L145" i="15" s="1"/>
  <c r="J84" i="15"/>
  <c r="J145" i="15" s="1"/>
  <c r="I84" i="15"/>
  <c r="I145" i="15" s="1"/>
  <c r="G84" i="15"/>
  <c r="G145" i="15" s="1"/>
  <c r="F84" i="15"/>
  <c r="D84" i="15"/>
  <c r="S78" i="15"/>
  <c r="S144" i="15" s="1"/>
  <c r="R78" i="15"/>
  <c r="R144" i="15" s="1"/>
  <c r="P78" i="15"/>
  <c r="P144" i="15" s="1"/>
  <c r="O78" i="15"/>
  <c r="O144" i="15" s="1"/>
  <c r="M78" i="15"/>
  <c r="M144" i="15" s="1"/>
  <c r="L78" i="15"/>
  <c r="L144" i="15" s="1"/>
  <c r="J78" i="15"/>
  <c r="J144" i="15" s="1"/>
  <c r="I78" i="15"/>
  <c r="I144" i="15" s="1"/>
  <c r="G78" i="15"/>
  <c r="G144" i="15" s="1"/>
  <c r="F78" i="15"/>
  <c r="F144" i="15" s="1"/>
  <c r="S72" i="15"/>
  <c r="S143" i="15" s="1"/>
  <c r="R72" i="15"/>
  <c r="R143" i="15" s="1"/>
  <c r="Q143" i="15" s="1"/>
  <c r="P72" i="15"/>
  <c r="P143" i="15" s="1"/>
  <c r="O72" i="15"/>
  <c r="O143" i="15" s="1"/>
  <c r="M72" i="15"/>
  <c r="M143" i="15" s="1"/>
  <c r="L72" i="15"/>
  <c r="L143" i="15" s="1"/>
  <c r="J72" i="15"/>
  <c r="J143" i="15" s="1"/>
  <c r="I72" i="15"/>
  <c r="I143" i="15" s="1"/>
  <c r="G72" i="15"/>
  <c r="F72" i="15"/>
  <c r="F143" i="15" s="1"/>
  <c r="S66" i="15"/>
  <c r="S142" i="15" s="1"/>
  <c r="R66" i="15"/>
  <c r="R142" i="15" s="1"/>
  <c r="P66" i="15"/>
  <c r="P142" i="15" s="1"/>
  <c r="O66" i="15"/>
  <c r="O142" i="15" s="1"/>
  <c r="N142" i="15" s="1"/>
  <c r="M66" i="15"/>
  <c r="M142" i="15" s="1"/>
  <c r="L66" i="15"/>
  <c r="L142" i="15" s="1"/>
  <c r="J66" i="15"/>
  <c r="J142" i="15" s="1"/>
  <c r="I66" i="15"/>
  <c r="I142" i="15" s="1"/>
  <c r="G66" i="15"/>
  <c r="G142" i="15" s="1"/>
  <c r="F66" i="15"/>
  <c r="S60" i="15"/>
  <c r="S141" i="15" s="1"/>
  <c r="R60" i="15"/>
  <c r="R141" i="15" s="1"/>
  <c r="P60" i="15"/>
  <c r="P141" i="15" s="1"/>
  <c r="O60" i="15"/>
  <c r="O141" i="15" s="1"/>
  <c r="M60" i="15"/>
  <c r="M141" i="15" s="1"/>
  <c r="L60" i="15"/>
  <c r="L141" i="15" s="1"/>
  <c r="K141" i="15" s="1"/>
  <c r="J60" i="15"/>
  <c r="J141" i="15" s="1"/>
  <c r="I60" i="15"/>
  <c r="I141" i="15" s="1"/>
  <c r="H141" i="15" s="1"/>
  <c r="G60" i="15"/>
  <c r="G141" i="15" s="1"/>
  <c r="F60" i="15"/>
  <c r="F141" i="15" s="1"/>
  <c r="S54" i="15"/>
  <c r="S140" i="15" s="1"/>
  <c r="R54" i="15"/>
  <c r="R140" i="15" s="1"/>
  <c r="Q140" i="15" s="1"/>
  <c r="P54" i="15"/>
  <c r="P140" i="15" s="1"/>
  <c r="O54" i="15"/>
  <c r="O140" i="15" s="1"/>
  <c r="N140" i="15" s="1"/>
  <c r="M54" i="15"/>
  <c r="M140" i="15" s="1"/>
  <c r="L54" i="15"/>
  <c r="L140" i="15" s="1"/>
  <c r="J54" i="15"/>
  <c r="J140" i="15" s="1"/>
  <c r="I54" i="15"/>
  <c r="I140" i="15" s="1"/>
  <c r="H140" i="15" s="1"/>
  <c r="G54" i="15"/>
  <c r="F54" i="15"/>
  <c r="F140" i="15" s="1"/>
  <c r="S48" i="15"/>
  <c r="R48" i="15"/>
  <c r="R139" i="15" s="1"/>
  <c r="P48" i="15"/>
  <c r="P139" i="15" s="1"/>
  <c r="O48" i="15"/>
  <c r="O139" i="15" s="1"/>
  <c r="N139" i="15" s="1"/>
  <c r="M48" i="15"/>
  <c r="M139" i="15" s="1"/>
  <c r="L48" i="15"/>
  <c r="L139" i="15" s="1"/>
  <c r="J48" i="15"/>
  <c r="J139" i="15" s="1"/>
  <c r="I48" i="15"/>
  <c r="I139" i="15" s="1"/>
  <c r="G48" i="15"/>
  <c r="G139" i="15" s="1"/>
  <c r="F48" i="15"/>
  <c r="S42" i="15"/>
  <c r="S138" i="15" s="1"/>
  <c r="R42" i="15"/>
  <c r="R138" i="15" s="1"/>
  <c r="P42" i="15"/>
  <c r="P138" i="15" s="1"/>
  <c r="O42" i="15"/>
  <c r="O138" i="15" s="1"/>
  <c r="M42" i="15"/>
  <c r="M138" i="15" s="1"/>
  <c r="L42" i="15"/>
  <c r="L138" i="15" s="1"/>
  <c r="K138" i="15" s="1"/>
  <c r="J42" i="15"/>
  <c r="J138" i="15" s="1"/>
  <c r="I42" i="15"/>
  <c r="I138" i="15" s="1"/>
  <c r="G42" i="15"/>
  <c r="G138" i="15" s="1"/>
  <c r="D138" i="15" s="1"/>
  <c r="F42" i="15"/>
  <c r="F138" i="15" s="1"/>
  <c r="S36" i="15"/>
  <c r="S137" i="15" s="1"/>
  <c r="R36" i="15"/>
  <c r="R137" i="15" s="1"/>
  <c r="P36" i="15"/>
  <c r="P137" i="15" s="1"/>
  <c r="O36" i="15"/>
  <c r="O137" i="15" s="1"/>
  <c r="N137" i="15" s="1"/>
  <c r="M36" i="15"/>
  <c r="M137" i="15" s="1"/>
  <c r="L36" i="15"/>
  <c r="L137" i="15" s="1"/>
  <c r="J36" i="15"/>
  <c r="J137" i="15" s="1"/>
  <c r="I36" i="15"/>
  <c r="I137" i="15" s="1"/>
  <c r="G36" i="15"/>
  <c r="G137" i="15" s="1"/>
  <c r="F36" i="15"/>
  <c r="F137" i="15" s="1"/>
  <c r="E137" i="15" s="1"/>
  <c r="N138" i="15" l="1"/>
  <c r="H139" i="15"/>
  <c r="N141" i="15"/>
  <c r="C42" i="15"/>
  <c r="N48" i="15"/>
  <c r="K144" i="15"/>
  <c r="N145" i="15"/>
  <c r="N42" i="15"/>
  <c r="D137" i="15"/>
  <c r="H138" i="15"/>
  <c r="Q138" i="15"/>
  <c r="K139" i="15"/>
  <c r="E140" i="15"/>
  <c r="Q141" i="15"/>
  <c r="K142" i="15"/>
  <c r="H144" i="15"/>
  <c r="Q144" i="15"/>
  <c r="I148" i="15"/>
  <c r="H148" i="15" s="1"/>
  <c r="R148" i="15"/>
  <c r="F148" i="15"/>
  <c r="Q131" i="16"/>
  <c r="K5" i="16"/>
  <c r="Q137" i="15"/>
  <c r="N143" i="15"/>
  <c r="K145" i="15"/>
  <c r="D90" i="15"/>
  <c r="N147" i="15"/>
  <c r="J148" i="15"/>
  <c r="S148" i="15"/>
  <c r="N18" i="15"/>
  <c r="I131" i="16"/>
  <c r="D141" i="15"/>
  <c r="N90" i="15"/>
  <c r="N102" i="15"/>
  <c r="Q60" i="15"/>
  <c r="B134" i="16"/>
  <c r="B18" i="16"/>
  <c r="E5" i="16"/>
  <c r="C142" i="16"/>
  <c r="B142" i="16" s="1"/>
  <c r="N131" i="16"/>
  <c r="B140" i="16"/>
  <c r="E144" i="16"/>
  <c r="Q5" i="16"/>
  <c r="B5" i="16"/>
  <c r="B133" i="16"/>
  <c r="C148" i="16"/>
  <c r="K131" i="16"/>
  <c r="B145" i="16"/>
  <c r="B137" i="16"/>
  <c r="C5" i="16"/>
  <c r="H145" i="16"/>
  <c r="B144" i="16"/>
  <c r="E135" i="16"/>
  <c r="C135" i="16"/>
  <c r="B135" i="16" s="1"/>
  <c r="F131" i="16"/>
  <c r="E132" i="16"/>
  <c r="C132" i="16"/>
  <c r="D148" i="16"/>
  <c r="B148" i="16" s="1"/>
  <c r="J131" i="16"/>
  <c r="E143" i="16"/>
  <c r="H143" i="16"/>
  <c r="C143" i="16"/>
  <c r="B143" i="16" s="1"/>
  <c r="B147" i="16"/>
  <c r="H148" i="16"/>
  <c r="H131" i="16" s="1"/>
  <c r="E146" i="16"/>
  <c r="C146" i="16"/>
  <c r="B146" i="16" s="1"/>
  <c r="G131" i="16"/>
  <c r="E147" i="16"/>
  <c r="C141" i="16"/>
  <c r="B141" i="16" s="1"/>
  <c r="E141" i="16"/>
  <c r="E138" i="16"/>
  <c r="C138" i="16"/>
  <c r="B138" i="16" s="1"/>
  <c r="H145" i="15"/>
  <c r="D72" i="15"/>
  <c r="G143" i="15"/>
  <c r="G148" i="15"/>
  <c r="D142" i="15"/>
  <c r="F142" i="15"/>
  <c r="E142" i="15" s="1"/>
  <c r="C66" i="15"/>
  <c r="D108" i="15"/>
  <c r="M148" i="15"/>
  <c r="K148" i="15"/>
  <c r="K137" i="15"/>
  <c r="H143" i="15"/>
  <c r="D146" i="15"/>
  <c r="N146" i="15"/>
  <c r="H147" i="15"/>
  <c r="E147" i="15"/>
  <c r="E143" i="15"/>
  <c r="D140" i="15"/>
  <c r="C138" i="15"/>
  <c r="B138" i="15" s="1"/>
  <c r="K140" i="15"/>
  <c r="E141" i="15"/>
  <c r="H142" i="15"/>
  <c r="Q142" i="15"/>
  <c r="K143" i="15"/>
  <c r="N144" i="15"/>
  <c r="H146" i="15"/>
  <c r="Q146" i="15"/>
  <c r="K147" i="15"/>
  <c r="O148" i="15"/>
  <c r="C148" i="15" s="1"/>
  <c r="D144" i="15"/>
  <c r="D54" i="15"/>
  <c r="C48" i="15"/>
  <c r="D114" i="15"/>
  <c r="B11" i="15"/>
  <c r="B47" i="15"/>
  <c r="B65" i="15"/>
  <c r="B73" i="15"/>
  <c r="N54" i="15"/>
  <c r="E145" i="15"/>
  <c r="K146" i="15"/>
  <c r="H137" i="15"/>
  <c r="D48" i="15"/>
  <c r="B16" i="15"/>
  <c r="B88" i="15"/>
  <c r="B110" i="15"/>
  <c r="E36" i="15"/>
  <c r="E78" i="15"/>
  <c r="H30" i="15"/>
  <c r="H102" i="15"/>
  <c r="B102" i="15" s="1"/>
  <c r="K36" i="15"/>
  <c r="K72" i="15"/>
  <c r="N78" i="15"/>
  <c r="N120" i="15"/>
  <c r="Q12" i="15"/>
  <c r="Q84" i="15"/>
  <c r="C144" i="15"/>
  <c r="C60" i="15"/>
  <c r="N108" i="15"/>
  <c r="S139" i="15"/>
  <c r="D139" i="15" s="1"/>
  <c r="D78" i="15"/>
  <c r="D102" i="15"/>
  <c r="B86" i="15"/>
  <c r="E102" i="15"/>
  <c r="H54" i="15"/>
  <c r="K60" i="15"/>
  <c r="B60" i="15" s="1"/>
  <c r="K96" i="15"/>
  <c r="N12" i="15"/>
  <c r="N66" i="15"/>
  <c r="N72" i="15"/>
  <c r="Q36" i="15"/>
  <c r="Q108" i="15"/>
  <c r="F139" i="15"/>
  <c r="E139" i="15" s="1"/>
  <c r="C137" i="15"/>
  <c r="B137" i="15" s="1"/>
  <c r="E138" i="15"/>
  <c r="C139" i="15"/>
  <c r="C141" i="15"/>
  <c r="B141" i="15" s="1"/>
  <c r="C143" i="15"/>
  <c r="B143" i="15" s="1"/>
  <c r="E144" i="15"/>
  <c r="C145" i="15"/>
  <c r="C147" i="15"/>
  <c r="E148" i="15"/>
  <c r="D143" i="15"/>
  <c r="D145" i="15"/>
  <c r="D147" i="15"/>
  <c r="C140" i="15"/>
  <c r="B140" i="15" s="1"/>
  <c r="C146" i="15"/>
  <c r="B146" i="15" s="1"/>
  <c r="Q120" i="15"/>
  <c r="B119" i="15"/>
  <c r="Q114" i="15"/>
  <c r="Q102" i="15"/>
  <c r="B105" i="15"/>
  <c r="B107" i="15"/>
  <c r="D96" i="15"/>
  <c r="Q96" i="15"/>
  <c r="Q90" i="15"/>
  <c r="Q78" i="15"/>
  <c r="Q72" i="15"/>
  <c r="B74" i="15"/>
  <c r="B71" i="15"/>
  <c r="Q66" i="15"/>
  <c r="Q54" i="15"/>
  <c r="B55" i="15"/>
  <c r="B57" i="15"/>
  <c r="B59" i="15"/>
  <c r="Q48" i="15"/>
  <c r="B50" i="15"/>
  <c r="B44" i="15"/>
  <c r="Q42" i="15"/>
  <c r="C36" i="15"/>
  <c r="Q30" i="15"/>
  <c r="Q24" i="15"/>
  <c r="Q18" i="15"/>
  <c r="Q6" i="15"/>
  <c r="B8" i="15"/>
  <c r="B10" i="15"/>
  <c r="B122" i="15"/>
  <c r="B126" i="15"/>
  <c r="N114" i="15"/>
  <c r="N96" i="15"/>
  <c r="C96" i="15"/>
  <c r="B91" i="15"/>
  <c r="B95" i="15"/>
  <c r="C72" i="15"/>
  <c r="D60" i="15"/>
  <c r="D42" i="15"/>
  <c r="D36" i="15"/>
  <c r="N36" i="15"/>
  <c r="B31" i="15"/>
  <c r="B26" i="15"/>
  <c r="B28" i="15"/>
  <c r="N24" i="15"/>
  <c r="B19" i="15"/>
  <c r="B21" i="15"/>
  <c r="B23" i="15"/>
  <c r="N5" i="15"/>
  <c r="B125" i="15"/>
  <c r="B116" i="15"/>
  <c r="B118" i="15"/>
  <c r="K114" i="15"/>
  <c r="K108" i="15"/>
  <c r="K102" i="15"/>
  <c r="B92" i="15"/>
  <c r="B94" i="15"/>
  <c r="K90" i="15"/>
  <c r="K84" i="15"/>
  <c r="B80" i="15"/>
  <c r="B82" i="15"/>
  <c r="K78" i="15"/>
  <c r="K66" i="15"/>
  <c r="K54" i="15"/>
  <c r="K48" i="15"/>
  <c r="K42" i="15"/>
  <c r="B37" i="15"/>
  <c r="B41" i="15"/>
  <c r="K30" i="15"/>
  <c r="B32" i="15"/>
  <c r="B34" i="15"/>
  <c r="K24" i="15"/>
  <c r="B27" i="15"/>
  <c r="B20" i="15"/>
  <c r="K18" i="15"/>
  <c r="K6" i="15"/>
  <c r="H120" i="15"/>
  <c r="H114" i="15"/>
  <c r="B115" i="15"/>
  <c r="B109" i="15"/>
  <c r="C108" i="15"/>
  <c r="B112" i="15"/>
  <c r="H108" i="15"/>
  <c r="B106" i="15"/>
  <c r="H96" i="15"/>
  <c r="B98" i="15"/>
  <c r="B99" i="15"/>
  <c r="H90" i="15"/>
  <c r="B87" i="15"/>
  <c r="B89" i="15"/>
  <c r="H84" i="15"/>
  <c r="B79" i="15"/>
  <c r="B81" i="15"/>
  <c r="B83" i="15"/>
  <c r="H72" i="15"/>
  <c r="D66" i="15"/>
  <c r="H66" i="15"/>
  <c r="B67" i="15"/>
  <c r="B62" i="15"/>
  <c r="H60" i="15"/>
  <c r="C54" i="15"/>
  <c r="B56" i="15"/>
  <c r="H48" i="15"/>
  <c r="B52" i="15"/>
  <c r="B51" i="15"/>
  <c r="H42" i="15"/>
  <c r="B46" i="15"/>
  <c r="B40" i="15"/>
  <c r="H36" i="15"/>
  <c r="B33" i="15"/>
  <c r="B35" i="15"/>
  <c r="B25" i="15"/>
  <c r="B29" i="15"/>
  <c r="H24" i="15"/>
  <c r="H18" i="15"/>
  <c r="B13" i="15"/>
  <c r="B15" i="15"/>
  <c r="B17" i="15"/>
  <c r="H12" i="15"/>
  <c r="B7" i="15"/>
  <c r="B124" i="15"/>
  <c r="C120" i="15"/>
  <c r="B121" i="15"/>
  <c r="B123" i="15"/>
  <c r="E120" i="15"/>
  <c r="C114" i="15"/>
  <c r="E114" i="15"/>
  <c r="B117" i="15"/>
  <c r="E108" i="15"/>
  <c r="B111" i="15"/>
  <c r="B113" i="15"/>
  <c r="C102" i="15"/>
  <c r="B103" i="15"/>
  <c r="B97" i="15"/>
  <c r="B101" i="15"/>
  <c r="B100" i="15"/>
  <c r="E96" i="15"/>
  <c r="C90" i="15"/>
  <c r="B93" i="15"/>
  <c r="E90" i="15"/>
  <c r="C84" i="15"/>
  <c r="B85" i="15"/>
  <c r="E84" i="15"/>
  <c r="C78" i="15"/>
  <c r="B76" i="15"/>
  <c r="E72" i="15"/>
  <c r="B70" i="15"/>
  <c r="E66" i="15"/>
  <c r="B69" i="15"/>
  <c r="B64" i="15"/>
  <c r="E60" i="15"/>
  <c r="E54" i="15"/>
  <c r="B54" i="15" s="1"/>
  <c r="B58" i="15"/>
  <c r="B53" i="15"/>
  <c r="B49" i="15"/>
  <c r="E48" i="15"/>
  <c r="E42" i="15"/>
  <c r="B42" i="15" s="1"/>
  <c r="B39" i="15"/>
  <c r="B22" i="15"/>
  <c r="Q5" i="15"/>
  <c r="K5" i="15"/>
  <c r="H5" i="15"/>
  <c r="P30" i="15"/>
  <c r="P136" i="15" s="1"/>
  <c r="L30" i="15"/>
  <c r="L136" i="15" s="1"/>
  <c r="I30" i="15"/>
  <c r="I136" i="15" s="1"/>
  <c r="E30" i="15"/>
  <c r="S30" i="15"/>
  <c r="S136" i="15" s="1"/>
  <c r="R30" i="15"/>
  <c r="R136" i="15" s="1"/>
  <c r="Q136" i="15" s="1"/>
  <c r="O30" i="15"/>
  <c r="O136" i="15" s="1"/>
  <c r="N136" i="15" s="1"/>
  <c r="J30" i="15"/>
  <c r="J136" i="15" s="1"/>
  <c r="G30" i="15"/>
  <c r="G136" i="15" s="1"/>
  <c r="F30" i="15"/>
  <c r="F136" i="15" s="1"/>
  <c r="P24" i="15"/>
  <c r="P135" i="15" s="1"/>
  <c r="L24" i="15"/>
  <c r="L135" i="15" s="1"/>
  <c r="E24" i="15"/>
  <c r="S24" i="15"/>
  <c r="S135" i="15" s="1"/>
  <c r="R24" i="15"/>
  <c r="R135" i="15" s="1"/>
  <c r="O24" i="15"/>
  <c r="O135" i="15" s="1"/>
  <c r="J24" i="15"/>
  <c r="J135" i="15" s="1"/>
  <c r="G24" i="15"/>
  <c r="G135" i="15" s="1"/>
  <c r="F24" i="15"/>
  <c r="F135" i="15" s="1"/>
  <c r="L5" i="15"/>
  <c r="P18" i="15"/>
  <c r="P134" i="15" s="1"/>
  <c r="M18" i="15"/>
  <c r="M134" i="15" s="1"/>
  <c r="L18" i="15"/>
  <c r="L134" i="15" s="1"/>
  <c r="E18" i="15"/>
  <c r="S18" i="15"/>
  <c r="S134" i="15" s="1"/>
  <c r="R18" i="15"/>
  <c r="R134" i="15" s="1"/>
  <c r="O18" i="15"/>
  <c r="O134" i="15" s="1"/>
  <c r="N134" i="15" s="1"/>
  <c r="J18" i="15"/>
  <c r="J134" i="15" s="1"/>
  <c r="G18" i="15"/>
  <c r="G134" i="15" s="1"/>
  <c r="F18" i="15"/>
  <c r="F134" i="15" s="1"/>
  <c r="E134" i="15" s="1"/>
  <c r="P12" i="15"/>
  <c r="P133" i="15" s="1"/>
  <c r="M12" i="15"/>
  <c r="M133" i="15" s="1"/>
  <c r="L12" i="15"/>
  <c r="L133" i="15" s="1"/>
  <c r="E12" i="15"/>
  <c r="S12" i="15"/>
  <c r="S133" i="15" s="1"/>
  <c r="R12" i="15"/>
  <c r="R133" i="15" s="1"/>
  <c r="Q133" i="15" s="1"/>
  <c r="O12" i="15"/>
  <c r="O133" i="15" s="1"/>
  <c r="N133" i="15" s="1"/>
  <c r="J12" i="15"/>
  <c r="J133" i="15" s="1"/>
  <c r="G12" i="15"/>
  <c r="G133" i="15" s="1"/>
  <c r="F12" i="15"/>
  <c r="F133" i="15" s="1"/>
  <c r="E133" i="15" s="1"/>
  <c r="S5" i="15"/>
  <c r="R5" i="15"/>
  <c r="O5" i="15"/>
  <c r="J5" i="15"/>
  <c r="G5" i="15"/>
  <c r="F5" i="15"/>
  <c r="P6" i="15"/>
  <c r="P132" i="15" s="1"/>
  <c r="M6" i="15"/>
  <c r="M132" i="15" s="1"/>
  <c r="L6" i="15"/>
  <c r="L132" i="15" s="1"/>
  <c r="I6" i="15"/>
  <c r="I132" i="15" s="1"/>
  <c r="E6" i="15"/>
  <c r="S6" i="15"/>
  <c r="S132" i="15" s="1"/>
  <c r="R6" i="15"/>
  <c r="R132" i="15" s="1"/>
  <c r="O6" i="15"/>
  <c r="O132" i="15" s="1"/>
  <c r="J6" i="15"/>
  <c r="J132" i="15" s="1"/>
  <c r="G6" i="15"/>
  <c r="F6" i="15"/>
  <c r="F132" i="15" s="1"/>
  <c r="P5" i="15"/>
  <c r="M5" i="15"/>
  <c r="I5" i="15"/>
  <c r="B72" i="15" l="1"/>
  <c r="B78" i="15"/>
  <c r="N148" i="15"/>
  <c r="P131" i="15"/>
  <c r="D134" i="15"/>
  <c r="K134" i="15"/>
  <c r="B114" i="15"/>
  <c r="B84" i="15"/>
  <c r="B120" i="15"/>
  <c r="B66" i="15"/>
  <c r="B144" i="15"/>
  <c r="Q134" i="15"/>
  <c r="Q148" i="15"/>
  <c r="B132" i="16"/>
  <c r="B131" i="16" s="1"/>
  <c r="C131" i="16"/>
  <c r="E131" i="16"/>
  <c r="D131" i="16"/>
  <c r="B139" i="15"/>
  <c r="S131" i="15"/>
  <c r="N135" i="15"/>
  <c r="C136" i="15"/>
  <c r="B48" i="15"/>
  <c r="Q139" i="15"/>
  <c r="D148" i="15"/>
  <c r="B148" i="15" s="1"/>
  <c r="B147" i="15"/>
  <c r="F131" i="15"/>
  <c r="D133" i="15"/>
  <c r="K133" i="15"/>
  <c r="Q135" i="15"/>
  <c r="H136" i="15"/>
  <c r="B96" i="15"/>
  <c r="B108" i="15"/>
  <c r="C142" i="15"/>
  <c r="B142" i="15" s="1"/>
  <c r="E136" i="15"/>
  <c r="Q132" i="15"/>
  <c r="R131" i="15"/>
  <c r="D6" i="15"/>
  <c r="G132" i="15"/>
  <c r="H132" i="15"/>
  <c r="N132" i="15"/>
  <c r="N131" i="15" s="1"/>
  <c r="O131" i="15"/>
  <c r="C132" i="15"/>
  <c r="B36" i="15"/>
  <c r="J131" i="15"/>
  <c r="K132" i="15"/>
  <c r="E135" i="15"/>
  <c r="L131" i="15"/>
  <c r="B145" i="15"/>
  <c r="B90" i="15"/>
  <c r="B24" i="15"/>
  <c r="D12" i="15"/>
  <c r="C5" i="15"/>
  <c r="B6" i="15"/>
  <c r="D5" i="15"/>
  <c r="C6" i="15"/>
  <c r="B30" i="15"/>
  <c r="C30" i="15"/>
  <c r="B12" i="15"/>
  <c r="D18" i="15"/>
  <c r="B18" i="15"/>
  <c r="E5" i="15"/>
  <c r="B5" i="15" s="1"/>
  <c r="I12" i="15"/>
  <c r="I18" i="15"/>
  <c r="I24" i="15"/>
  <c r="M24" i="15"/>
  <c r="M30" i="15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D126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26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D5" i="14"/>
  <c r="C5" i="14"/>
  <c r="B5" i="14"/>
  <c r="D132" i="15" l="1"/>
  <c r="G131" i="15"/>
  <c r="D24" i="15"/>
  <c r="M135" i="15"/>
  <c r="E132" i="15"/>
  <c r="E131" i="15" s="1"/>
  <c r="C24" i="15"/>
  <c r="I135" i="15"/>
  <c r="Q131" i="15"/>
  <c r="D30" i="15"/>
  <c r="M136" i="15"/>
  <c r="C18" i="15"/>
  <c r="I134" i="15"/>
  <c r="C12" i="15"/>
  <c r="I133" i="15"/>
  <c r="D126" i="13"/>
  <c r="C126" i="13"/>
  <c r="B126" i="13"/>
  <c r="D125" i="13"/>
  <c r="C125" i="13"/>
  <c r="B125" i="13"/>
  <c r="D124" i="13"/>
  <c r="C124" i="13"/>
  <c r="B124" i="13"/>
  <c r="D123" i="13"/>
  <c r="C123" i="13"/>
  <c r="B123" i="13"/>
  <c r="D122" i="13"/>
  <c r="C122" i="13"/>
  <c r="B122" i="13"/>
  <c r="D121" i="13"/>
  <c r="C121" i="13"/>
  <c r="B121" i="13"/>
  <c r="D120" i="13"/>
  <c r="C120" i="13"/>
  <c r="B120" i="13"/>
  <c r="D119" i="13"/>
  <c r="C119" i="13"/>
  <c r="B119" i="13"/>
  <c r="D118" i="13"/>
  <c r="C118" i="13"/>
  <c r="B118" i="13"/>
  <c r="D117" i="13"/>
  <c r="C117" i="13"/>
  <c r="B117" i="13"/>
  <c r="D116" i="13"/>
  <c r="C116" i="13"/>
  <c r="B116" i="13"/>
  <c r="D115" i="13"/>
  <c r="C115" i="13"/>
  <c r="B115" i="13"/>
  <c r="D114" i="13"/>
  <c r="C114" i="13"/>
  <c r="B114" i="13"/>
  <c r="D113" i="13"/>
  <c r="C113" i="13"/>
  <c r="B113" i="13"/>
  <c r="D112" i="13"/>
  <c r="C112" i="13"/>
  <c r="B112" i="13"/>
  <c r="D111" i="13"/>
  <c r="C111" i="13"/>
  <c r="B111" i="13"/>
  <c r="D110" i="13"/>
  <c r="C110" i="13"/>
  <c r="B110" i="13"/>
  <c r="D109" i="13"/>
  <c r="C109" i="13"/>
  <c r="B109" i="13"/>
  <c r="D108" i="13"/>
  <c r="C108" i="13"/>
  <c r="B108" i="13"/>
  <c r="D107" i="13"/>
  <c r="C107" i="13"/>
  <c r="B107" i="13"/>
  <c r="D106" i="13"/>
  <c r="C106" i="13"/>
  <c r="B106" i="13"/>
  <c r="D105" i="13"/>
  <c r="C105" i="13"/>
  <c r="B105" i="13"/>
  <c r="D104" i="13"/>
  <c r="C104" i="13"/>
  <c r="B104" i="13"/>
  <c r="D103" i="13"/>
  <c r="C103" i="13"/>
  <c r="B103" i="13"/>
  <c r="D102" i="13"/>
  <c r="C102" i="13"/>
  <c r="B102" i="13"/>
  <c r="D101" i="13"/>
  <c r="C101" i="13"/>
  <c r="B101" i="13"/>
  <c r="D100" i="13"/>
  <c r="C100" i="13"/>
  <c r="B100" i="13"/>
  <c r="D99" i="13"/>
  <c r="C99" i="13"/>
  <c r="B99" i="13"/>
  <c r="D98" i="13"/>
  <c r="C98" i="13"/>
  <c r="B98" i="13"/>
  <c r="D97" i="13"/>
  <c r="C97" i="13"/>
  <c r="B97" i="13"/>
  <c r="D96" i="13"/>
  <c r="C96" i="13"/>
  <c r="B96" i="13"/>
  <c r="D95" i="13"/>
  <c r="C95" i="13"/>
  <c r="B95" i="13"/>
  <c r="D94" i="13"/>
  <c r="C94" i="13"/>
  <c r="B94" i="13"/>
  <c r="D93" i="13"/>
  <c r="C93" i="13"/>
  <c r="B93" i="13"/>
  <c r="D92" i="13"/>
  <c r="C92" i="13"/>
  <c r="B92" i="13"/>
  <c r="D91" i="13"/>
  <c r="C91" i="13"/>
  <c r="B91" i="13"/>
  <c r="D90" i="13"/>
  <c r="C90" i="13"/>
  <c r="B90" i="13"/>
  <c r="D89" i="13"/>
  <c r="C89" i="13"/>
  <c r="B89" i="13"/>
  <c r="D88" i="13"/>
  <c r="C88" i="13"/>
  <c r="B88" i="13"/>
  <c r="D87" i="13"/>
  <c r="C87" i="13"/>
  <c r="B87" i="13"/>
  <c r="D86" i="13"/>
  <c r="C86" i="13"/>
  <c r="B86" i="13"/>
  <c r="D85" i="13"/>
  <c r="C85" i="13"/>
  <c r="B85" i="13"/>
  <c r="D84" i="13"/>
  <c r="C84" i="13"/>
  <c r="B84" i="13"/>
  <c r="D83" i="13"/>
  <c r="C83" i="13"/>
  <c r="B83" i="13"/>
  <c r="D82" i="13"/>
  <c r="C82" i="13"/>
  <c r="B82" i="13"/>
  <c r="D81" i="13"/>
  <c r="C81" i="13"/>
  <c r="B81" i="13"/>
  <c r="D80" i="13"/>
  <c r="C80" i="13"/>
  <c r="B80" i="13"/>
  <c r="D79" i="13"/>
  <c r="C79" i="13"/>
  <c r="B79" i="13"/>
  <c r="D78" i="13"/>
  <c r="C78" i="13"/>
  <c r="B78" i="13"/>
  <c r="D77" i="13"/>
  <c r="C77" i="13"/>
  <c r="B77" i="13"/>
  <c r="D76" i="13"/>
  <c r="C76" i="13"/>
  <c r="B76" i="13"/>
  <c r="D75" i="13"/>
  <c r="C75" i="13"/>
  <c r="B75" i="13"/>
  <c r="D74" i="13"/>
  <c r="C74" i="13"/>
  <c r="B74" i="13"/>
  <c r="D73" i="13"/>
  <c r="C73" i="13"/>
  <c r="B73" i="13"/>
  <c r="D72" i="13"/>
  <c r="C72" i="13"/>
  <c r="B72" i="13"/>
  <c r="D71" i="13"/>
  <c r="C71" i="13"/>
  <c r="B71" i="13"/>
  <c r="D70" i="13"/>
  <c r="C70" i="13"/>
  <c r="B70" i="13"/>
  <c r="D69" i="13"/>
  <c r="C69" i="13"/>
  <c r="B69" i="13"/>
  <c r="D68" i="13"/>
  <c r="C68" i="13"/>
  <c r="B68" i="13"/>
  <c r="D67" i="13"/>
  <c r="C67" i="13"/>
  <c r="B67" i="13"/>
  <c r="D66" i="13"/>
  <c r="C66" i="13"/>
  <c r="B66" i="13"/>
  <c r="D65" i="13"/>
  <c r="C65" i="13"/>
  <c r="B65" i="13"/>
  <c r="D64" i="13"/>
  <c r="C64" i="13"/>
  <c r="B64" i="13"/>
  <c r="D63" i="13"/>
  <c r="C63" i="13"/>
  <c r="B63" i="13"/>
  <c r="D62" i="13"/>
  <c r="C62" i="13"/>
  <c r="B62" i="13"/>
  <c r="D61" i="13"/>
  <c r="C61" i="13"/>
  <c r="B61" i="13"/>
  <c r="D60" i="13"/>
  <c r="C60" i="13"/>
  <c r="B60" i="13"/>
  <c r="D59" i="13"/>
  <c r="C59" i="13"/>
  <c r="B59" i="13"/>
  <c r="D58" i="13"/>
  <c r="C58" i="13"/>
  <c r="B58" i="13"/>
  <c r="D57" i="13"/>
  <c r="C57" i="13"/>
  <c r="B57" i="13"/>
  <c r="D56" i="13"/>
  <c r="C56" i="13"/>
  <c r="B56" i="13"/>
  <c r="D55" i="13"/>
  <c r="C55" i="13"/>
  <c r="B55" i="13"/>
  <c r="D54" i="13"/>
  <c r="C54" i="13"/>
  <c r="B54" i="13"/>
  <c r="D53" i="13"/>
  <c r="C53" i="13"/>
  <c r="B53" i="13"/>
  <c r="D52" i="13"/>
  <c r="C52" i="13"/>
  <c r="B52" i="13"/>
  <c r="D51" i="13"/>
  <c r="C51" i="13"/>
  <c r="B51" i="13"/>
  <c r="D50" i="13"/>
  <c r="C50" i="13"/>
  <c r="B50" i="13"/>
  <c r="D49" i="13"/>
  <c r="C49" i="13"/>
  <c r="B49" i="13"/>
  <c r="D48" i="13"/>
  <c r="C48" i="13"/>
  <c r="B48" i="13"/>
  <c r="D47" i="13"/>
  <c r="C47" i="13"/>
  <c r="B47" i="13"/>
  <c r="D46" i="13"/>
  <c r="C46" i="13"/>
  <c r="B46" i="13"/>
  <c r="D45" i="13"/>
  <c r="C45" i="13"/>
  <c r="B45" i="13"/>
  <c r="D44" i="13"/>
  <c r="C44" i="13"/>
  <c r="B44" i="13"/>
  <c r="D43" i="13"/>
  <c r="C43" i="13"/>
  <c r="B43" i="13"/>
  <c r="D42" i="13"/>
  <c r="C42" i="13"/>
  <c r="B42" i="13"/>
  <c r="D41" i="13"/>
  <c r="C41" i="13"/>
  <c r="B41" i="13"/>
  <c r="D40" i="13"/>
  <c r="C40" i="13"/>
  <c r="B40" i="13"/>
  <c r="D39" i="13"/>
  <c r="C39" i="13"/>
  <c r="B39" i="13"/>
  <c r="D38" i="13"/>
  <c r="C38" i="13"/>
  <c r="B38" i="13"/>
  <c r="D37" i="13"/>
  <c r="C37" i="13"/>
  <c r="B37" i="13"/>
  <c r="D36" i="13"/>
  <c r="C36" i="13"/>
  <c r="B36" i="13"/>
  <c r="D35" i="13"/>
  <c r="C35" i="13"/>
  <c r="B35" i="13"/>
  <c r="D34" i="13"/>
  <c r="C34" i="13"/>
  <c r="B34" i="13"/>
  <c r="D33" i="13"/>
  <c r="C33" i="13"/>
  <c r="B33" i="13"/>
  <c r="D32" i="13"/>
  <c r="C32" i="13"/>
  <c r="B32" i="13"/>
  <c r="D31" i="13"/>
  <c r="C31" i="13"/>
  <c r="B31" i="13"/>
  <c r="D30" i="13"/>
  <c r="C30" i="13"/>
  <c r="B30" i="13"/>
  <c r="D29" i="13"/>
  <c r="C29" i="13"/>
  <c r="B29" i="13"/>
  <c r="D28" i="13"/>
  <c r="C28" i="13"/>
  <c r="B28" i="13"/>
  <c r="D27" i="13"/>
  <c r="C27" i="13"/>
  <c r="B27" i="13"/>
  <c r="D26" i="13"/>
  <c r="C26" i="13"/>
  <c r="B26" i="13"/>
  <c r="D25" i="13"/>
  <c r="C25" i="13"/>
  <c r="B25" i="13"/>
  <c r="D24" i="13"/>
  <c r="C24" i="13"/>
  <c r="B24" i="13"/>
  <c r="D23" i="13"/>
  <c r="C23" i="13"/>
  <c r="B23" i="13"/>
  <c r="D22" i="13"/>
  <c r="C22" i="13"/>
  <c r="B22" i="13"/>
  <c r="D21" i="13"/>
  <c r="C21" i="13"/>
  <c r="B21" i="13"/>
  <c r="D20" i="13"/>
  <c r="C20" i="13"/>
  <c r="B20" i="13"/>
  <c r="D19" i="13"/>
  <c r="C19" i="13"/>
  <c r="B19" i="13"/>
  <c r="D18" i="13"/>
  <c r="C18" i="13"/>
  <c r="B18" i="13"/>
  <c r="D17" i="13"/>
  <c r="C17" i="13"/>
  <c r="B17" i="13"/>
  <c r="D16" i="13"/>
  <c r="C16" i="13"/>
  <c r="B16" i="13"/>
  <c r="D15" i="13"/>
  <c r="C15" i="13"/>
  <c r="B15" i="13"/>
  <c r="D14" i="13"/>
  <c r="C14" i="13"/>
  <c r="B14" i="13"/>
  <c r="D13" i="13"/>
  <c r="C13" i="13"/>
  <c r="B13" i="13"/>
  <c r="D12" i="13"/>
  <c r="C12" i="13"/>
  <c r="B12" i="13"/>
  <c r="D11" i="13"/>
  <c r="C11" i="13"/>
  <c r="B11" i="13"/>
  <c r="D10" i="13"/>
  <c r="C10" i="13"/>
  <c r="B10" i="13"/>
  <c r="D9" i="13"/>
  <c r="C9" i="13"/>
  <c r="B9" i="13"/>
  <c r="D8" i="13"/>
  <c r="C8" i="13"/>
  <c r="B8" i="13"/>
  <c r="D7" i="13"/>
  <c r="C7" i="13"/>
  <c r="B7" i="13"/>
  <c r="D6" i="13"/>
  <c r="C6" i="13"/>
  <c r="B6" i="13"/>
  <c r="D5" i="13"/>
  <c r="C5" i="13"/>
  <c r="B5" i="13"/>
  <c r="D126" i="12"/>
  <c r="C126" i="12"/>
  <c r="B126" i="12"/>
  <c r="D125" i="12"/>
  <c r="C125" i="12"/>
  <c r="B125" i="12"/>
  <c r="D124" i="12"/>
  <c r="C124" i="12"/>
  <c r="B124" i="12"/>
  <c r="D123" i="12"/>
  <c r="C123" i="12"/>
  <c r="B123" i="12"/>
  <c r="D122" i="12"/>
  <c r="C122" i="12"/>
  <c r="B122" i="12"/>
  <c r="D121" i="12"/>
  <c r="C121" i="12"/>
  <c r="B121" i="12"/>
  <c r="D120" i="12"/>
  <c r="C120" i="12"/>
  <c r="B120" i="12"/>
  <c r="D119" i="12"/>
  <c r="C119" i="12"/>
  <c r="B119" i="12"/>
  <c r="D118" i="12"/>
  <c r="C118" i="12"/>
  <c r="B118" i="12"/>
  <c r="D117" i="12"/>
  <c r="C117" i="12"/>
  <c r="B117" i="12"/>
  <c r="D116" i="12"/>
  <c r="C116" i="12"/>
  <c r="B116" i="12"/>
  <c r="D115" i="12"/>
  <c r="C115" i="12"/>
  <c r="B115" i="12"/>
  <c r="D114" i="12"/>
  <c r="C114" i="12"/>
  <c r="B114" i="12"/>
  <c r="D113" i="12"/>
  <c r="C113" i="12"/>
  <c r="B113" i="12"/>
  <c r="D112" i="12"/>
  <c r="C112" i="12"/>
  <c r="B112" i="12"/>
  <c r="D111" i="12"/>
  <c r="C111" i="12"/>
  <c r="B111" i="12"/>
  <c r="D110" i="12"/>
  <c r="C110" i="12"/>
  <c r="B110" i="12"/>
  <c r="D109" i="12"/>
  <c r="C109" i="12"/>
  <c r="B109" i="12"/>
  <c r="D108" i="12"/>
  <c r="C108" i="12"/>
  <c r="B108" i="12"/>
  <c r="D107" i="12"/>
  <c r="C107" i="12"/>
  <c r="B107" i="12"/>
  <c r="D106" i="12"/>
  <c r="C106" i="12"/>
  <c r="B106" i="12"/>
  <c r="D105" i="12"/>
  <c r="C105" i="12"/>
  <c r="B105" i="12"/>
  <c r="D104" i="12"/>
  <c r="C104" i="12"/>
  <c r="B104" i="12"/>
  <c r="D103" i="12"/>
  <c r="C103" i="12"/>
  <c r="B103" i="12"/>
  <c r="D102" i="12"/>
  <c r="C102" i="12"/>
  <c r="B102" i="12"/>
  <c r="D101" i="12"/>
  <c r="C101" i="12"/>
  <c r="B101" i="12"/>
  <c r="D100" i="12"/>
  <c r="C100" i="12"/>
  <c r="B100" i="12"/>
  <c r="D99" i="12"/>
  <c r="C99" i="12"/>
  <c r="B99" i="12"/>
  <c r="D98" i="12"/>
  <c r="C98" i="12"/>
  <c r="B98" i="12"/>
  <c r="D97" i="12"/>
  <c r="C97" i="12"/>
  <c r="B97" i="12"/>
  <c r="D96" i="12"/>
  <c r="C96" i="12"/>
  <c r="B96" i="12"/>
  <c r="D95" i="12"/>
  <c r="C95" i="12"/>
  <c r="B95" i="12"/>
  <c r="D94" i="12"/>
  <c r="C94" i="12"/>
  <c r="B94" i="12"/>
  <c r="D93" i="12"/>
  <c r="C93" i="12"/>
  <c r="B93" i="12"/>
  <c r="D92" i="12"/>
  <c r="C92" i="12"/>
  <c r="B92" i="12"/>
  <c r="D91" i="12"/>
  <c r="C91" i="12"/>
  <c r="B91" i="12"/>
  <c r="D90" i="12"/>
  <c r="C90" i="12"/>
  <c r="B90" i="12"/>
  <c r="D89" i="12"/>
  <c r="C89" i="12"/>
  <c r="B89" i="12"/>
  <c r="D88" i="12"/>
  <c r="C88" i="12"/>
  <c r="B88" i="12"/>
  <c r="D87" i="12"/>
  <c r="C87" i="12"/>
  <c r="B87" i="12"/>
  <c r="D86" i="12"/>
  <c r="C86" i="12"/>
  <c r="B86" i="12"/>
  <c r="D85" i="12"/>
  <c r="C85" i="12"/>
  <c r="B85" i="12"/>
  <c r="D84" i="12"/>
  <c r="C84" i="12"/>
  <c r="B84" i="12"/>
  <c r="D83" i="12"/>
  <c r="C83" i="12"/>
  <c r="B83" i="12"/>
  <c r="D82" i="12"/>
  <c r="C82" i="12"/>
  <c r="B82" i="12"/>
  <c r="D81" i="12"/>
  <c r="C81" i="12"/>
  <c r="B81" i="12"/>
  <c r="D80" i="12"/>
  <c r="C80" i="12"/>
  <c r="B80" i="12"/>
  <c r="D79" i="12"/>
  <c r="C79" i="12"/>
  <c r="B79" i="12"/>
  <c r="D78" i="12"/>
  <c r="C78" i="12"/>
  <c r="B78" i="12"/>
  <c r="D77" i="12"/>
  <c r="C77" i="12"/>
  <c r="B77" i="12"/>
  <c r="D76" i="12"/>
  <c r="C76" i="12"/>
  <c r="B76" i="12"/>
  <c r="D75" i="12"/>
  <c r="C75" i="12"/>
  <c r="B75" i="12"/>
  <c r="D74" i="12"/>
  <c r="C74" i="12"/>
  <c r="B74" i="12"/>
  <c r="D73" i="12"/>
  <c r="C73" i="12"/>
  <c r="B73" i="12"/>
  <c r="D72" i="12"/>
  <c r="C72" i="12"/>
  <c r="B72" i="12"/>
  <c r="D71" i="12"/>
  <c r="C71" i="12"/>
  <c r="B71" i="12"/>
  <c r="D70" i="12"/>
  <c r="C70" i="12"/>
  <c r="B70" i="12"/>
  <c r="D69" i="12"/>
  <c r="C69" i="12"/>
  <c r="B69" i="12"/>
  <c r="D68" i="12"/>
  <c r="C68" i="12"/>
  <c r="B68" i="12"/>
  <c r="D67" i="12"/>
  <c r="C67" i="12"/>
  <c r="B67" i="12"/>
  <c r="D66" i="12"/>
  <c r="C66" i="12"/>
  <c r="B66" i="12"/>
  <c r="D65" i="12"/>
  <c r="C65" i="12"/>
  <c r="B65" i="12"/>
  <c r="D64" i="12"/>
  <c r="C64" i="12"/>
  <c r="B64" i="12"/>
  <c r="D63" i="12"/>
  <c r="C63" i="12"/>
  <c r="B63" i="12"/>
  <c r="D62" i="12"/>
  <c r="C62" i="12"/>
  <c r="B62" i="12"/>
  <c r="D61" i="12"/>
  <c r="C61" i="12"/>
  <c r="B61" i="12"/>
  <c r="D60" i="12"/>
  <c r="C60" i="12"/>
  <c r="B60" i="12"/>
  <c r="D59" i="12"/>
  <c r="C59" i="12"/>
  <c r="B59" i="12"/>
  <c r="D58" i="12"/>
  <c r="C58" i="12"/>
  <c r="B58" i="12"/>
  <c r="D57" i="12"/>
  <c r="C57" i="12"/>
  <c r="B57" i="12"/>
  <c r="D56" i="12"/>
  <c r="C56" i="12"/>
  <c r="B56" i="12"/>
  <c r="D55" i="12"/>
  <c r="C55" i="12"/>
  <c r="B55" i="12"/>
  <c r="D54" i="12"/>
  <c r="C54" i="12"/>
  <c r="B54" i="12"/>
  <c r="D53" i="12"/>
  <c r="C53" i="12"/>
  <c r="B53" i="12"/>
  <c r="D52" i="12"/>
  <c r="C52" i="12"/>
  <c r="B52" i="12"/>
  <c r="D51" i="12"/>
  <c r="C51" i="12"/>
  <c r="B51" i="12"/>
  <c r="D50" i="12"/>
  <c r="C50" i="12"/>
  <c r="B50" i="12"/>
  <c r="D49" i="12"/>
  <c r="C49" i="12"/>
  <c r="B49" i="12"/>
  <c r="D48" i="12"/>
  <c r="C48" i="12"/>
  <c r="B48" i="12"/>
  <c r="D47" i="12"/>
  <c r="C47" i="12"/>
  <c r="B47" i="12"/>
  <c r="D46" i="12"/>
  <c r="C46" i="12"/>
  <c r="B46" i="12"/>
  <c r="D45" i="12"/>
  <c r="C45" i="12"/>
  <c r="B45" i="12"/>
  <c r="D44" i="12"/>
  <c r="C44" i="12"/>
  <c r="B44" i="12"/>
  <c r="D43" i="12"/>
  <c r="C43" i="12"/>
  <c r="B43" i="12"/>
  <c r="D42" i="12"/>
  <c r="C42" i="12"/>
  <c r="B42" i="12"/>
  <c r="D41" i="12"/>
  <c r="C41" i="12"/>
  <c r="B41" i="12"/>
  <c r="D40" i="12"/>
  <c r="C40" i="12"/>
  <c r="B40" i="12"/>
  <c r="D39" i="12"/>
  <c r="C39" i="12"/>
  <c r="B39" i="12"/>
  <c r="D38" i="12"/>
  <c r="C38" i="12"/>
  <c r="B38" i="12"/>
  <c r="D37" i="12"/>
  <c r="C37" i="12"/>
  <c r="B37" i="12"/>
  <c r="D36" i="12"/>
  <c r="C36" i="12"/>
  <c r="B36" i="12"/>
  <c r="D35" i="12"/>
  <c r="C35" i="12"/>
  <c r="B35" i="12"/>
  <c r="D34" i="12"/>
  <c r="C34" i="12"/>
  <c r="B34" i="12"/>
  <c r="D33" i="12"/>
  <c r="C33" i="12"/>
  <c r="B33" i="12"/>
  <c r="D32" i="12"/>
  <c r="C32" i="12"/>
  <c r="B32" i="12"/>
  <c r="D31" i="12"/>
  <c r="C31" i="12"/>
  <c r="B31" i="12"/>
  <c r="D30" i="12"/>
  <c r="C30" i="12"/>
  <c r="B30" i="12"/>
  <c r="D29" i="12"/>
  <c r="C29" i="12"/>
  <c r="B29" i="12"/>
  <c r="D28" i="12"/>
  <c r="C28" i="12"/>
  <c r="B28" i="12"/>
  <c r="D27" i="12"/>
  <c r="C27" i="12"/>
  <c r="B27" i="12"/>
  <c r="D26" i="12"/>
  <c r="C26" i="12"/>
  <c r="B26" i="12"/>
  <c r="D25" i="12"/>
  <c r="C25" i="12"/>
  <c r="B25" i="12"/>
  <c r="D24" i="12"/>
  <c r="C24" i="12"/>
  <c r="B24" i="12"/>
  <c r="D23" i="12"/>
  <c r="C23" i="12"/>
  <c r="B23" i="12"/>
  <c r="D22" i="12"/>
  <c r="C22" i="12"/>
  <c r="B22" i="12"/>
  <c r="D21" i="12"/>
  <c r="C21" i="12"/>
  <c r="B21" i="12"/>
  <c r="D20" i="12"/>
  <c r="C20" i="12"/>
  <c r="B20" i="12"/>
  <c r="D19" i="12"/>
  <c r="C19" i="12"/>
  <c r="B19" i="12"/>
  <c r="D18" i="12"/>
  <c r="C18" i="12"/>
  <c r="B18" i="12"/>
  <c r="D17" i="12"/>
  <c r="C17" i="12"/>
  <c r="B17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9" i="12"/>
  <c r="C9" i="12"/>
  <c r="B9" i="12"/>
  <c r="D8" i="12"/>
  <c r="C8" i="12"/>
  <c r="B8" i="12"/>
  <c r="D7" i="12"/>
  <c r="C7" i="12"/>
  <c r="B7" i="12"/>
  <c r="D6" i="12"/>
  <c r="C6" i="12"/>
  <c r="B6" i="12"/>
  <c r="D5" i="12"/>
  <c r="C5" i="12"/>
  <c r="B5" i="12"/>
  <c r="Q126" i="11"/>
  <c r="N126" i="11"/>
  <c r="K126" i="11"/>
  <c r="H126" i="11"/>
  <c r="E126" i="11"/>
  <c r="D126" i="11"/>
  <c r="C126" i="11"/>
  <c r="B126" i="11"/>
  <c r="H125" i="11"/>
  <c r="E125" i="11"/>
  <c r="D125" i="11"/>
  <c r="C125" i="11"/>
  <c r="B125" i="11" s="1"/>
  <c r="H124" i="11"/>
  <c r="E124" i="11"/>
  <c r="D124" i="11"/>
  <c r="C124" i="11"/>
  <c r="H123" i="11"/>
  <c r="E123" i="11"/>
  <c r="D123" i="11"/>
  <c r="C123" i="11"/>
  <c r="B123" i="11" s="1"/>
  <c r="H122" i="11"/>
  <c r="E122" i="11"/>
  <c r="D122" i="11"/>
  <c r="C122" i="11"/>
  <c r="B122" i="11" s="1"/>
  <c r="H121" i="11"/>
  <c r="E121" i="11"/>
  <c r="E120" i="11" s="1"/>
  <c r="D121" i="11"/>
  <c r="C121" i="11"/>
  <c r="B121" i="11" s="1"/>
  <c r="S120" i="11"/>
  <c r="R120" i="11"/>
  <c r="Q120" i="11"/>
  <c r="P120" i="11"/>
  <c r="O120" i="11"/>
  <c r="N120" i="11"/>
  <c r="M120" i="11"/>
  <c r="L120" i="11"/>
  <c r="K120" i="11"/>
  <c r="J120" i="11"/>
  <c r="I120" i="11"/>
  <c r="G120" i="11"/>
  <c r="F120" i="11"/>
  <c r="H119" i="11"/>
  <c r="E119" i="11"/>
  <c r="D119" i="11"/>
  <c r="C119" i="11"/>
  <c r="H118" i="11"/>
  <c r="E118" i="11"/>
  <c r="D118" i="11"/>
  <c r="C118" i="11"/>
  <c r="H117" i="11"/>
  <c r="E117" i="11"/>
  <c r="D117" i="11"/>
  <c r="C117" i="11"/>
  <c r="H116" i="11"/>
  <c r="E116" i="11"/>
  <c r="D116" i="11"/>
  <c r="C116" i="11"/>
  <c r="H115" i="11"/>
  <c r="E115" i="11"/>
  <c r="D115" i="11"/>
  <c r="C115" i="11"/>
  <c r="S114" i="11"/>
  <c r="R114" i="11"/>
  <c r="Q114" i="11"/>
  <c r="P114" i="11"/>
  <c r="O114" i="11"/>
  <c r="N114" i="11"/>
  <c r="M114" i="11"/>
  <c r="L114" i="11"/>
  <c r="K114" i="11"/>
  <c r="J114" i="11"/>
  <c r="I114" i="11"/>
  <c r="G114" i="11"/>
  <c r="F114" i="11"/>
  <c r="H113" i="11"/>
  <c r="E113" i="11"/>
  <c r="D113" i="11"/>
  <c r="C113" i="11"/>
  <c r="B113" i="11" s="1"/>
  <c r="H112" i="11"/>
  <c r="E112" i="11"/>
  <c r="D112" i="11"/>
  <c r="C112" i="11"/>
  <c r="H111" i="11"/>
  <c r="E111" i="11"/>
  <c r="D111" i="11"/>
  <c r="C111" i="11"/>
  <c r="B111" i="11" s="1"/>
  <c r="H110" i="11"/>
  <c r="E110" i="11"/>
  <c r="D110" i="11"/>
  <c r="C110" i="11"/>
  <c r="H109" i="11"/>
  <c r="E109" i="11"/>
  <c r="E108" i="11" s="1"/>
  <c r="D109" i="11"/>
  <c r="C109" i="11"/>
  <c r="S108" i="11"/>
  <c r="R108" i="11"/>
  <c r="Q108" i="11"/>
  <c r="P108" i="11"/>
  <c r="O108" i="11"/>
  <c r="N108" i="11"/>
  <c r="M108" i="11"/>
  <c r="L108" i="11"/>
  <c r="K108" i="11"/>
  <c r="J108" i="11"/>
  <c r="I108" i="11"/>
  <c r="G108" i="11"/>
  <c r="F108" i="11"/>
  <c r="C108" i="11" s="1"/>
  <c r="H107" i="11"/>
  <c r="E107" i="11"/>
  <c r="D107" i="11"/>
  <c r="C107" i="11"/>
  <c r="H106" i="11"/>
  <c r="E106" i="11"/>
  <c r="D106" i="11"/>
  <c r="C106" i="11"/>
  <c r="H105" i="11"/>
  <c r="H102" i="11" s="1"/>
  <c r="E105" i="11"/>
  <c r="D105" i="11"/>
  <c r="C105" i="11"/>
  <c r="B105" i="11" s="1"/>
  <c r="H104" i="11"/>
  <c r="E104" i="11"/>
  <c r="D104" i="11"/>
  <c r="C104" i="11"/>
  <c r="H103" i="11"/>
  <c r="E103" i="11"/>
  <c r="D103" i="11"/>
  <c r="C103" i="11"/>
  <c r="B103" i="11" s="1"/>
  <c r="S102" i="11"/>
  <c r="R102" i="11"/>
  <c r="Q102" i="11"/>
  <c r="P102" i="11"/>
  <c r="O102" i="11"/>
  <c r="N102" i="11"/>
  <c r="M102" i="11"/>
  <c r="L102" i="11"/>
  <c r="K102" i="11"/>
  <c r="J102" i="11"/>
  <c r="I102" i="11"/>
  <c r="G102" i="11"/>
  <c r="F102" i="11"/>
  <c r="H101" i="11"/>
  <c r="E101" i="11"/>
  <c r="D101" i="11"/>
  <c r="C101" i="11"/>
  <c r="H100" i="11"/>
  <c r="E100" i="11"/>
  <c r="D100" i="11"/>
  <c r="C100" i="11"/>
  <c r="H99" i="11"/>
  <c r="E99" i="11"/>
  <c r="D99" i="11"/>
  <c r="C99" i="11"/>
  <c r="H98" i="11"/>
  <c r="E98" i="11"/>
  <c r="D98" i="11"/>
  <c r="C98" i="11"/>
  <c r="B98" i="11"/>
  <c r="H97" i="11"/>
  <c r="E97" i="11"/>
  <c r="D97" i="11"/>
  <c r="C97" i="11"/>
  <c r="B97" i="11" s="1"/>
  <c r="S96" i="11"/>
  <c r="R96" i="11"/>
  <c r="Q96" i="11"/>
  <c r="P96" i="11"/>
  <c r="O96" i="11"/>
  <c r="N96" i="11"/>
  <c r="M96" i="11"/>
  <c r="L96" i="11"/>
  <c r="K96" i="11"/>
  <c r="J96" i="11"/>
  <c r="I96" i="11"/>
  <c r="G96" i="11"/>
  <c r="F96" i="11"/>
  <c r="H95" i="11"/>
  <c r="E95" i="11"/>
  <c r="D95" i="11"/>
  <c r="C95" i="11"/>
  <c r="B95" i="11"/>
  <c r="H94" i="11"/>
  <c r="E94" i="11"/>
  <c r="D94" i="11"/>
  <c r="C94" i="11"/>
  <c r="H93" i="11"/>
  <c r="E93" i="11"/>
  <c r="D93" i="11"/>
  <c r="C93" i="11"/>
  <c r="H92" i="11"/>
  <c r="E92" i="11"/>
  <c r="D92" i="11"/>
  <c r="C92" i="11"/>
  <c r="B92" i="11" s="1"/>
  <c r="H91" i="11"/>
  <c r="E91" i="11"/>
  <c r="E90" i="11" s="1"/>
  <c r="D91" i="11"/>
  <c r="C91" i="11"/>
  <c r="B91" i="11" s="1"/>
  <c r="S90" i="11"/>
  <c r="R90" i="11"/>
  <c r="Q90" i="11"/>
  <c r="P90" i="11"/>
  <c r="O90" i="11"/>
  <c r="N90" i="11"/>
  <c r="M90" i="11"/>
  <c r="L90" i="11"/>
  <c r="K90" i="11"/>
  <c r="J90" i="11"/>
  <c r="I90" i="11"/>
  <c r="G90" i="11"/>
  <c r="F90" i="11"/>
  <c r="H89" i="11"/>
  <c r="E89" i="11"/>
  <c r="D89" i="11"/>
  <c r="C89" i="11"/>
  <c r="H88" i="11"/>
  <c r="E88" i="11"/>
  <c r="D88" i="11"/>
  <c r="C88" i="11"/>
  <c r="H87" i="11"/>
  <c r="E87" i="11"/>
  <c r="D87" i="11"/>
  <c r="C87" i="11"/>
  <c r="H86" i="11"/>
  <c r="E86" i="11"/>
  <c r="D86" i="11"/>
  <c r="B86" i="11" s="1"/>
  <c r="C86" i="11"/>
  <c r="H85" i="11"/>
  <c r="E85" i="11"/>
  <c r="D85" i="11"/>
  <c r="C85" i="11"/>
  <c r="S84" i="11"/>
  <c r="R84" i="11"/>
  <c r="Q84" i="11"/>
  <c r="P84" i="11"/>
  <c r="O84" i="11"/>
  <c r="N84" i="11"/>
  <c r="M84" i="11"/>
  <c r="L84" i="11"/>
  <c r="K84" i="11"/>
  <c r="J84" i="11"/>
  <c r="I84" i="11"/>
  <c r="G84" i="11"/>
  <c r="F84" i="11"/>
  <c r="H83" i="11"/>
  <c r="E83" i="11"/>
  <c r="D83" i="11"/>
  <c r="C83" i="11"/>
  <c r="H82" i="11"/>
  <c r="E82" i="11"/>
  <c r="D82" i="11"/>
  <c r="C82" i="11"/>
  <c r="B82" i="11" s="1"/>
  <c r="H81" i="11"/>
  <c r="E81" i="11"/>
  <c r="D81" i="11"/>
  <c r="C81" i="11"/>
  <c r="B81" i="11" s="1"/>
  <c r="H80" i="11"/>
  <c r="E80" i="11"/>
  <c r="D80" i="11"/>
  <c r="C80" i="11"/>
  <c r="H79" i="11"/>
  <c r="E79" i="11"/>
  <c r="D79" i="11"/>
  <c r="C79" i="11"/>
  <c r="S78" i="11"/>
  <c r="R78" i="11"/>
  <c r="Q78" i="11"/>
  <c r="P78" i="11"/>
  <c r="O78" i="11"/>
  <c r="N78" i="11"/>
  <c r="M78" i="11"/>
  <c r="L78" i="11"/>
  <c r="K78" i="11"/>
  <c r="J78" i="11"/>
  <c r="I78" i="11"/>
  <c r="G78" i="11"/>
  <c r="F78" i="11"/>
  <c r="H77" i="11"/>
  <c r="E77" i="11"/>
  <c r="D77" i="11"/>
  <c r="C77" i="11"/>
  <c r="H76" i="11"/>
  <c r="E76" i="11"/>
  <c r="D76" i="11"/>
  <c r="C76" i="11"/>
  <c r="H75" i="11"/>
  <c r="E75" i="11"/>
  <c r="E72" i="11" s="1"/>
  <c r="D75" i="11"/>
  <c r="C75" i="11"/>
  <c r="H74" i="11"/>
  <c r="E74" i="11"/>
  <c r="D74" i="11"/>
  <c r="C74" i="11"/>
  <c r="H73" i="11"/>
  <c r="E73" i="11"/>
  <c r="D73" i="11"/>
  <c r="C73" i="11"/>
  <c r="S72" i="11"/>
  <c r="R72" i="11"/>
  <c r="Q72" i="11"/>
  <c r="P72" i="11"/>
  <c r="O72" i="11"/>
  <c r="N72" i="11"/>
  <c r="M72" i="11"/>
  <c r="D72" i="11" s="1"/>
  <c r="L72" i="11"/>
  <c r="K72" i="11"/>
  <c r="J72" i="11"/>
  <c r="I72" i="11"/>
  <c r="G72" i="11"/>
  <c r="F72" i="11"/>
  <c r="H71" i="11"/>
  <c r="E71" i="11"/>
  <c r="D71" i="11"/>
  <c r="C71" i="11"/>
  <c r="B71" i="11" s="1"/>
  <c r="H70" i="11"/>
  <c r="E70" i="11"/>
  <c r="D70" i="11"/>
  <c r="C70" i="11"/>
  <c r="H69" i="11"/>
  <c r="E69" i="11"/>
  <c r="D69" i="11"/>
  <c r="C69" i="11"/>
  <c r="H68" i="11"/>
  <c r="E68" i="11"/>
  <c r="D68" i="11"/>
  <c r="B68" i="11" s="1"/>
  <c r="C68" i="11"/>
  <c r="H67" i="11"/>
  <c r="E67" i="11"/>
  <c r="D67" i="11"/>
  <c r="C67" i="11"/>
  <c r="B67" i="11" s="1"/>
  <c r="S66" i="11"/>
  <c r="R66" i="11"/>
  <c r="Q66" i="11"/>
  <c r="P66" i="11"/>
  <c r="O66" i="11"/>
  <c r="N66" i="11"/>
  <c r="M66" i="11"/>
  <c r="L66" i="11"/>
  <c r="K66" i="11"/>
  <c r="J66" i="11"/>
  <c r="I66" i="11"/>
  <c r="G66" i="11"/>
  <c r="F66" i="11"/>
  <c r="H65" i="11"/>
  <c r="E65" i="11"/>
  <c r="D65" i="11"/>
  <c r="C65" i="11"/>
  <c r="H64" i="11"/>
  <c r="E64" i="11"/>
  <c r="D64" i="11"/>
  <c r="C64" i="11"/>
  <c r="B64" i="11" s="1"/>
  <c r="H63" i="11"/>
  <c r="E63" i="11"/>
  <c r="D63" i="11"/>
  <c r="C63" i="11"/>
  <c r="H62" i="11"/>
  <c r="E62" i="11"/>
  <c r="D62" i="11"/>
  <c r="C62" i="11"/>
  <c r="H61" i="11"/>
  <c r="E61" i="11"/>
  <c r="D61" i="11"/>
  <c r="C61" i="11"/>
  <c r="S60" i="11"/>
  <c r="R60" i="11"/>
  <c r="Q60" i="11"/>
  <c r="P60" i="11"/>
  <c r="O60" i="11"/>
  <c r="N60" i="11"/>
  <c r="M60" i="11"/>
  <c r="L60" i="11"/>
  <c r="K60" i="11"/>
  <c r="J60" i="11"/>
  <c r="I60" i="11"/>
  <c r="G60" i="11"/>
  <c r="F60" i="11"/>
  <c r="H59" i="11"/>
  <c r="E59" i="11"/>
  <c r="D59" i="11"/>
  <c r="C59" i="11"/>
  <c r="H58" i="11"/>
  <c r="E58" i="11"/>
  <c r="D58" i="11"/>
  <c r="C58" i="11"/>
  <c r="H57" i="11"/>
  <c r="E57" i="11"/>
  <c r="D57" i="11"/>
  <c r="C57" i="11"/>
  <c r="H56" i="11"/>
  <c r="E56" i="11"/>
  <c r="D56" i="11"/>
  <c r="C56" i="11"/>
  <c r="H55" i="11"/>
  <c r="E55" i="11"/>
  <c r="D55" i="11"/>
  <c r="C55" i="11"/>
  <c r="S54" i="11"/>
  <c r="R54" i="11"/>
  <c r="Q54" i="11"/>
  <c r="P54" i="11"/>
  <c r="O54" i="11"/>
  <c r="N54" i="11"/>
  <c r="M54" i="11"/>
  <c r="L54" i="11"/>
  <c r="K54" i="11"/>
  <c r="J54" i="11"/>
  <c r="I54" i="11"/>
  <c r="G54" i="11"/>
  <c r="F54" i="11"/>
  <c r="H53" i="11"/>
  <c r="E53" i="11"/>
  <c r="D53" i="11"/>
  <c r="C53" i="11"/>
  <c r="H52" i="11"/>
  <c r="E52" i="11"/>
  <c r="D52" i="11"/>
  <c r="C52" i="11"/>
  <c r="H51" i="11"/>
  <c r="E51" i="11"/>
  <c r="D51" i="11"/>
  <c r="C51" i="11"/>
  <c r="B51" i="11" s="1"/>
  <c r="H50" i="11"/>
  <c r="E50" i="11"/>
  <c r="D50" i="11"/>
  <c r="C50" i="11"/>
  <c r="H49" i="11"/>
  <c r="E49" i="11"/>
  <c r="D49" i="11"/>
  <c r="C49" i="11"/>
  <c r="S48" i="11"/>
  <c r="R48" i="11"/>
  <c r="Q48" i="11"/>
  <c r="P48" i="11"/>
  <c r="O48" i="11"/>
  <c r="N48" i="11"/>
  <c r="M48" i="11"/>
  <c r="L48" i="11"/>
  <c r="K48" i="11"/>
  <c r="J48" i="11"/>
  <c r="I48" i="11"/>
  <c r="G48" i="11"/>
  <c r="F48" i="11"/>
  <c r="H47" i="11"/>
  <c r="E47" i="11"/>
  <c r="D47" i="11"/>
  <c r="C47" i="11"/>
  <c r="H46" i="11"/>
  <c r="E46" i="11"/>
  <c r="D46" i="11"/>
  <c r="C46" i="11"/>
  <c r="H45" i="11"/>
  <c r="E45" i="11"/>
  <c r="D45" i="11"/>
  <c r="C45" i="11"/>
  <c r="H44" i="11"/>
  <c r="E44" i="11"/>
  <c r="D44" i="11"/>
  <c r="B44" i="11" s="1"/>
  <c r="C44" i="11"/>
  <c r="H43" i="11"/>
  <c r="E43" i="11"/>
  <c r="D43" i="11"/>
  <c r="C43" i="11"/>
  <c r="B43" i="11" s="1"/>
  <c r="S42" i="11"/>
  <c r="R42" i="11"/>
  <c r="Q42" i="11"/>
  <c r="P42" i="11"/>
  <c r="O42" i="11"/>
  <c r="N42" i="11"/>
  <c r="M42" i="11"/>
  <c r="L42" i="11"/>
  <c r="K42" i="11"/>
  <c r="J42" i="11"/>
  <c r="I42" i="11"/>
  <c r="G42" i="11"/>
  <c r="F42" i="11"/>
  <c r="H41" i="11"/>
  <c r="E41" i="11"/>
  <c r="D41" i="11"/>
  <c r="C41" i="11"/>
  <c r="H40" i="11"/>
  <c r="E40" i="11"/>
  <c r="D40" i="11"/>
  <c r="C40" i="11"/>
  <c r="B40" i="11" s="1"/>
  <c r="H39" i="11"/>
  <c r="E39" i="11"/>
  <c r="D39" i="11"/>
  <c r="C39" i="11"/>
  <c r="H38" i="11"/>
  <c r="E38" i="11"/>
  <c r="D38" i="11"/>
  <c r="C38" i="11"/>
  <c r="H37" i="11"/>
  <c r="E37" i="11"/>
  <c r="D37" i="11"/>
  <c r="C37" i="11"/>
  <c r="S36" i="11"/>
  <c r="R36" i="11"/>
  <c r="Q36" i="11"/>
  <c r="P36" i="11"/>
  <c r="O36" i="11"/>
  <c r="N36" i="11"/>
  <c r="M36" i="11"/>
  <c r="L36" i="11"/>
  <c r="K36" i="11"/>
  <c r="J36" i="11"/>
  <c r="I36" i="11"/>
  <c r="G36" i="11"/>
  <c r="F36" i="11"/>
  <c r="H35" i="11"/>
  <c r="E35" i="11"/>
  <c r="D35" i="11"/>
  <c r="C35" i="11"/>
  <c r="H34" i="11"/>
  <c r="E34" i="11"/>
  <c r="D34" i="11"/>
  <c r="C34" i="11"/>
  <c r="B34" i="11" s="1"/>
  <c r="H33" i="11"/>
  <c r="E33" i="11"/>
  <c r="D33" i="11"/>
  <c r="C33" i="11"/>
  <c r="H32" i="11"/>
  <c r="E32" i="11"/>
  <c r="D32" i="11"/>
  <c r="C32" i="11"/>
  <c r="B32" i="11" s="1"/>
  <c r="H31" i="11"/>
  <c r="E31" i="11"/>
  <c r="D31" i="11"/>
  <c r="C31" i="11"/>
  <c r="S30" i="11"/>
  <c r="R30" i="11"/>
  <c r="Q30" i="11"/>
  <c r="P30" i="11"/>
  <c r="O30" i="11"/>
  <c r="N30" i="11"/>
  <c r="M30" i="11"/>
  <c r="L30" i="11"/>
  <c r="K30" i="11"/>
  <c r="J30" i="11"/>
  <c r="I30" i="11"/>
  <c r="G30" i="11"/>
  <c r="F30" i="11"/>
  <c r="H29" i="11"/>
  <c r="E29" i="11"/>
  <c r="D29" i="11"/>
  <c r="C29" i="11"/>
  <c r="B29" i="11" s="1"/>
  <c r="H28" i="11"/>
  <c r="E28" i="11"/>
  <c r="D28" i="11"/>
  <c r="C28" i="11"/>
  <c r="H27" i="11"/>
  <c r="E27" i="11"/>
  <c r="D27" i="11"/>
  <c r="C27" i="11"/>
  <c r="H26" i="11"/>
  <c r="E26" i="11"/>
  <c r="D26" i="11"/>
  <c r="C26" i="11"/>
  <c r="B26" i="11" s="1"/>
  <c r="H25" i="11"/>
  <c r="E25" i="11"/>
  <c r="E24" i="11" s="1"/>
  <c r="D25" i="11"/>
  <c r="C25" i="11"/>
  <c r="S24" i="11"/>
  <c r="R24" i="11"/>
  <c r="Q24" i="11"/>
  <c r="P24" i="11"/>
  <c r="O24" i="11"/>
  <c r="N24" i="11"/>
  <c r="M24" i="11"/>
  <c r="L24" i="11"/>
  <c r="K24" i="11"/>
  <c r="J24" i="11"/>
  <c r="I24" i="11"/>
  <c r="G24" i="11"/>
  <c r="F24" i="11"/>
  <c r="H23" i="11"/>
  <c r="E23" i="11"/>
  <c r="D23" i="11"/>
  <c r="C23" i="11"/>
  <c r="H22" i="11"/>
  <c r="E22" i="11"/>
  <c r="D22" i="11"/>
  <c r="C22" i="11"/>
  <c r="H21" i="11"/>
  <c r="E21" i="11"/>
  <c r="D21" i="11"/>
  <c r="C21" i="11"/>
  <c r="H20" i="11"/>
  <c r="E20" i="11"/>
  <c r="E18" i="11" s="1"/>
  <c r="D20" i="11"/>
  <c r="C20" i="11"/>
  <c r="H19" i="11"/>
  <c r="E19" i="11"/>
  <c r="D19" i="11"/>
  <c r="C19" i="11"/>
  <c r="S18" i="11"/>
  <c r="R18" i="11"/>
  <c r="Q18" i="11"/>
  <c r="P18" i="11"/>
  <c r="O18" i="11"/>
  <c r="N18" i="11"/>
  <c r="M18" i="11"/>
  <c r="L18" i="11"/>
  <c r="K18" i="11"/>
  <c r="J18" i="11"/>
  <c r="I18" i="11"/>
  <c r="G18" i="11"/>
  <c r="F18" i="11"/>
  <c r="H17" i="11"/>
  <c r="E17" i="11"/>
  <c r="D17" i="11"/>
  <c r="C17" i="11"/>
  <c r="H16" i="11"/>
  <c r="E16" i="11"/>
  <c r="D16" i="11"/>
  <c r="C16" i="11"/>
  <c r="B16" i="11" s="1"/>
  <c r="H15" i="11"/>
  <c r="E15" i="11"/>
  <c r="D15" i="11"/>
  <c r="C15" i="11"/>
  <c r="B15" i="11" s="1"/>
  <c r="H14" i="11"/>
  <c r="E14" i="11"/>
  <c r="D14" i="11"/>
  <c r="C14" i="11"/>
  <c r="H13" i="11"/>
  <c r="E13" i="11"/>
  <c r="D13" i="11"/>
  <c r="C13" i="11"/>
  <c r="S12" i="11"/>
  <c r="R12" i="11"/>
  <c r="Q12" i="11"/>
  <c r="P12" i="11"/>
  <c r="O12" i="11"/>
  <c r="N12" i="11"/>
  <c r="M12" i="11"/>
  <c r="L12" i="11"/>
  <c r="K12" i="11"/>
  <c r="J12" i="11"/>
  <c r="I12" i="11"/>
  <c r="G12" i="11"/>
  <c r="F12" i="11"/>
  <c r="H11" i="11"/>
  <c r="E11" i="11"/>
  <c r="D11" i="11"/>
  <c r="C11" i="11"/>
  <c r="H10" i="11"/>
  <c r="E10" i="11"/>
  <c r="D10" i="11"/>
  <c r="C10" i="11"/>
  <c r="H9" i="11"/>
  <c r="E9" i="11"/>
  <c r="D9" i="11"/>
  <c r="C9" i="11"/>
  <c r="B9" i="11" s="1"/>
  <c r="H8" i="11"/>
  <c r="E8" i="11"/>
  <c r="D8" i="11"/>
  <c r="C8" i="11"/>
  <c r="H7" i="11"/>
  <c r="E7" i="11"/>
  <c r="D7" i="11"/>
  <c r="C7" i="11"/>
  <c r="S6" i="11"/>
  <c r="R6" i="11"/>
  <c r="Q6" i="11"/>
  <c r="P6" i="11"/>
  <c r="O6" i="11"/>
  <c r="N6" i="11"/>
  <c r="M6" i="11"/>
  <c r="L6" i="11"/>
  <c r="K6" i="11"/>
  <c r="J6" i="11"/>
  <c r="I6" i="11"/>
  <c r="G6" i="11"/>
  <c r="F6" i="11"/>
  <c r="D126" i="10"/>
  <c r="C126" i="10"/>
  <c r="D125" i="10"/>
  <c r="C125" i="10"/>
  <c r="B125" i="10" s="1"/>
  <c r="D124" i="10"/>
  <c r="C124" i="10"/>
  <c r="D123" i="10"/>
  <c r="C123" i="10"/>
  <c r="D122" i="10"/>
  <c r="C122" i="10"/>
  <c r="D121" i="10"/>
  <c r="C121" i="10"/>
  <c r="G120" i="10"/>
  <c r="D120" i="10" s="1"/>
  <c r="F120" i="10"/>
  <c r="C120" i="10" s="1"/>
  <c r="E120" i="10"/>
  <c r="D119" i="10"/>
  <c r="C119" i="10"/>
  <c r="B119" i="10" s="1"/>
  <c r="D118" i="10"/>
  <c r="C118" i="10"/>
  <c r="B118" i="10" s="1"/>
  <c r="D117" i="10"/>
  <c r="C117" i="10"/>
  <c r="D116" i="10"/>
  <c r="C116" i="10"/>
  <c r="B116" i="10" s="1"/>
  <c r="D115" i="10"/>
  <c r="C115" i="10"/>
  <c r="G114" i="10"/>
  <c r="F114" i="10"/>
  <c r="C114" i="10" s="1"/>
  <c r="E114" i="10"/>
  <c r="D114" i="10"/>
  <c r="D113" i="10"/>
  <c r="C113" i="10"/>
  <c r="D112" i="10"/>
  <c r="C112" i="10"/>
  <c r="D111" i="10"/>
  <c r="C111" i="10"/>
  <c r="D110" i="10"/>
  <c r="C110" i="10"/>
  <c r="B110" i="10"/>
  <c r="D109" i="10"/>
  <c r="C109" i="10"/>
  <c r="G108" i="10"/>
  <c r="F108" i="10"/>
  <c r="C108" i="10" s="1"/>
  <c r="B108" i="10" s="1"/>
  <c r="E108" i="10"/>
  <c r="D108" i="10"/>
  <c r="D107" i="10"/>
  <c r="C107" i="10"/>
  <c r="D106" i="10"/>
  <c r="C106" i="10"/>
  <c r="D105" i="10"/>
  <c r="C105" i="10"/>
  <c r="D104" i="10"/>
  <c r="C104" i="10"/>
  <c r="D103" i="10"/>
  <c r="C103" i="10"/>
  <c r="G102" i="10"/>
  <c r="D102" i="10" s="1"/>
  <c r="F102" i="10"/>
  <c r="C102" i="10" s="1"/>
  <c r="E102" i="10"/>
  <c r="D101" i="10"/>
  <c r="C101" i="10"/>
  <c r="B101" i="10" s="1"/>
  <c r="D100" i="10"/>
  <c r="C100" i="10"/>
  <c r="D99" i="10"/>
  <c r="B99" i="10" s="1"/>
  <c r="C99" i="10"/>
  <c r="D98" i="10"/>
  <c r="C98" i="10"/>
  <c r="B98" i="10" s="1"/>
  <c r="D97" i="10"/>
  <c r="C97" i="10"/>
  <c r="G96" i="10"/>
  <c r="F96" i="10"/>
  <c r="C96" i="10" s="1"/>
  <c r="E96" i="10"/>
  <c r="D96" i="10"/>
  <c r="B96" i="10" s="1"/>
  <c r="D95" i="10"/>
  <c r="C95" i="10"/>
  <c r="D94" i="10"/>
  <c r="C94" i="10"/>
  <c r="B94" i="10" s="1"/>
  <c r="D93" i="10"/>
  <c r="C93" i="10"/>
  <c r="B93" i="10" s="1"/>
  <c r="D92" i="10"/>
  <c r="C92" i="10"/>
  <c r="D91" i="10"/>
  <c r="C91" i="10"/>
  <c r="G90" i="10"/>
  <c r="F90" i="10"/>
  <c r="C90" i="10" s="1"/>
  <c r="B90" i="10" s="1"/>
  <c r="E90" i="10"/>
  <c r="D90" i="10"/>
  <c r="D89" i="10"/>
  <c r="C89" i="10"/>
  <c r="D88" i="10"/>
  <c r="C88" i="10"/>
  <c r="D87" i="10"/>
  <c r="C87" i="10"/>
  <c r="B87" i="10" s="1"/>
  <c r="D86" i="10"/>
  <c r="C86" i="10"/>
  <c r="B86" i="10" s="1"/>
  <c r="D85" i="10"/>
  <c r="C85" i="10"/>
  <c r="B85" i="10" s="1"/>
  <c r="G84" i="10"/>
  <c r="D84" i="10" s="1"/>
  <c r="F84" i="10"/>
  <c r="C84" i="10" s="1"/>
  <c r="E84" i="10"/>
  <c r="D83" i="10"/>
  <c r="C83" i="10"/>
  <c r="D82" i="10"/>
  <c r="C82" i="10"/>
  <c r="D81" i="10"/>
  <c r="C81" i="10"/>
  <c r="D80" i="10"/>
  <c r="C80" i="10"/>
  <c r="D79" i="10"/>
  <c r="C79" i="10"/>
  <c r="G78" i="10"/>
  <c r="D78" i="10" s="1"/>
  <c r="F78" i="10"/>
  <c r="E78" i="10"/>
  <c r="C78" i="10"/>
  <c r="D77" i="10"/>
  <c r="C77" i="10"/>
  <c r="B77" i="10" s="1"/>
  <c r="D76" i="10"/>
  <c r="C76" i="10"/>
  <c r="D75" i="10"/>
  <c r="C75" i="10"/>
  <c r="D74" i="10"/>
  <c r="C74" i="10"/>
  <c r="D73" i="10"/>
  <c r="C73" i="10"/>
  <c r="B73" i="10"/>
  <c r="G72" i="10"/>
  <c r="D72" i="10" s="1"/>
  <c r="F72" i="10"/>
  <c r="C72" i="10" s="1"/>
  <c r="E72" i="10"/>
  <c r="D71" i="10"/>
  <c r="C71" i="10"/>
  <c r="D70" i="10"/>
  <c r="C70" i="10"/>
  <c r="B70" i="10" s="1"/>
  <c r="D69" i="10"/>
  <c r="C69" i="10"/>
  <c r="B69" i="10" s="1"/>
  <c r="D68" i="10"/>
  <c r="C68" i="10"/>
  <c r="D67" i="10"/>
  <c r="C67" i="10"/>
  <c r="G66" i="10"/>
  <c r="D66" i="10" s="1"/>
  <c r="F66" i="10"/>
  <c r="C66" i="10" s="1"/>
  <c r="B66" i="10" s="1"/>
  <c r="E66" i="10"/>
  <c r="D65" i="10"/>
  <c r="C65" i="10"/>
  <c r="D64" i="10"/>
  <c r="C64" i="10"/>
  <c r="D63" i="10"/>
  <c r="C63" i="10"/>
  <c r="B63" i="10" s="1"/>
  <c r="D62" i="10"/>
  <c r="C62" i="10"/>
  <c r="D61" i="10"/>
  <c r="C61" i="10"/>
  <c r="G60" i="10"/>
  <c r="F60" i="10"/>
  <c r="C60" i="10" s="1"/>
  <c r="E60" i="10"/>
  <c r="D60" i="10"/>
  <c r="D59" i="10"/>
  <c r="C59" i="10"/>
  <c r="D58" i="10"/>
  <c r="C58" i="10"/>
  <c r="B58" i="10" s="1"/>
  <c r="D57" i="10"/>
  <c r="C57" i="10"/>
  <c r="D56" i="10"/>
  <c r="C56" i="10"/>
  <c r="B56" i="10" s="1"/>
  <c r="D55" i="10"/>
  <c r="C55" i="10"/>
  <c r="G54" i="10"/>
  <c r="D54" i="10" s="1"/>
  <c r="F54" i="10"/>
  <c r="C54" i="10" s="1"/>
  <c r="E54" i="10"/>
  <c r="D53" i="10"/>
  <c r="C53" i="10"/>
  <c r="B53" i="10" s="1"/>
  <c r="D52" i="10"/>
  <c r="C52" i="10"/>
  <c r="D51" i="10"/>
  <c r="C51" i="10"/>
  <c r="D50" i="10"/>
  <c r="C50" i="10"/>
  <c r="D49" i="10"/>
  <c r="C49" i="10"/>
  <c r="B49" i="10"/>
  <c r="G48" i="10"/>
  <c r="D48" i="10" s="1"/>
  <c r="F48" i="10"/>
  <c r="C48" i="10" s="1"/>
  <c r="E48" i="10"/>
  <c r="D47" i="10"/>
  <c r="C47" i="10"/>
  <c r="D46" i="10"/>
  <c r="C46" i="10"/>
  <c r="D45" i="10"/>
  <c r="C45" i="10"/>
  <c r="D44" i="10"/>
  <c r="C44" i="10"/>
  <c r="D43" i="10"/>
  <c r="C43" i="10"/>
  <c r="G42" i="10"/>
  <c r="D42" i="10" s="1"/>
  <c r="F42" i="10"/>
  <c r="E42" i="10"/>
  <c r="C42" i="10"/>
  <c r="D41" i="10"/>
  <c r="C41" i="10"/>
  <c r="D40" i="10"/>
  <c r="C40" i="10"/>
  <c r="B40" i="10" s="1"/>
  <c r="D39" i="10"/>
  <c r="C39" i="10"/>
  <c r="B39" i="10" s="1"/>
  <c r="D38" i="10"/>
  <c r="C38" i="10"/>
  <c r="B38" i="10" s="1"/>
  <c r="D37" i="10"/>
  <c r="C37" i="10"/>
  <c r="G36" i="10"/>
  <c r="D36" i="10" s="1"/>
  <c r="F36" i="10"/>
  <c r="C36" i="10" s="1"/>
  <c r="B36" i="10" s="1"/>
  <c r="E36" i="10"/>
  <c r="D35" i="10"/>
  <c r="C35" i="10"/>
  <c r="D34" i="10"/>
  <c r="C34" i="10"/>
  <c r="D33" i="10"/>
  <c r="C33" i="10"/>
  <c r="B33" i="10" s="1"/>
  <c r="D32" i="10"/>
  <c r="C32" i="10"/>
  <c r="D31" i="10"/>
  <c r="C31" i="10"/>
  <c r="B31" i="10" s="1"/>
  <c r="G30" i="10"/>
  <c r="F30" i="10"/>
  <c r="C30" i="10" s="1"/>
  <c r="E30" i="10"/>
  <c r="D29" i="10"/>
  <c r="C29" i="10"/>
  <c r="B29" i="10"/>
  <c r="D28" i="10"/>
  <c r="C28" i="10"/>
  <c r="D27" i="10"/>
  <c r="C27" i="10"/>
  <c r="D26" i="10"/>
  <c r="C26" i="10"/>
  <c r="B26" i="10" s="1"/>
  <c r="D25" i="10"/>
  <c r="C25" i="10"/>
  <c r="G24" i="10"/>
  <c r="F24" i="10"/>
  <c r="C24" i="10" s="1"/>
  <c r="E24" i="10"/>
  <c r="D24" i="10"/>
  <c r="D23" i="10"/>
  <c r="C23" i="10"/>
  <c r="D22" i="10"/>
  <c r="C22" i="10"/>
  <c r="B22" i="10" s="1"/>
  <c r="D21" i="10"/>
  <c r="C21" i="10"/>
  <c r="D20" i="10"/>
  <c r="C20" i="10"/>
  <c r="D19" i="10"/>
  <c r="C19" i="10"/>
  <c r="G18" i="10"/>
  <c r="D18" i="10" s="1"/>
  <c r="F18" i="10"/>
  <c r="E18" i="10"/>
  <c r="C18" i="10"/>
  <c r="D17" i="10"/>
  <c r="C17" i="10"/>
  <c r="D16" i="10"/>
  <c r="C16" i="10"/>
  <c r="D15" i="10"/>
  <c r="C15" i="10"/>
  <c r="D14" i="10"/>
  <c r="C14" i="10"/>
  <c r="D13" i="10"/>
  <c r="B13" i="10" s="1"/>
  <c r="C13" i="10"/>
  <c r="G12" i="10"/>
  <c r="D12" i="10" s="1"/>
  <c r="F12" i="10"/>
  <c r="E12" i="10"/>
  <c r="C12" i="10"/>
  <c r="D11" i="10"/>
  <c r="C11" i="10"/>
  <c r="D10" i="10"/>
  <c r="C10" i="10"/>
  <c r="D9" i="10"/>
  <c r="C9" i="10"/>
  <c r="D8" i="10"/>
  <c r="C8" i="10"/>
  <c r="D7" i="10"/>
  <c r="C7" i="10"/>
  <c r="B7" i="10" s="1"/>
  <c r="G6" i="10"/>
  <c r="D6" i="10" s="1"/>
  <c r="F6" i="10"/>
  <c r="E6" i="10"/>
  <c r="Q126" i="9"/>
  <c r="N126" i="9"/>
  <c r="K126" i="9"/>
  <c r="H126" i="9"/>
  <c r="E126" i="9"/>
  <c r="D126" i="9"/>
  <c r="C126" i="9"/>
  <c r="A126" i="9"/>
  <c r="Q125" i="9"/>
  <c r="N125" i="9"/>
  <c r="K125" i="9"/>
  <c r="H125" i="9"/>
  <c r="E125" i="9"/>
  <c r="D125" i="9"/>
  <c r="C125" i="9"/>
  <c r="A125" i="9"/>
  <c r="Q124" i="9"/>
  <c r="N124" i="9"/>
  <c r="K124" i="9"/>
  <c r="H124" i="9"/>
  <c r="E124" i="9"/>
  <c r="D124" i="9"/>
  <c r="C124" i="9"/>
  <c r="A124" i="9"/>
  <c r="Q123" i="9"/>
  <c r="N123" i="9"/>
  <c r="K123" i="9"/>
  <c r="H123" i="9"/>
  <c r="E123" i="9"/>
  <c r="D123" i="9"/>
  <c r="B123" i="9" s="1"/>
  <c r="C123" i="9"/>
  <c r="A123" i="9"/>
  <c r="Q122" i="9"/>
  <c r="N122" i="9"/>
  <c r="K122" i="9"/>
  <c r="H122" i="9"/>
  <c r="E122" i="9"/>
  <c r="D122" i="9"/>
  <c r="C122" i="9"/>
  <c r="B122" i="9"/>
  <c r="A122" i="9"/>
  <c r="Q121" i="9"/>
  <c r="N121" i="9"/>
  <c r="K121" i="9"/>
  <c r="H121" i="9"/>
  <c r="E121" i="9"/>
  <c r="D121" i="9"/>
  <c r="C121" i="9"/>
  <c r="A121" i="9"/>
  <c r="S120" i="9"/>
  <c r="R120" i="9"/>
  <c r="P120" i="9"/>
  <c r="O120" i="9"/>
  <c r="M120" i="9"/>
  <c r="L120" i="9"/>
  <c r="J120" i="9"/>
  <c r="I120" i="9"/>
  <c r="G120" i="9"/>
  <c r="F120" i="9"/>
  <c r="A120" i="9"/>
  <c r="Q119" i="9"/>
  <c r="N119" i="9"/>
  <c r="K119" i="9"/>
  <c r="H119" i="9"/>
  <c r="E119" i="9"/>
  <c r="D119" i="9"/>
  <c r="C119" i="9"/>
  <c r="A119" i="9"/>
  <c r="Q118" i="9"/>
  <c r="N118" i="9"/>
  <c r="K118" i="9"/>
  <c r="H118" i="9"/>
  <c r="E118" i="9"/>
  <c r="D118" i="9"/>
  <c r="C118" i="9"/>
  <c r="A118" i="9"/>
  <c r="Q117" i="9"/>
  <c r="N117" i="9"/>
  <c r="K117" i="9"/>
  <c r="H117" i="9"/>
  <c r="E117" i="9"/>
  <c r="D117" i="9"/>
  <c r="C117" i="9"/>
  <c r="A117" i="9"/>
  <c r="Q116" i="9"/>
  <c r="N116" i="9"/>
  <c r="K116" i="9"/>
  <c r="H116" i="9"/>
  <c r="E116" i="9"/>
  <c r="D116" i="9"/>
  <c r="C116" i="9"/>
  <c r="A116" i="9"/>
  <c r="Q115" i="9"/>
  <c r="N115" i="9"/>
  <c r="K115" i="9"/>
  <c r="H115" i="9"/>
  <c r="E115" i="9"/>
  <c r="D115" i="9"/>
  <c r="C115" i="9"/>
  <c r="A115" i="9"/>
  <c r="S114" i="9"/>
  <c r="R114" i="9"/>
  <c r="P114" i="9"/>
  <c r="O114" i="9"/>
  <c r="M114" i="9"/>
  <c r="L114" i="9"/>
  <c r="J114" i="9"/>
  <c r="I114" i="9"/>
  <c r="G114" i="9"/>
  <c r="F114" i="9"/>
  <c r="A114" i="9"/>
  <c r="Q113" i="9"/>
  <c r="N113" i="9"/>
  <c r="K113" i="9"/>
  <c r="H113" i="9"/>
  <c r="E113" i="9"/>
  <c r="D113" i="9"/>
  <c r="C113" i="9"/>
  <c r="B113" i="9" s="1"/>
  <c r="A113" i="9"/>
  <c r="Q112" i="9"/>
  <c r="N112" i="9"/>
  <c r="K112" i="9"/>
  <c r="H112" i="9"/>
  <c r="E112" i="9"/>
  <c r="D112" i="9"/>
  <c r="C112" i="9"/>
  <c r="A112" i="9"/>
  <c r="Q111" i="9"/>
  <c r="N111" i="9"/>
  <c r="K111" i="9"/>
  <c r="H111" i="9"/>
  <c r="E111" i="9"/>
  <c r="D111" i="9"/>
  <c r="C111" i="9"/>
  <c r="B111" i="9" s="1"/>
  <c r="A111" i="9"/>
  <c r="Q110" i="9"/>
  <c r="N110" i="9"/>
  <c r="K110" i="9"/>
  <c r="H110" i="9"/>
  <c r="E110" i="9"/>
  <c r="D110" i="9"/>
  <c r="C110" i="9"/>
  <c r="B110" i="9" s="1"/>
  <c r="A110" i="9"/>
  <c r="Q109" i="9"/>
  <c r="N109" i="9"/>
  <c r="K109" i="9"/>
  <c r="H109" i="9"/>
  <c r="E109" i="9"/>
  <c r="D109" i="9"/>
  <c r="C109" i="9"/>
  <c r="A109" i="9"/>
  <c r="S108" i="9"/>
  <c r="R108" i="9"/>
  <c r="P108" i="9"/>
  <c r="O108" i="9"/>
  <c r="M108" i="9"/>
  <c r="L108" i="9"/>
  <c r="J108" i="9"/>
  <c r="I108" i="9"/>
  <c r="G108" i="9"/>
  <c r="D108" i="9" s="1"/>
  <c r="F108" i="9"/>
  <c r="A108" i="9"/>
  <c r="Q107" i="9"/>
  <c r="N107" i="9"/>
  <c r="K107" i="9"/>
  <c r="H107" i="9"/>
  <c r="E107" i="9"/>
  <c r="D107" i="9"/>
  <c r="C107" i="9"/>
  <c r="A107" i="9"/>
  <c r="Q106" i="9"/>
  <c r="N106" i="9"/>
  <c r="K106" i="9"/>
  <c r="H106" i="9"/>
  <c r="E106" i="9"/>
  <c r="D106" i="9"/>
  <c r="C106" i="9"/>
  <c r="B106" i="9" s="1"/>
  <c r="A106" i="9"/>
  <c r="Q105" i="9"/>
  <c r="N105" i="9"/>
  <c r="K105" i="9"/>
  <c r="H105" i="9"/>
  <c r="E105" i="9"/>
  <c r="E102" i="9" s="1"/>
  <c r="D105" i="9"/>
  <c r="C105" i="9"/>
  <c r="A105" i="9"/>
  <c r="Q104" i="9"/>
  <c r="N104" i="9"/>
  <c r="K104" i="9"/>
  <c r="K102" i="9" s="1"/>
  <c r="H104" i="9"/>
  <c r="E104" i="9"/>
  <c r="D104" i="9"/>
  <c r="C104" i="9"/>
  <c r="B104" i="9" s="1"/>
  <c r="A104" i="9"/>
  <c r="Q103" i="9"/>
  <c r="N103" i="9"/>
  <c r="K103" i="9"/>
  <c r="H103" i="9"/>
  <c r="E103" i="9"/>
  <c r="D103" i="9"/>
  <c r="C103" i="9"/>
  <c r="A103" i="9"/>
  <c r="S102" i="9"/>
  <c r="R102" i="9"/>
  <c r="P102" i="9"/>
  <c r="O102" i="9"/>
  <c r="M102" i="9"/>
  <c r="L102" i="9"/>
  <c r="J102" i="9"/>
  <c r="I102" i="9"/>
  <c r="G102" i="9"/>
  <c r="F102" i="9"/>
  <c r="A102" i="9"/>
  <c r="Q101" i="9"/>
  <c r="N101" i="9"/>
  <c r="K101" i="9"/>
  <c r="H101" i="9"/>
  <c r="E101" i="9"/>
  <c r="D101" i="9"/>
  <c r="C101" i="9"/>
  <c r="A101" i="9"/>
  <c r="Q100" i="9"/>
  <c r="N100" i="9"/>
  <c r="K100" i="9"/>
  <c r="H100" i="9"/>
  <c r="E100" i="9"/>
  <c r="D100" i="9"/>
  <c r="C100" i="9"/>
  <c r="A100" i="9"/>
  <c r="Q99" i="9"/>
  <c r="N99" i="9"/>
  <c r="K99" i="9"/>
  <c r="H99" i="9"/>
  <c r="E99" i="9"/>
  <c r="D99" i="9"/>
  <c r="C99" i="9"/>
  <c r="A99" i="9"/>
  <c r="Q98" i="9"/>
  <c r="N98" i="9"/>
  <c r="K98" i="9"/>
  <c r="H98" i="9"/>
  <c r="E98" i="9"/>
  <c r="D98" i="9"/>
  <c r="C98" i="9"/>
  <c r="A98" i="9"/>
  <c r="Q97" i="9"/>
  <c r="N97" i="9"/>
  <c r="K97" i="9"/>
  <c r="H97" i="9"/>
  <c r="E97" i="9"/>
  <c r="D97" i="9"/>
  <c r="C97" i="9"/>
  <c r="A97" i="9"/>
  <c r="S96" i="9"/>
  <c r="R96" i="9"/>
  <c r="P96" i="9"/>
  <c r="O96" i="9"/>
  <c r="M96" i="9"/>
  <c r="L96" i="9"/>
  <c r="J96" i="9"/>
  <c r="I96" i="9"/>
  <c r="G96" i="9"/>
  <c r="F96" i="9"/>
  <c r="A96" i="9"/>
  <c r="Q95" i="9"/>
  <c r="N95" i="9"/>
  <c r="K95" i="9"/>
  <c r="H95" i="9"/>
  <c r="E95" i="9"/>
  <c r="D95" i="9"/>
  <c r="C95" i="9"/>
  <c r="A95" i="9"/>
  <c r="Q94" i="9"/>
  <c r="N94" i="9"/>
  <c r="K94" i="9"/>
  <c r="H94" i="9"/>
  <c r="E94" i="9"/>
  <c r="D94" i="9"/>
  <c r="B94" i="9" s="1"/>
  <c r="C94" i="9"/>
  <c r="A94" i="9"/>
  <c r="Q93" i="9"/>
  <c r="N93" i="9"/>
  <c r="K93" i="9"/>
  <c r="H93" i="9"/>
  <c r="E93" i="9"/>
  <c r="D93" i="9"/>
  <c r="C93" i="9"/>
  <c r="A93" i="9"/>
  <c r="Q92" i="9"/>
  <c r="N92" i="9"/>
  <c r="K92" i="9"/>
  <c r="H92" i="9"/>
  <c r="E92" i="9"/>
  <c r="D92" i="9"/>
  <c r="C92" i="9"/>
  <c r="A92" i="9"/>
  <c r="Q91" i="9"/>
  <c r="N91" i="9"/>
  <c r="K91" i="9"/>
  <c r="H91" i="9"/>
  <c r="E91" i="9"/>
  <c r="D91" i="9"/>
  <c r="C91" i="9"/>
  <c r="A91" i="9"/>
  <c r="S90" i="9"/>
  <c r="R90" i="9"/>
  <c r="P90" i="9"/>
  <c r="O90" i="9"/>
  <c r="M90" i="9"/>
  <c r="L90" i="9"/>
  <c r="J90" i="9"/>
  <c r="I90" i="9"/>
  <c r="G90" i="9"/>
  <c r="F90" i="9"/>
  <c r="A90" i="9"/>
  <c r="Q89" i="9"/>
  <c r="N89" i="9"/>
  <c r="K89" i="9"/>
  <c r="H89" i="9"/>
  <c r="E89" i="9"/>
  <c r="D89" i="9"/>
  <c r="C89" i="9"/>
  <c r="A89" i="9"/>
  <c r="Q88" i="9"/>
  <c r="N88" i="9"/>
  <c r="K88" i="9"/>
  <c r="H88" i="9"/>
  <c r="E88" i="9"/>
  <c r="D88" i="9"/>
  <c r="C88" i="9"/>
  <c r="A88" i="9"/>
  <c r="Q87" i="9"/>
  <c r="Q84" i="9" s="1"/>
  <c r="N87" i="9"/>
  <c r="K87" i="9"/>
  <c r="H87" i="9"/>
  <c r="E87" i="9"/>
  <c r="D87" i="9"/>
  <c r="C87" i="9"/>
  <c r="B87" i="9" s="1"/>
  <c r="A87" i="9"/>
  <c r="Q86" i="9"/>
  <c r="N86" i="9"/>
  <c r="K86" i="9"/>
  <c r="H86" i="9"/>
  <c r="E86" i="9"/>
  <c r="D86" i="9"/>
  <c r="C86" i="9"/>
  <c r="B86" i="9" s="1"/>
  <c r="A86" i="9"/>
  <c r="Q85" i="9"/>
  <c r="N85" i="9"/>
  <c r="K85" i="9"/>
  <c r="H85" i="9"/>
  <c r="E85" i="9"/>
  <c r="D85" i="9"/>
  <c r="C85" i="9"/>
  <c r="A85" i="9"/>
  <c r="S84" i="9"/>
  <c r="R84" i="9"/>
  <c r="P84" i="9"/>
  <c r="O84" i="9"/>
  <c r="M84" i="9"/>
  <c r="L84" i="9"/>
  <c r="J84" i="9"/>
  <c r="I84" i="9"/>
  <c r="G84" i="9"/>
  <c r="F84" i="9"/>
  <c r="A84" i="9"/>
  <c r="Q83" i="9"/>
  <c r="N83" i="9"/>
  <c r="N78" i="9" s="1"/>
  <c r="K83" i="9"/>
  <c r="H83" i="9"/>
  <c r="E83" i="9"/>
  <c r="D83" i="9"/>
  <c r="C83" i="9"/>
  <c r="A83" i="9"/>
  <c r="Q82" i="9"/>
  <c r="N82" i="9"/>
  <c r="K82" i="9"/>
  <c r="H82" i="9"/>
  <c r="E82" i="9"/>
  <c r="D82" i="9"/>
  <c r="C82" i="9"/>
  <c r="A82" i="9"/>
  <c r="Q81" i="9"/>
  <c r="N81" i="9"/>
  <c r="K81" i="9"/>
  <c r="H81" i="9"/>
  <c r="E81" i="9"/>
  <c r="D81" i="9"/>
  <c r="B81" i="9" s="1"/>
  <c r="C81" i="9"/>
  <c r="A81" i="9"/>
  <c r="Q80" i="9"/>
  <c r="N80" i="9"/>
  <c r="K80" i="9"/>
  <c r="H80" i="9"/>
  <c r="E80" i="9"/>
  <c r="D80" i="9"/>
  <c r="C80" i="9"/>
  <c r="A80" i="9"/>
  <c r="Q79" i="9"/>
  <c r="N79" i="9"/>
  <c r="K79" i="9"/>
  <c r="H79" i="9"/>
  <c r="E79" i="9"/>
  <c r="D79" i="9"/>
  <c r="C79" i="9"/>
  <c r="A79" i="9"/>
  <c r="S78" i="9"/>
  <c r="R78" i="9"/>
  <c r="P78" i="9"/>
  <c r="O78" i="9"/>
  <c r="M78" i="9"/>
  <c r="L78" i="9"/>
  <c r="J78" i="9"/>
  <c r="I78" i="9"/>
  <c r="G78" i="9"/>
  <c r="F78" i="9"/>
  <c r="C78" i="9" s="1"/>
  <c r="A78" i="9"/>
  <c r="Q77" i="9"/>
  <c r="N77" i="9"/>
  <c r="K77" i="9"/>
  <c r="H77" i="9"/>
  <c r="E77" i="9"/>
  <c r="D77" i="9"/>
  <c r="C77" i="9"/>
  <c r="A77" i="9"/>
  <c r="Q76" i="9"/>
  <c r="N76" i="9"/>
  <c r="K76" i="9"/>
  <c r="H76" i="9"/>
  <c r="E76" i="9"/>
  <c r="D76" i="9"/>
  <c r="C76" i="9"/>
  <c r="A76" i="9"/>
  <c r="Q75" i="9"/>
  <c r="N75" i="9"/>
  <c r="K75" i="9"/>
  <c r="H75" i="9"/>
  <c r="E75" i="9"/>
  <c r="D75" i="9"/>
  <c r="C75" i="9"/>
  <c r="A75" i="9"/>
  <c r="Q74" i="9"/>
  <c r="N74" i="9"/>
  <c r="K74" i="9"/>
  <c r="K72" i="9" s="1"/>
  <c r="H74" i="9"/>
  <c r="E74" i="9"/>
  <c r="D74" i="9"/>
  <c r="C74" i="9"/>
  <c r="B74" i="9" s="1"/>
  <c r="A74" i="9"/>
  <c r="Q73" i="9"/>
  <c r="N73" i="9"/>
  <c r="K73" i="9"/>
  <c r="H73" i="9"/>
  <c r="E73" i="9"/>
  <c r="D73" i="9"/>
  <c r="C73" i="9"/>
  <c r="A73" i="9"/>
  <c r="S72" i="9"/>
  <c r="R72" i="9"/>
  <c r="P72" i="9"/>
  <c r="O72" i="9"/>
  <c r="M72" i="9"/>
  <c r="L72" i="9"/>
  <c r="J72" i="9"/>
  <c r="I72" i="9"/>
  <c r="G72" i="9"/>
  <c r="F72" i="9"/>
  <c r="A72" i="9"/>
  <c r="Q71" i="9"/>
  <c r="N71" i="9"/>
  <c r="K71" i="9"/>
  <c r="H71" i="9"/>
  <c r="E71" i="9"/>
  <c r="D71" i="9"/>
  <c r="C71" i="9"/>
  <c r="A71" i="9"/>
  <c r="Q70" i="9"/>
  <c r="N70" i="9"/>
  <c r="K70" i="9"/>
  <c r="H70" i="9"/>
  <c r="E70" i="9"/>
  <c r="D70" i="9"/>
  <c r="C70" i="9"/>
  <c r="A70" i="9"/>
  <c r="Q69" i="9"/>
  <c r="N69" i="9"/>
  <c r="K69" i="9"/>
  <c r="H69" i="9"/>
  <c r="E69" i="9"/>
  <c r="D69" i="9"/>
  <c r="C69" i="9"/>
  <c r="A69" i="9"/>
  <c r="Q68" i="9"/>
  <c r="N68" i="9"/>
  <c r="K68" i="9"/>
  <c r="H68" i="9"/>
  <c r="E68" i="9"/>
  <c r="D68" i="9"/>
  <c r="C68" i="9"/>
  <c r="A68" i="9"/>
  <c r="Q67" i="9"/>
  <c r="N67" i="9"/>
  <c r="K67" i="9"/>
  <c r="H67" i="9"/>
  <c r="E67" i="9"/>
  <c r="D67" i="9"/>
  <c r="C67" i="9"/>
  <c r="A67" i="9"/>
  <c r="S66" i="9"/>
  <c r="R66" i="9"/>
  <c r="P66" i="9"/>
  <c r="O66" i="9"/>
  <c r="M66" i="9"/>
  <c r="L66" i="9"/>
  <c r="J66" i="9"/>
  <c r="I66" i="9"/>
  <c r="G66" i="9"/>
  <c r="F66" i="9"/>
  <c r="A66" i="9"/>
  <c r="Q65" i="9"/>
  <c r="N65" i="9"/>
  <c r="K65" i="9"/>
  <c r="H65" i="9"/>
  <c r="E65" i="9"/>
  <c r="D65" i="9"/>
  <c r="C65" i="9"/>
  <c r="A65" i="9"/>
  <c r="Q64" i="9"/>
  <c r="N64" i="9"/>
  <c r="K64" i="9"/>
  <c r="H64" i="9"/>
  <c r="E64" i="9"/>
  <c r="D64" i="9"/>
  <c r="C64" i="9"/>
  <c r="A64" i="9"/>
  <c r="Q63" i="9"/>
  <c r="N63" i="9"/>
  <c r="K63" i="9"/>
  <c r="H63" i="9"/>
  <c r="E63" i="9"/>
  <c r="D63" i="9"/>
  <c r="B63" i="9" s="1"/>
  <c r="C63" i="9"/>
  <c r="A63" i="9"/>
  <c r="Q62" i="9"/>
  <c r="N62" i="9"/>
  <c r="K62" i="9"/>
  <c r="H62" i="9"/>
  <c r="E62" i="9"/>
  <c r="D62" i="9"/>
  <c r="C62" i="9"/>
  <c r="A62" i="9"/>
  <c r="Q61" i="9"/>
  <c r="N61" i="9"/>
  <c r="K61" i="9"/>
  <c r="H61" i="9"/>
  <c r="E61" i="9"/>
  <c r="D61" i="9"/>
  <c r="C61" i="9"/>
  <c r="A61" i="9"/>
  <c r="S60" i="9"/>
  <c r="R60" i="9"/>
  <c r="P60" i="9"/>
  <c r="O60" i="9"/>
  <c r="M60" i="9"/>
  <c r="L60" i="9"/>
  <c r="J60" i="9"/>
  <c r="I60" i="9"/>
  <c r="G60" i="9"/>
  <c r="F60" i="9"/>
  <c r="A60" i="9"/>
  <c r="Q59" i="9"/>
  <c r="N59" i="9"/>
  <c r="K59" i="9"/>
  <c r="H59" i="9"/>
  <c r="E59" i="9"/>
  <c r="D59" i="9"/>
  <c r="C59" i="9"/>
  <c r="A59" i="9"/>
  <c r="Q58" i="9"/>
  <c r="N58" i="9"/>
  <c r="K58" i="9"/>
  <c r="H58" i="9"/>
  <c r="E58" i="9"/>
  <c r="D58" i="9"/>
  <c r="C58" i="9"/>
  <c r="A58" i="9"/>
  <c r="Q57" i="9"/>
  <c r="N57" i="9"/>
  <c r="K57" i="9"/>
  <c r="H57" i="9"/>
  <c r="E57" i="9"/>
  <c r="D57" i="9"/>
  <c r="C57" i="9"/>
  <c r="A57" i="9"/>
  <c r="Q56" i="9"/>
  <c r="N56" i="9"/>
  <c r="K56" i="9"/>
  <c r="H56" i="9"/>
  <c r="E56" i="9"/>
  <c r="D56" i="9"/>
  <c r="C56" i="9"/>
  <c r="A56" i="9"/>
  <c r="Q55" i="9"/>
  <c r="N55" i="9"/>
  <c r="K55" i="9"/>
  <c r="H55" i="9"/>
  <c r="E55" i="9"/>
  <c r="D55" i="9"/>
  <c r="C55" i="9"/>
  <c r="A55" i="9"/>
  <c r="S54" i="9"/>
  <c r="R54" i="9"/>
  <c r="P54" i="9"/>
  <c r="O54" i="9"/>
  <c r="M54" i="9"/>
  <c r="L54" i="9"/>
  <c r="J54" i="9"/>
  <c r="I54" i="9"/>
  <c r="G54" i="9"/>
  <c r="F54" i="9"/>
  <c r="A54" i="9"/>
  <c r="Q53" i="9"/>
  <c r="N53" i="9"/>
  <c r="K53" i="9"/>
  <c r="H53" i="9"/>
  <c r="E53" i="9"/>
  <c r="D53" i="9"/>
  <c r="C53" i="9"/>
  <c r="A53" i="9"/>
  <c r="Q52" i="9"/>
  <c r="N52" i="9"/>
  <c r="K52" i="9"/>
  <c r="H52" i="9"/>
  <c r="E52" i="9"/>
  <c r="D52" i="9"/>
  <c r="C52" i="9"/>
  <c r="A52" i="9"/>
  <c r="Q51" i="9"/>
  <c r="N51" i="9"/>
  <c r="K51" i="9"/>
  <c r="H51" i="9"/>
  <c r="E51" i="9"/>
  <c r="D51" i="9"/>
  <c r="C51" i="9"/>
  <c r="A51" i="9"/>
  <c r="Q50" i="9"/>
  <c r="N50" i="9"/>
  <c r="K50" i="9"/>
  <c r="H50" i="9"/>
  <c r="E50" i="9"/>
  <c r="D50" i="9"/>
  <c r="C50" i="9"/>
  <c r="A50" i="9"/>
  <c r="Q49" i="9"/>
  <c r="N49" i="9"/>
  <c r="K49" i="9"/>
  <c r="H49" i="9"/>
  <c r="E49" i="9"/>
  <c r="D49" i="9"/>
  <c r="C49" i="9"/>
  <c r="A49" i="9"/>
  <c r="S48" i="9"/>
  <c r="R48" i="9"/>
  <c r="P48" i="9"/>
  <c r="O48" i="9"/>
  <c r="M48" i="9"/>
  <c r="L48" i="9"/>
  <c r="J48" i="9"/>
  <c r="I48" i="9"/>
  <c r="G48" i="9"/>
  <c r="F48" i="9"/>
  <c r="C48" i="9" s="1"/>
  <c r="A48" i="9"/>
  <c r="Q47" i="9"/>
  <c r="N47" i="9"/>
  <c r="K47" i="9"/>
  <c r="H47" i="9"/>
  <c r="E47" i="9"/>
  <c r="D47" i="9"/>
  <c r="C47" i="9"/>
  <c r="A47" i="9"/>
  <c r="Q46" i="9"/>
  <c r="N46" i="9"/>
  <c r="K46" i="9"/>
  <c r="H46" i="9"/>
  <c r="E46" i="9"/>
  <c r="D46" i="9"/>
  <c r="C46" i="9"/>
  <c r="A46" i="9"/>
  <c r="Q45" i="9"/>
  <c r="N45" i="9"/>
  <c r="K45" i="9"/>
  <c r="H45" i="9"/>
  <c r="E45" i="9"/>
  <c r="D45" i="9"/>
  <c r="C45" i="9"/>
  <c r="B45" i="9" s="1"/>
  <c r="A45" i="9"/>
  <c r="Q44" i="9"/>
  <c r="N44" i="9"/>
  <c r="K44" i="9"/>
  <c r="H44" i="9"/>
  <c r="E44" i="9"/>
  <c r="D44" i="9"/>
  <c r="C44" i="9"/>
  <c r="A44" i="9"/>
  <c r="Q43" i="9"/>
  <c r="N43" i="9"/>
  <c r="K43" i="9"/>
  <c r="H43" i="9"/>
  <c r="E43" i="9"/>
  <c r="D43" i="9"/>
  <c r="C43" i="9"/>
  <c r="A43" i="9"/>
  <c r="S42" i="9"/>
  <c r="R42" i="9"/>
  <c r="P42" i="9"/>
  <c r="O42" i="9"/>
  <c r="M42" i="9"/>
  <c r="L42" i="9"/>
  <c r="J42" i="9"/>
  <c r="I42" i="9"/>
  <c r="G42" i="9"/>
  <c r="F42" i="9"/>
  <c r="A42" i="9"/>
  <c r="Q41" i="9"/>
  <c r="N41" i="9"/>
  <c r="K41" i="9"/>
  <c r="H41" i="9"/>
  <c r="E41" i="9"/>
  <c r="D41" i="9"/>
  <c r="C41" i="9"/>
  <c r="A41" i="9"/>
  <c r="Q40" i="9"/>
  <c r="N40" i="9"/>
  <c r="K40" i="9"/>
  <c r="H40" i="9"/>
  <c r="E40" i="9"/>
  <c r="D40" i="9"/>
  <c r="C40" i="9"/>
  <c r="A40" i="9"/>
  <c r="Q39" i="9"/>
  <c r="N39" i="9"/>
  <c r="K39" i="9"/>
  <c r="H39" i="9"/>
  <c r="E39" i="9"/>
  <c r="D39" i="9"/>
  <c r="C39" i="9"/>
  <c r="B39" i="9" s="1"/>
  <c r="A39" i="9"/>
  <c r="Q38" i="9"/>
  <c r="N38" i="9"/>
  <c r="K38" i="9"/>
  <c r="H38" i="9"/>
  <c r="E38" i="9"/>
  <c r="D38" i="9"/>
  <c r="C38" i="9"/>
  <c r="A38" i="9"/>
  <c r="Q37" i="9"/>
  <c r="N37" i="9"/>
  <c r="K37" i="9"/>
  <c r="H37" i="9"/>
  <c r="E37" i="9"/>
  <c r="D37" i="9"/>
  <c r="C37" i="9"/>
  <c r="A37" i="9"/>
  <c r="S36" i="9"/>
  <c r="R36" i="9"/>
  <c r="P36" i="9"/>
  <c r="O36" i="9"/>
  <c r="M36" i="9"/>
  <c r="L36" i="9"/>
  <c r="J36" i="9"/>
  <c r="D36" i="9" s="1"/>
  <c r="I36" i="9"/>
  <c r="G36" i="9"/>
  <c r="F36" i="9"/>
  <c r="A36" i="9"/>
  <c r="Q35" i="9"/>
  <c r="N35" i="9"/>
  <c r="K35" i="9"/>
  <c r="H35" i="9"/>
  <c r="E35" i="9"/>
  <c r="D35" i="9"/>
  <c r="C35" i="9"/>
  <c r="A35" i="9"/>
  <c r="Q34" i="9"/>
  <c r="N34" i="9"/>
  <c r="K34" i="9"/>
  <c r="H34" i="9"/>
  <c r="E34" i="9"/>
  <c r="D34" i="9"/>
  <c r="C34" i="9"/>
  <c r="B34" i="9" s="1"/>
  <c r="A34" i="9"/>
  <c r="Q33" i="9"/>
  <c r="N33" i="9"/>
  <c r="K33" i="9"/>
  <c r="H33" i="9"/>
  <c r="E33" i="9"/>
  <c r="E30" i="9" s="1"/>
  <c r="D33" i="9"/>
  <c r="C33" i="9"/>
  <c r="A33" i="9"/>
  <c r="Q32" i="9"/>
  <c r="N32" i="9"/>
  <c r="K32" i="9"/>
  <c r="H32" i="9"/>
  <c r="E32" i="9"/>
  <c r="D32" i="9"/>
  <c r="C32" i="9"/>
  <c r="A32" i="9"/>
  <c r="Q31" i="9"/>
  <c r="N31" i="9"/>
  <c r="N30" i="9" s="1"/>
  <c r="K31" i="9"/>
  <c r="H31" i="9"/>
  <c r="E31" i="9"/>
  <c r="D31" i="9"/>
  <c r="C31" i="9"/>
  <c r="B31" i="9" s="1"/>
  <c r="A31" i="9"/>
  <c r="S30" i="9"/>
  <c r="R30" i="9"/>
  <c r="P30" i="9"/>
  <c r="O30" i="9"/>
  <c r="M30" i="9"/>
  <c r="L30" i="9"/>
  <c r="J30" i="9"/>
  <c r="I30" i="9"/>
  <c r="G30" i="9"/>
  <c r="F30" i="9"/>
  <c r="A30" i="9"/>
  <c r="Q29" i="9"/>
  <c r="N29" i="9"/>
  <c r="K29" i="9"/>
  <c r="H29" i="9"/>
  <c r="E29" i="9"/>
  <c r="D29" i="9"/>
  <c r="C29" i="9"/>
  <c r="A29" i="9"/>
  <c r="Q28" i="9"/>
  <c r="N28" i="9"/>
  <c r="K28" i="9"/>
  <c r="H28" i="9"/>
  <c r="E28" i="9"/>
  <c r="D28" i="9"/>
  <c r="C28" i="9"/>
  <c r="B28" i="9" s="1"/>
  <c r="A28" i="9"/>
  <c r="Q27" i="9"/>
  <c r="N27" i="9"/>
  <c r="K27" i="9"/>
  <c r="H27" i="9"/>
  <c r="E27" i="9"/>
  <c r="D27" i="9"/>
  <c r="C27" i="9"/>
  <c r="A27" i="9"/>
  <c r="Q26" i="9"/>
  <c r="N26" i="9"/>
  <c r="K26" i="9"/>
  <c r="H26" i="9"/>
  <c r="E26" i="9"/>
  <c r="D26" i="9"/>
  <c r="C26" i="9"/>
  <c r="A26" i="9"/>
  <c r="Q25" i="9"/>
  <c r="Q24" i="9" s="1"/>
  <c r="N25" i="9"/>
  <c r="K25" i="9"/>
  <c r="H25" i="9"/>
  <c r="E25" i="9"/>
  <c r="D25" i="9"/>
  <c r="C25" i="9"/>
  <c r="B25" i="9"/>
  <c r="A25" i="9"/>
  <c r="S24" i="9"/>
  <c r="R24" i="9"/>
  <c r="P24" i="9"/>
  <c r="O24" i="9"/>
  <c r="M24" i="9"/>
  <c r="L24" i="9"/>
  <c r="J24" i="9"/>
  <c r="I24" i="9"/>
  <c r="G24" i="9"/>
  <c r="F24" i="9"/>
  <c r="A24" i="9"/>
  <c r="Q23" i="9"/>
  <c r="N23" i="9"/>
  <c r="K23" i="9"/>
  <c r="H23" i="9"/>
  <c r="E23" i="9"/>
  <c r="D23" i="9"/>
  <c r="B23" i="9" s="1"/>
  <c r="C23" i="9"/>
  <c r="A23" i="9"/>
  <c r="Q22" i="9"/>
  <c r="N22" i="9"/>
  <c r="K22" i="9"/>
  <c r="H22" i="9"/>
  <c r="E22" i="9"/>
  <c r="D22" i="9"/>
  <c r="C22" i="9"/>
  <c r="A22" i="9"/>
  <c r="Q21" i="9"/>
  <c r="Q18" i="9" s="1"/>
  <c r="N21" i="9"/>
  <c r="K21" i="9"/>
  <c r="H21" i="9"/>
  <c r="E21" i="9"/>
  <c r="D21" i="9"/>
  <c r="C21" i="9"/>
  <c r="A21" i="9"/>
  <c r="Q20" i="9"/>
  <c r="N20" i="9"/>
  <c r="K20" i="9"/>
  <c r="H20" i="9"/>
  <c r="E20" i="9"/>
  <c r="D20" i="9"/>
  <c r="C20" i="9"/>
  <c r="A20" i="9"/>
  <c r="Q19" i="9"/>
  <c r="N19" i="9"/>
  <c r="K19" i="9"/>
  <c r="H19" i="9"/>
  <c r="E19" i="9"/>
  <c r="D19" i="9"/>
  <c r="C19" i="9"/>
  <c r="B19" i="9" s="1"/>
  <c r="A19" i="9"/>
  <c r="S18" i="9"/>
  <c r="R18" i="9"/>
  <c r="P18" i="9"/>
  <c r="O18" i="9"/>
  <c r="M18" i="9"/>
  <c r="L18" i="9"/>
  <c r="J18" i="9"/>
  <c r="I18" i="9"/>
  <c r="G18" i="9"/>
  <c r="F18" i="9"/>
  <c r="A18" i="9"/>
  <c r="Q17" i="9"/>
  <c r="N17" i="9"/>
  <c r="K17" i="9"/>
  <c r="H17" i="9"/>
  <c r="E17" i="9"/>
  <c r="D17" i="9"/>
  <c r="C17" i="9"/>
  <c r="B17" i="9" s="1"/>
  <c r="A17" i="9"/>
  <c r="Q16" i="9"/>
  <c r="N16" i="9"/>
  <c r="K16" i="9"/>
  <c r="H16" i="9"/>
  <c r="E16" i="9"/>
  <c r="D16" i="9"/>
  <c r="C16" i="9"/>
  <c r="A16" i="9"/>
  <c r="Q15" i="9"/>
  <c r="N15" i="9"/>
  <c r="K15" i="9"/>
  <c r="H15" i="9"/>
  <c r="E15" i="9"/>
  <c r="D15" i="9"/>
  <c r="C15" i="9"/>
  <c r="A15" i="9"/>
  <c r="Q14" i="9"/>
  <c r="N14" i="9"/>
  <c r="K14" i="9"/>
  <c r="H14" i="9"/>
  <c r="E14" i="9"/>
  <c r="D14" i="9"/>
  <c r="C14" i="9"/>
  <c r="A14" i="9"/>
  <c r="Q13" i="9"/>
  <c r="N13" i="9"/>
  <c r="K13" i="9"/>
  <c r="H13" i="9"/>
  <c r="H12" i="9" s="1"/>
  <c r="E13" i="9"/>
  <c r="E12" i="9" s="1"/>
  <c r="D13" i="9"/>
  <c r="C13" i="9"/>
  <c r="A13" i="9"/>
  <c r="S12" i="9"/>
  <c r="R12" i="9"/>
  <c r="P12" i="9"/>
  <c r="O12" i="9"/>
  <c r="M12" i="9"/>
  <c r="L12" i="9"/>
  <c r="J12" i="9"/>
  <c r="I12" i="9"/>
  <c r="G12" i="9"/>
  <c r="D12" i="9" s="1"/>
  <c r="F12" i="9"/>
  <c r="A12" i="9"/>
  <c r="Q11" i="9"/>
  <c r="N11" i="9"/>
  <c r="K11" i="9"/>
  <c r="H11" i="9"/>
  <c r="E11" i="9"/>
  <c r="D11" i="9"/>
  <c r="C11" i="9"/>
  <c r="A11" i="9"/>
  <c r="Q10" i="9"/>
  <c r="N10" i="9"/>
  <c r="K10" i="9"/>
  <c r="H10" i="9"/>
  <c r="E10" i="9"/>
  <c r="D10" i="9"/>
  <c r="C10" i="9"/>
  <c r="B10" i="9" s="1"/>
  <c r="A10" i="9"/>
  <c r="Q9" i="9"/>
  <c r="N9" i="9"/>
  <c r="K9" i="9"/>
  <c r="H9" i="9"/>
  <c r="E9" i="9"/>
  <c r="D9" i="9"/>
  <c r="C9" i="9"/>
  <c r="A9" i="9"/>
  <c r="Q8" i="9"/>
  <c r="N8" i="9"/>
  <c r="K8" i="9"/>
  <c r="H8" i="9"/>
  <c r="E8" i="9"/>
  <c r="D8" i="9"/>
  <c r="B8" i="9" s="1"/>
  <c r="C8" i="9"/>
  <c r="A8" i="9"/>
  <c r="Q7" i="9"/>
  <c r="N7" i="9"/>
  <c r="K7" i="9"/>
  <c r="H7" i="9"/>
  <c r="E7" i="9"/>
  <c r="D7" i="9"/>
  <c r="C7" i="9"/>
  <c r="B7" i="9" s="1"/>
  <c r="A7" i="9"/>
  <c r="S6" i="9"/>
  <c r="R6" i="9"/>
  <c r="P6" i="9"/>
  <c r="O6" i="9"/>
  <c r="M6" i="9"/>
  <c r="L6" i="9"/>
  <c r="J6" i="9"/>
  <c r="I6" i="9"/>
  <c r="G6" i="9"/>
  <c r="F6" i="9"/>
  <c r="A6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A3" i="9"/>
  <c r="D126" i="8"/>
  <c r="C126" i="8"/>
  <c r="A126" i="8"/>
  <c r="D125" i="8"/>
  <c r="C125" i="8"/>
  <c r="B125" i="8" s="1"/>
  <c r="A125" i="8"/>
  <c r="D124" i="8"/>
  <c r="C124" i="8"/>
  <c r="B124" i="8" s="1"/>
  <c r="A124" i="8"/>
  <c r="D123" i="8"/>
  <c r="C123" i="8"/>
  <c r="B123" i="8" s="1"/>
  <c r="A123" i="8"/>
  <c r="D122" i="8"/>
  <c r="C122" i="8"/>
  <c r="A122" i="8"/>
  <c r="D121" i="8"/>
  <c r="C121" i="8"/>
  <c r="B121" i="8"/>
  <c r="A121" i="8"/>
  <c r="D120" i="8"/>
  <c r="C120" i="8"/>
  <c r="B120" i="8" s="1"/>
  <c r="A120" i="8"/>
  <c r="D119" i="8"/>
  <c r="C119" i="8"/>
  <c r="A119" i="8"/>
  <c r="D118" i="8"/>
  <c r="C118" i="8"/>
  <c r="B118" i="8" s="1"/>
  <c r="A118" i="8"/>
  <c r="D117" i="8"/>
  <c r="C117" i="8"/>
  <c r="A117" i="8"/>
  <c r="D116" i="8"/>
  <c r="C116" i="8"/>
  <c r="B116" i="8" s="1"/>
  <c r="A116" i="8"/>
  <c r="D115" i="8"/>
  <c r="C115" i="8"/>
  <c r="A115" i="8"/>
  <c r="D114" i="8"/>
  <c r="C114" i="8"/>
  <c r="B114" i="8" s="1"/>
  <c r="A114" i="8"/>
  <c r="D113" i="8"/>
  <c r="C113" i="8"/>
  <c r="A113" i="8"/>
  <c r="D112" i="8"/>
  <c r="C112" i="8"/>
  <c r="B112" i="8"/>
  <c r="A112" i="8"/>
  <c r="D111" i="8"/>
  <c r="C111" i="8"/>
  <c r="B111" i="8" s="1"/>
  <c r="A111" i="8"/>
  <c r="D110" i="8"/>
  <c r="C110" i="8"/>
  <c r="A110" i="8"/>
  <c r="D109" i="8"/>
  <c r="C109" i="8"/>
  <c r="B109" i="8" s="1"/>
  <c r="A109" i="8"/>
  <c r="D108" i="8"/>
  <c r="C108" i="8"/>
  <c r="A108" i="8"/>
  <c r="D107" i="8"/>
  <c r="C107" i="8"/>
  <c r="B107" i="8" s="1"/>
  <c r="A107" i="8"/>
  <c r="D106" i="8"/>
  <c r="C106" i="8"/>
  <c r="A106" i="8"/>
  <c r="D105" i="8"/>
  <c r="C105" i="8"/>
  <c r="A105" i="8"/>
  <c r="D104" i="8"/>
  <c r="C104" i="8"/>
  <c r="A104" i="8"/>
  <c r="D103" i="8"/>
  <c r="C103" i="8"/>
  <c r="B103" i="8"/>
  <c r="A103" i="8"/>
  <c r="D102" i="8"/>
  <c r="C102" i="8"/>
  <c r="B102" i="8" s="1"/>
  <c r="A102" i="8"/>
  <c r="D101" i="8"/>
  <c r="C101" i="8"/>
  <c r="A101" i="8"/>
  <c r="D100" i="8"/>
  <c r="C100" i="8"/>
  <c r="B100" i="8" s="1"/>
  <c r="A100" i="8"/>
  <c r="D99" i="8"/>
  <c r="C99" i="8"/>
  <c r="A99" i="8"/>
  <c r="D98" i="8"/>
  <c r="C98" i="8"/>
  <c r="A98" i="8"/>
  <c r="D97" i="8"/>
  <c r="C97" i="8"/>
  <c r="B97" i="8" s="1"/>
  <c r="A97" i="8"/>
  <c r="D96" i="8"/>
  <c r="C96" i="8"/>
  <c r="A96" i="8"/>
  <c r="D95" i="8"/>
  <c r="C95" i="8"/>
  <c r="A95" i="8"/>
  <c r="D94" i="8"/>
  <c r="C94" i="8"/>
  <c r="A94" i="8"/>
  <c r="D93" i="8"/>
  <c r="C93" i="8"/>
  <c r="A93" i="8"/>
  <c r="D92" i="8"/>
  <c r="C92" i="8"/>
  <c r="B92" i="8"/>
  <c r="A92" i="8"/>
  <c r="D91" i="8"/>
  <c r="C91" i="8"/>
  <c r="B91" i="8" s="1"/>
  <c r="A91" i="8"/>
  <c r="D90" i="8"/>
  <c r="C90" i="8"/>
  <c r="A90" i="8"/>
  <c r="D89" i="8"/>
  <c r="C89" i="8"/>
  <c r="B89" i="8" s="1"/>
  <c r="A89" i="8"/>
  <c r="D88" i="8"/>
  <c r="C88" i="8"/>
  <c r="B88" i="8" s="1"/>
  <c r="A88" i="8"/>
  <c r="D87" i="8"/>
  <c r="C87" i="8"/>
  <c r="A87" i="8"/>
  <c r="D86" i="8"/>
  <c r="C86" i="8"/>
  <c r="A86" i="8"/>
  <c r="D85" i="8"/>
  <c r="C85" i="8"/>
  <c r="A85" i="8"/>
  <c r="D84" i="8"/>
  <c r="C84" i="8"/>
  <c r="A84" i="8"/>
  <c r="D83" i="8"/>
  <c r="B83" i="8" s="1"/>
  <c r="C83" i="8"/>
  <c r="A83" i="8"/>
  <c r="D82" i="8"/>
  <c r="C82" i="8"/>
  <c r="A82" i="8"/>
  <c r="D81" i="8"/>
  <c r="C81" i="8"/>
  <c r="A81" i="8"/>
  <c r="D80" i="8"/>
  <c r="C80" i="8"/>
  <c r="B80" i="8" s="1"/>
  <c r="A80" i="8"/>
  <c r="D79" i="8"/>
  <c r="C79" i="8"/>
  <c r="B79" i="8"/>
  <c r="A79" i="8"/>
  <c r="D78" i="8"/>
  <c r="C78" i="8"/>
  <c r="B78" i="8" s="1"/>
  <c r="A78" i="8"/>
  <c r="D77" i="8"/>
  <c r="C77" i="8"/>
  <c r="A77" i="8"/>
  <c r="D76" i="8"/>
  <c r="C76" i="8"/>
  <c r="B76" i="8" s="1"/>
  <c r="A76" i="8"/>
  <c r="D75" i="8"/>
  <c r="C75" i="8"/>
  <c r="A75" i="8"/>
  <c r="D74" i="8"/>
  <c r="C74" i="8"/>
  <c r="A74" i="8"/>
  <c r="D73" i="8"/>
  <c r="B73" i="8" s="1"/>
  <c r="C73" i="8"/>
  <c r="A73" i="8"/>
  <c r="D72" i="8"/>
  <c r="C72" i="8"/>
  <c r="B72" i="8" s="1"/>
  <c r="A72" i="8"/>
  <c r="D71" i="8"/>
  <c r="C71" i="8"/>
  <c r="B71" i="8" s="1"/>
  <c r="A71" i="8"/>
  <c r="D70" i="8"/>
  <c r="C70" i="8"/>
  <c r="B70" i="8"/>
  <c r="A70" i="8"/>
  <c r="D69" i="8"/>
  <c r="C69" i="8"/>
  <c r="B69" i="8" s="1"/>
  <c r="A69" i="8"/>
  <c r="D68" i="8"/>
  <c r="C68" i="8"/>
  <c r="A68" i="8"/>
  <c r="D67" i="8"/>
  <c r="C67" i="8"/>
  <c r="B67" i="8" s="1"/>
  <c r="A67" i="8"/>
  <c r="D66" i="8"/>
  <c r="C66" i="8"/>
  <c r="A66" i="8"/>
  <c r="D65" i="8"/>
  <c r="C65" i="8"/>
  <c r="B65" i="8" s="1"/>
  <c r="A65" i="8"/>
  <c r="D64" i="8"/>
  <c r="B64" i="8" s="1"/>
  <c r="C64" i="8"/>
  <c r="A64" i="8"/>
  <c r="D63" i="8"/>
  <c r="C63" i="8"/>
  <c r="A63" i="8"/>
  <c r="D62" i="8"/>
  <c r="C62" i="8"/>
  <c r="A62" i="8"/>
  <c r="D61" i="8"/>
  <c r="C61" i="8"/>
  <c r="B61" i="8"/>
  <c r="A61" i="8"/>
  <c r="D60" i="8"/>
  <c r="C60" i="8"/>
  <c r="B60" i="8" s="1"/>
  <c r="A60" i="8"/>
  <c r="D59" i="8"/>
  <c r="C59" i="8"/>
  <c r="A59" i="8"/>
  <c r="D58" i="8"/>
  <c r="C58" i="8"/>
  <c r="B58" i="8" s="1"/>
  <c r="A58" i="8"/>
  <c r="D57" i="8"/>
  <c r="C57" i="8"/>
  <c r="A57" i="8"/>
  <c r="D56" i="8"/>
  <c r="C56" i="8"/>
  <c r="B56" i="8" s="1"/>
  <c r="A56" i="8"/>
  <c r="D55" i="8"/>
  <c r="B55" i="8" s="1"/>
  <c r="C55" i="8"/>
  <c r="A55" i="8"/>
  <c r="D54" i="8"/>
  <c r="C54" i="8"/>
  <c r="A54" i="8"/>
  <c r="D53" i="8"/>
  <c r="C53" i="8"/>
  <c r="A53" i="8"/>
  <c r="D52" i="8"/>
  <c r="C52" i="8"/>
  <c r="B52" i="8"/>
  <c r="A52" i="8"/>
  <c r="D51" i="8"/>
  <c r="C51" i="8"/>
  <c r="B51" i="8" s="1"/>
  <c r="A51" i="8"/>
  <c r="D50" i="8"/>
  <c r="C50" i="8"/>
  <c r="A50" i="8"/>
  <c r="D49" i="8"/>
  <c r="C49" i="8"/>
  <c r="B49" i="8" s="1"/>
  <c r="A49" i="8"/>
  <c r="D48" i="8"/>
  <c r="C48" i="8"/>
  <c r="A48" i="8"/>
  <c r="D47" i="8"/>
  <c r="C47" i="8"/>
  <c r="A47" i="8"/>
  <c r="D46" i="8"/>
  <c r="C46" i="8"/>
  <c r="A46" i="8"/>
  <c r="D45" i="8"/>
  <c r="C45" i="8"/>
  <c r="B45" i="8" s="1"/>
  <c r="A45" i="8"/>
  <c r="D44" i="8"/>
  <c r="C44" i="8"/>
  <c r="A44" i="8"/>
  <c r="D43" i="8"/>
  <c r="C43" i="8"/>
  <c r="B43" i="8"/>
  <c r="A43" i="8"/>
  <c r="D42" i="8"/>
  <c r="C42" i="8"/>
  <c r="B42" i="8" s="1"/>
  <c r="A42" i="8"/>
  <c r="D41" i="8"/>
  <c r="C41" i="8"/>
  <c r="A41" i="8"/>
  <c r="D40" i="8"/>
  <c r="C40" i="8"/>
  <c r="B40" i="8"/>
  <c r="A40" i="8"/>
  <c r="D39" i="8"/>
  <c r="C39" i="8"/>
  <c r="A39" i="8"/>
  <c r="D38" i="8"/>
  <c r="C38" i="8"/>
  <c r="B38" i="8" s="1"/>
  <c r="A38" i="8"/>
  <c r="D37" i="8"/>
  <c r="B37" i="8" s="1"/>
  <c r="C37" i="8"/>
  <c r="A37" i="8"/>
  <c r="D36" i="8"/>
  <c r="C36" i="8"/>
  <c r="B36" i="8" s="1"/>
  <c r="A36" i="8"/>
  <c r="D35" i="8"/>
  <c r="C35" i="8"/>
  <c r="A35" i="8"/>
  <c r="D34" i="8"/>
  <c r="C34" i="8"/>
  <c r="B34" i="8"/>
  <c r="A34" i="8"/>
  <c r="D33" i="8"/>
  <c r="C33" i="8"/>
  <c r="B33" i="8" s="1"/>
  <c r="A33" i="8"/>
  <c r="D32" i="8"/>
  <c r="C32" i="8"/>
  <c r="A32" i="8"/>
  <c r="D31" i="8"/>
  <c r="C31" i="8"/>
  <c r="B31" i="8" s="1"/>
  <c r="A31" i="8"/>
  <c r="D30" i="8"/>
  <c r="C30" i="8"/>
  <c r="A30" i="8"/>
  <c r="D29" i="8"/>
  <c r="C29" i="8"/>
  <c r="A29" i="8"/>
  <c r="D28" i="8"/>
  <c r="C28" i="8"/>
  <c r="B28" i="8" s="1"/>
  <c r="A28" i="8"/>
  <c r="D27" i="8"/>
  <c r="C27" i="8"/>
  <c r="B27" i="8" s="1"/>
  <c r="A27" i="8"/>
  <c r="D26" i="8"/>
  <c r="C26" i="8"/>
  <c r="A26" i="8"/>
  <c r="D25" i="8"/>
  <c r="C25" i="8"/>
  <c r="B25" i="8"/>
  <c r="A25" i="8"/>
  <c r="D24" i="8"/>
  <c r="C24" i="8"/>
  <c r="B24" i="8" s="1"/>
  <c r="A24" i="8"/>
  <c r="D23" i="8"/>
  <c r="C23" i="8"/>
  <c r="A23" i="8"/>
  <c r="D22" i="8"/>
  <c r="C22" i="8"/>
  <c r="B22" i="8" s="1"/>
  <c r="A22" i="8"/>
  <c r="D21" i="8"/>
  <c r="C21" i="8"/>
  <c r="A21" i="8"/>
  <c r="D20" i="8"/>
  <c r="C20" i="8"/>
  <c r="B20" i="8" s="1"/>
  <c r="A20" i="8"/>
  <c r="D19" i="8"/>
  <c r="C19" i="8"/>
  <c r="B19" i="8" s="1"/>
  <c r="A19" i="8"/>
  <c r="D18" i="8"/>
  <c r="C18" i="8"/>
  <c r="B18" i="8" s="1"/>
  <c r="A18" i="8"/>
  <c r="D17" i="8"/>
  <c r="C17" i="8"/>
  <c r="A17" i="8"/>
  <c r="D16" i="8"/>
  <c r="C16" i="8"/>
  <c r="B16" i="8"/>
  <c r="A16" i="8"/>
  <c r="D15" i="8"/>
  <c r="C15" i="8"/>
  <c r="B15" i="8" s="1"/>
  <c r="A15" i="8"/>
  <c r="D14" i="8"/>
  <c r="C14" i="8"/>
  <c r="A14" i="8"/>
  <c r="D13" i="8"/>
  <c r="C13" i="8"/>
  <c r="B13" i="8" s="1"/>
  <c r="A13" i="8"/>
  <c r="D12" i="8"/>
  <c r="C12" i="8"/>
  <c r="A12" i="8"/>
  <c r="D11" i="8"/>
  <c r="C11" i="8"/>
  <c r="B11" i="8" s="1"/>
  <c r="A11" i="8"/>
  <c r="D10" i="8"/>
  <c r="C10" i="8"/>
  <c r="A10" i="8"/>
  <c r="D9" i="8"/>
  <c r="C9" i="8"/>
  <c r="B9" i="8" s="1"/>
  <c r="A9" i="8"/>
  <c r="D8" i="8"/>
  <c r="C8" i="8"/>
  <c r="A8" i="8"/>
  <c r="D7" i="8"/>
  <c r="C7" i="8"/>
  <c r="B7" i="8"/>
  <c r="A7" i="8"/>
  <c r="D6" i="8"/>
  <c r="C6" i="8"/>
  <c r="B6" i="8" s="1"/>
  <c r="A6" i="8"/>
  <c r="S5" i="8"/>
  <c r="R5" i="8"/>
  <c r="P5" i="8"/>
  <c r="O5" i="8"/>
  <c r="M5" i="8"/>
  <c r="L5" i="8"/>
  <c r="J5" i="8"/>
  <c r="I5" i="8"/>
  <c r="H5" i="8" s="1"/>
  <c r="G5" i="8"/>
  <c r="F5" i="8"/>
  <c r="E5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A3" i="8"/>
  <c r="D126" i="7"/>
  <c r="C126" i="7"/>
  <c r="A126" i="7"/>
  <c r="D125" i="7"/>
  <c r="C125" i="7"/>
  <c r="A125" i="7"/>
  <c r="D124" i="7"/>
  <c r="C124" i="7"/>
  <c r="A124" i="7"/>
  <c r="D123" i="7"/>
  <c r="C123" i="7"/>
  <c r="A123" i="7"/>
  <c r="D122" i="7"/>
  <c r="C122" i="7"/>
  <c r="A122" i="7"/>
  <c r="D121" i="7"/>
  <c r="C121" i="7"/>
  <c r="A121" i="7"/>
  <c r="D120" i="7"/>
  <c r="C120" i="7"/>
  <c r="A120" i="7"/>
  <c r="D119" i="7"/>
  <c r="C119" i="7"/>
  <c r="A119" i="7"/>
  <c r="D118" i="7"/>
  <c r="C118" i="7"/>
  <c r="A118" i="7"/>
  <c r="D117" i="7"/>
  <c r="C117" i="7"/>
  <c r="A117" i="7"/>
  <c r="D116" i="7"/>
  <c r="C116" i="7"/>
  <c r="A116" i="7"/>
  <c r="D115" i="7"/>
  <c r="C115" i="7"/>
  <c r="A115" i="7"/>
  <c r="D114" i="7"/>
  <c r="C114" i="7"/>
  <c r="A114" i="7"/>
  <c r="D113" i="7"/>
  <c r="C113" i="7"/>
  <c r="A113" i="7"/>
  <c r="D112" i="7"/>
  <c r="C112" i="7"/>
  <c r="A112" i="7"/>
  <c r="D111" i="7"/>
  <c r="C111" i="7"/>
  <c r="A111" i="7"/>
  <c r="D110" i="7"/>
  <c r="C110" i="7"/>
  <c r="A110" i="7"/>
  <c r="D109" i="7"/>
  <c r="C109" i="7"/>
  <c r="A109" i="7"/>
  <c r="D108" i="7"/>
  <c r="C108" i="7"/>
  <c r="A108" i="7"/>
  <c r="D107" i="7"/>
  <c r="C107" i="7"/>
  <c r="A107" i="7"/>
  <c r="D106" i="7"/>
  <c r="C106" i="7"/>
  <c r="A106" i="7"/>
  <c r="D105" i="7"/>
  <c r="C105" i="7"/>
  <c r="B105" i="7" s="1"/>
  <c r="A105" i="7"/>
  <c r="D104" i="7"/>
  <c r="C104" i="7"/>
  <c r="B104" i="7" s="1"/>
  <c r="A104" i="7"/>
  <c r="D103" i="7"/>
  <c r="C103" i="7"/>
  <c r="A103" i="7"/>
  <c r="D102" i="7"/>
  <c r="B102" i="7" s="1"/>
  <c r="C102" i="7"/>
  <c r="A102" i="7"/>
  <c r="D101" i="7"/>
  <c r="C101" i="7"/>
  <c r="A101" i="7"/>
  <c r="D100" i="7"/>
  <c r="C100" i="7"/>
  <c r="A100" i="7"/>
  <c r="D99" i="7"/>
  <c r="B99" i="7" s="1"/>
  <c r="C99" i="7"/>
  <c r="A99" i="7"/>
  <c r="D98" i="7"/>
  <c r="C98" i="7"/>
  <c r="A98" i="7"/>
  <c r="D97" i="7"/>
  <c r="C97" i="7"/>
  <c r="A97" i="7"/>
  <c r="D96" i="7"/>
  <c r="B96" i="7" s="1"/>
  <c r="C96" i="7"/>
  <c r="A96" i="7"/>
  <c r="D95" i="7"/>
  <c r="B95" i="7" s="1"/>
  <c r="C95" i="7"/>
  <c r="A95" i="7"/>
  <c r="D94" i="7"/>
  <c r="C94" i="7"/>
  <c r="A94" i="7"/>
  <c r="D93" i="7"/>
  <c r="C93" i="7"/>
  <c r="A93" i="7"/>
  <c r="D92" i="7"/>
  <c r="C92" i="7"/>
  <c r="B92" i="7" s="1"/>
  <c r="A92" i="7"/>
  <c r="D91" i="7"/>
  <c r="C91" i="7"/>
  <c r="B91" i="7" s="1"/>
  <c r="A91" i="7"/>
  <c r="D90" i="7"/>
  <c r="C90" i="7"/>
  <c r="A90" i="7"/>
  <c r="D89" i="7"/>
  <c r="C89" i="7"/>
  <c r="B89" i="7" s="1"/>
  <c r="A89" i="7"/>
  <c r="D88" i="7"/>
  <c r="C88" i="7"/>
  <c r="B88" i="7" s="1"/>
  <c r="A88" i="7"/>
  <c r="D87" i="7"/>
  <c r="C87" i="7"/>
  <c r="A87" i="7"/>
  <c r="D86" i="7"/>
  <c r="C86" i="7"/>
  <c r="B86" i="7"/>
  <c r="A86" i="7"/>
  <c r="D85" i="7"/>
  <c r="C85" i="7"/>
  <c r="A85" i="7"/>
  <c r="D84" i="7"/>
  <c r="C84" i="7"/>
  <c r="A84" i="7"/>
  <c r="D83" i="7"/>
  <c r="C83" i="7"/>
  <c r="B83" i="7" s="1"/>
  <c r="A83" i="7"/>
  <c r="D82" i="7"/>
  <c r="C82" i="7"/>
  <c r="B82" i="7" s="1"/>
  <c r="A82" i="7"/>
  <c r="D81" i="7"/>
  <c r="C81" i="7"/>
  <c r="A81" i="7"/>
  <c r="D80" i="7"/>
  <c r="C80" i="7"/>
  <c r="B80" i="7" s="1"/>
  <c r="A80" i="7"/>
  <c r="D79" i="7"/>
  <c r="C79" i="7"/>
  <c r="B79" i="7" s="1"/>
  <c r="A79" i="7"/>
  <c r="D78" i="7"/>
  <c r="C78" i="7"/>
  <c r="A78" i="7"/>
  <c r="D77" i="7"/>
  <c r="C77" i="7"/>
  <c r="B77" i="7" s="1"/>
  <c r="A77" i="7"/>
  <c r="D76" i="7"/>
  <c r="C76" i="7"/>
  <c r="A76" i="7"/>
  <c r="D75" i="7"/>
  <c r="B75" i="7" s="1"/>
  <c r="C75" i="7"/>
  <c r="A75" i="7"/>
  <c r="D74" i="7"/>
  <c r="C74" i="7"/>
  <c r="A74" i="7"/>
  <c r="D73" i="7"/>
  <c r="C73" i="7"/>
  <c r="A73" i="7"/>
  <c r="D72" i="7"/>
  <c r="B72" i="7" s="1"/>
  <c r="C72" i="7"/>
  <c r="A72" i="7"/>
  <c r="D71" i="7"/>
  <c r="C71" i="7"/>
  <c r="A71" i="7"/>
  <c r="D70" i="7"/>
  <c r="C70" i="7"/>
  <c r="A70" i="7"/>
  <c r="D69" i="7"/>
  <c r="B69" i="7" s="1"/>
  <c r="C69" i="7"/>
  <c r="A69" i="7"/>
  <c r="D68" i="7"/>
  <c r="C68" i="7"/>
  <c r="B68" i="7" s="1"/>
  <c r="A68" i="7"/>
  <c r="D67" i="7"/>
  <c r="C67" i="7"/>
  <c r="B67" i="7" s="1"/>
  <c r="A67" i="7"/>
  <c r="D66" i="7"/>
  <c r="B66" i="7" s="1"/>
  <c r="C66" i="7"/>
  <c r="A66" i="7"/>
  <c r="D65" i="7"/>
  <c r="C65" i="7"/>
  <c r="B65" i="7" s="1"/>
  <c r="A65" i="7"/>
  <c r="D64" i="7"/>
  <c r="C64" i="7"/>
  <c r="A64" i="7"/>
  <c r="D63" i="7"/>
  <c r="C63" i="7"/>
  <c r="A63" i="7"/>
  <c r="D62" i="7"/>
  <c r="C62" i="7"/>
  <c r="A62" i="7"/>
  <c r="D61" i="7"/>
  <c r="C61" i="7"/>
  <c r="B61" i="7" s="1"/>
  <c r="A61" i="7"/>
  <c r="D60" i="7"/>
  <c r="B60" i="7" s="1"/>
  <c r="C60" i="7"/>
  <c r="A60" i="7"/>
  <c r="D59" i="7"/>
  <c r="C59" i="7"/>
  <c r="B59" i="7"/>
  <c r="A59" i="7"/>
  <c r="D58" i="7"/>
  <c r="C58" i="7"/>
  <c r="B58" i="7" s="1"/>
  <c r="A58" i="7"/>
  <c r="D57" i="7"/>
  <c r="C57" i="7"/>
  <c r="A57" i="7"/>
  <c r="D56" i="7"/>
  <c r="C56" i="7"/>
  <c r="B56" i="7" s="1"/>
  <c r="A56" i="7"/>
  <c r="D55" i="7"/>
  <c r="C55" i="7"/>
  <c r="B55" i="7" s="1"/>
  <c r="A55" i="7"/>
  <c r="D54" i="7"/>
  <c r="C54" i="7"/>
  <c r="A54" i="7"/>
  <c r="D53" i="7"/>
  <c r="C53" i="7"/>
  <c r="B53" i="7" s="1"/>
  <c r="A53" i="7"/>
  <c r="D52" i="7"/>
  <c r="C52" i="7"/>
  <c r="B52" i="7" s="1"/>
  <c r="A52" i="7"/>
  <c r="D51" i="7"/>
  <c r="C51" i="7"/>
  <c r="A51" i="7"/>
  <c r="D50" i="7"/>
  <c r="C50" i="7"/>
  <c r="B50" i="7" s="1"/>
  <c r="A50" i="7"/>
  <c r="D49" i="7"/>
  <c r="C49" i="7"/>
  <c r="A49" i="7"/>
  <c r="D48" i="7"/>
  <c r="B48" i="7" s="1"/>
  <c r="C48" i="7"/>
  <c r="A48" i="7"/>
  <c r="D47" i="7"/>
  <c r="C47" i="7"/>
  <c r="A47" i="7"/>
  <c r="D46" i="7"/>
  <c r="C46" i="7"/>
  <c r="A46" i="7"/>
  <c r="D45" i="7"/>
  <c r="B45" i="7" s="1"/>
  <c r="C45" i="7"/>
  <c r="A45" i="7"/>
  <c r="D44" i="7"/>
  <c r="C44" i="7"/>
  <c r="A44" i="7"/>
  <c r="D43" i="7"/>
  <c r="C43" i="7"/>
  <c r="A43" i="7"/>
  <c r="D42" i="7"/>
  <c r="B42" i="7" s="1"/>
  <c r="C42" i="7"/>
  <c r="A42" i="7"/>
  <c r="D41" i="7"/>
  <c r="C41" i="7"/>
  <c r="A41" i="7"/>
  <c r="D40" i="7"/>
  <c r="C40" i="7"/>
  <c r="B40" i="7" s="1"/>
  <c r="A40" i="7"/>
  <c r="D39" i="7"/>
  <c r="B39" i="7" s="1"/>
  <c r="C39" i="7"/>
  <c r="A39" i="7"/>
  <c r="D38" i="7"/>
  <c r="C38" i="7"/>
  <c r="B38" i="7" s="1"/>
  <c r="A38" i="7"/>
  <c r="D37" i="7"/>
  <c r="C37" i="7"/>
  <c r="A37" i="7"/>
  <c r="D36" i="7"/>
  <c r="C36" i="7"/>
  <c r="A36" i="7"/>
  <c r="D35" i="7"/>
  <c r="C35" i="7"/>
  <c r="A35" i="7"/>
  <c r="D34" i="7"/>
  <c r="C34" i="7"/>
  <c r="B34" i="7" s="1"/>
  <c r="A34" i="7"/>
  <c r="D33" i="7"/>
  <c r="B33" i="7" s="1"/>
  <c r="C33" i="7"/>
  <c r="A33" i="7"/>
  <c r="D32" i="7"/>
  <c r="C32" i="7"/>
  <c r="B32" i="7"/>
  <c r="A32" i="7"/>
  <c r="D31" i="7"/>
  <c r="C31" i="7"/>
  <c r="B31" i="7" s="1"/>
  <c r="A31" i="7"/>
  <c r="D30" i="7"/>
  <c r="C30" i="7"/>
  <c r="A30" i="7"/>
  <c r="D29" i="7"/>
  <c r="C29" i="7"/>
  <c r="B29" i="7" s="1"/>
  <c r="A29" i="7"/>
  <c r="D28" i="7"/>
  <c r="C28" i="7"/>
  <c r="B28" i="7" s="1"/>
  <c r="A28" i="7"/>
  <c r="D27" i="7"/>
  <c r="C27" i="7"/>
  <c r="A27" i="7"/>
  <c r="D26" i="7"/>
  <c r="C26" i="7"/>
  <c r="B26" i="7" s="1"/>
  <c r="A26" i="7"/>
  <c r="D25" i="7"/>
  <c r="C25" i="7"/>
  <c r="B25" i="7" s="1"/>
  <c r="A25" i="7"/>
  <c r="D24" i="7"/>
  <c r="C24" i="7"/>
  <c r="A24" i="7"/>
  <c r="D23" i="7"/>
  <c r="C23" i="7"/>
  <c r="B23" i="7" s="1"/>
  <c r="A23" i="7"/>
  <c r="D22" i="7"/>
  <c r="C22" i="7"/>
  <c r="A22" i="7"/>
  <c r="D21" i="7"/>
  <c r="B21" i="7" s="1"/>
  <c r="C21" i="7"/>
  <c r="A21" i="7"/>
  <c r="D20" i="7"/>
  <c r="C20" i="7"/>
  <c r="A20" i="7"/>
  <c r="D19" i="7"/>
  <c r="C19" i="7"/>
  <c r="A19" i="7"/>
  <c r="D18" i="7"/>
  <c r="B18" i="7" s="1"/>
  <c r="C18" i="7"/>
  <c r="A18" i="7"/>
  <c r="D17" i="7"/>
  <c r="B17" i="7" s="1"/>
  <c r="C17" i="7"/>
  <c r="A17" i="7"/>
  <c r="D16" i="7"/>
  <c r="C16" i="7"/>
  <c r="A16" i="7"/>
  <c r="D15" i="7"/>
  <c r="C15" i="7"/>
  <c r="A15" i="7"/>
  <c r="D14" i="7"/>
  <c r="C14" i="7"/>
  <c r="A14" i="7"/>
  <c r="D13" i="7"/>
  <c r="C13" i="7"/>
  <c r="B13" i="7" s="1"/>
  <c r="A13" i="7"/>
  <c r="D12" i="7"/>
  <c r="B12" i="7" s="1"/>
  <c r="C12" i="7"/>
  <c r="A12" i="7"/>
  <c r="D11" i="7"/>
  <c r="C11" i="7"/>
  <c r="B11" i="7"/>
  <c r="A11" i="7"/>
  <c r="D10" i="7"/>
  <c r="C10" i="7"/>
  <c r="A10" i="7"/>
  <c r="D9" i="7"/>
  <c r="C9" i="7"/>
  <c r="A9" i="7"/>
  <c r="D8" i="7"/>
  <c r="C8" i="7"/>
  <c r="B8" i="7" s="1"/>
  <c r="A8" i="7"/>
  <c r="D7" i="7"/>
  <c r="C7" i="7"/>
  <c r="A7" i="7"/>
  <c r="D6" i="7"/>
  <c r="C6" i="7"/>
  <c r="B6" i="7"/>
  <c r="A6" i="7"/>
  <c r="S5" i="7"/>
  <c r="R5" i="7"/>
  <c r="Q5" i="7" s="1"/>
  <c r="P5" i="7"/>
  <c r="O5" i="7"/>
  <c r="N5" i="7" s="1"/>
  <c r="M5" i="7"/>
  <c r="L5" i="7"/>
  <c r="J5" i="7"/>
  <c r="I5" i="7"/>
  <c r="G5" i="7"/>
  <c r="F5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A3" i="7"/>
  <c r="D126" i="6"/>
  <c r="B126" i="6" s="1"/>
  <c r="C126" i="6"/>
  <c r="A126" i="6"/>
  <c r="D125" i="6"/>
  <c r="B125" i="6" s="1"/>
  <c r="C125" i="6"/>
  <c r="A125" i="6"/>
  <c r="D124" i="6"/>
  <c r="B124" i="6" s="1"/>
  <c r="C124" i="6"/>
  <c r="A124" i="6"/>
  <c r="D123" i="6"/>
  <c r="B123" i="6" s="1"/>
  <c r="C123" i="6"/>
  <c r="A123" i="6"/>
  <c r="D122" i="6"/>
  <c r="B122" i="6" s="1"/>
  <c r="C122" i="6"/>
  <c r="A122" i="6"/>
  <c r="D121" i="6"/>
  <c r="B121" i="6" s="1"/>
  <c r="C121" i="6"/>
  <c r="A121" i="6"/>
  <c r="D120" i="6"/>
  <c r="B120" i="6" s="1"/>
  <c r="C120" i="6"/>
  <c r="A120" i="6"/>
  <c r="D119" i="6"/>
  <c r="B119" i="6" s="1"/>
  <c r="C119" i="6"/>
  <c r="A119" i="6"/>
  <c r="D118" i="6"/>
  <c r="B118" i="6" s="1"/>
  <c r="C118" i="6"/>
  <c r="A118" i="6"/>
  <c r="D117" i="6"/>
  <c r="B117" i="6" s="1"/>
  <c r="C117" i="6"/>
  <c r="A117" i="6"/>
  <c r="D116" i="6"/>
  <c r="B116" i="6" s="1"/>
  <c r="C116" i="6"/>
  <c r="A116" i="6"/>
  <c r="D115" i="6"/>
  <c r="B115" i="6" s="1"/>
  <c r="C115" i="6"/>
  <c r="A115" i="6"/>
  <c r="D114" i="6"/>
  <c r="B114" i="6" s="1"/>
  <c r="C114" i="6"/>
  <c r="A114" i="6"/>
  <c r="D113" i="6"/>
  <c r="B113" i="6" s="1"/>
  <c r="C113" i="6"/>
  <c r="A113" i="6"/>
  <c r="D112" i="6"/>
  <c r="B112" i="6" s="1"/>
  <c r="C112" i="6"/>
  <c r="A112" i="6"/>
  <c r="D111" i="6"/>
  <c r="B111" i="6" s="1"/>
  <c r="C111" i="6"/>
  <c r="A111" i="6"/>
  <c r="D110" i="6"/>
  <c r="B110" i="6" s="1"/>
  <c r="C110" i="6"/>
  <c r="A110" i="6"/>
  <c r="D109" i="6"/>
  <c r="B109" i="6" s="1"/>
  <c r="C109" i="6"/>
  <c r="A109" i="6"/>
  <c r="D108" i="6"/>
  <c r="B108" i="6" s="1"/>
  <c r="C108" i="6"/>
  <c r="A108" i="6"/>
  <c r="D107" i="6"/>
  <c r="B107" i="6" s="1"/>
  <c r="C107" i="6"/>
  <c r="A107" i="6"/>
  <c r="D106" i="6"/>
  <c r="B106" i="6" s="1"/>
  <c r="C106" i="6"/>
  <c r="A106" i="6"/>
  <c r="D105" i="6"/>
  <c r="B105" i="6" s="1"/>
  <c r="C105" i="6"/>
  <c r="A105" i="6"/>
  <c r="D104" i="6"/>
  <c r="B104" i="6" s="1"/>
  <c r="C104" i="6"/>
  <c r="A104" i="6"/>
  <c r="D103" i="6"/>
  <c r="B103" i="6" s="1"/>
  <c r="C103" i="6"/>
  <c r="A103" i="6"/>
  <c r="D102" i="6"/>
  <c r="B102" i="6" s="1"/>
  <c r="C102" i="6"/>
  <c r="A102" i="6"/>
  <c r="D101" i="6"/>
  <c r="B101" i="6" s="1"/>
  <c r="C101" i="6"/>
  <c r="A101" i="6"/>
  <c r="D100" i="6"/>
  <c r="B100" i="6" s="1"/>
  <c r="C100" i="6"/>
  <c r="A100" i="6"/>
  <c r="D99" i="6"/>
  <c r="B99" i="6" s="1"/>
  <c r="C99" i="6"/>
  <c r="A99" i="6"/>
  <c r="D98" i="6"/>
  <c r="B98" i="6" s="1"/>
  <c r="C98" i="6"/>
  <c r="A98" i="6"/>
  <c r="D97" i="6"/>
  <c r="B97" i="6" s="1"/>
  <c r="C97" i="6"/>
  <c r="A97" i="6"/>
  <c r="D96" i="6"/>
  <c r="B96" i="6" s="1"/>
  <c r="C96" i="6"/>
  <c r="A96" i="6"/>
  <c r="D95" i="6"/>
  <c r="B95" i="6" s="1"/>
  <c r="C95" i="6"/>
  <c r="A95" i="6"/>
  <c r="D94" i="6"/>
  <c r="B94" i="6" s="1"/>
  <c r="C94" i="6"/>
  <c r="A94" i="6"/>
  <c r="D93" i="6"/>
  <c r="B93" i="6" s="1"/>
  <c r="C93" i="6"/>
  <c r="A93" i="6"/>
  <c r="D92" i="6"/>
  <c r="B92" i="6" s="1"/>
  <c r="C92" i="6"/>
  <c r="A92" i="6"/>
  <c r="D91" i="6"/>
  <c r="B91" i="6" s="1"/>
  <c r="C91" i="6"/>
  <c r="A91" i="6"/>
  <c r="D90" i="6"/>
  <c r="B90" i="6" s="1"/>
  <c r="C90" i="6"/>
  <c r="A90" i="6"/>
  <c r="D89" i="6"/>
  <c r="B89" i="6" s="1"/>
  <c r="C89" i="6"/>
  <c r="A89" i="6"/>
  <c r="D88" i="6"/>
  <c r="B88" i="6" s="1"/>
  <c r="C88" i="6"/>
  <c r="A88" i="6"/>
  <c r="D87" i="6"/>
  <c r="B87" i="6" s="1"/>
  <c r="C87" i="6"/>
  <c r="A87" i="6"/>
  <c r="D86" i="6"/>
  <c r="B86" i="6" s="1"/>
  <c r="C86" i="6"/>
  <c r="A86" i="6"/>
  <c r="D85" i="6"/>
  <c r="C85" i="6"/>
  <c r="A85" i="6"/>
  <c r="D84" i="6"/>
  <c r="C84" i="6"/>
  <c r="A84" i="6"/>
  <c r="D83" i="6"/>
  <c r="C83" i="6"/>
  <c r="A83" i="6"/>
  <c r="D82" i="6"/>
  <c r="C82" i="6"/>
  <c r="A82" i="6"/>
  <c r="D81" i="6"/>
  <c r="C81" i="6"/>
  <c r="A81" i="6"/>
  <c r="D80" i="6"/>
  <c r="C80" i="6"/>
  <c r="A80" i="6"/>
  <c r="D79" i="6"/>
  <c r="C79" i="6"/>
  <c r="A79" i="6"/>
  <c r="D78" i="6"/>
  <c r="C78" i="6"/>
  <c r="A78" i="6"/>
  <c r="D77" i="6"/>
  <c r="C77" i="6"/>
  <c r="A77" i="6"/>
  <c r="D76" i="6"/>
  <c r="C76" i="6"/>
  <c r="A76" i="6"/>
  <c r="D75" i="6"/>
  <c r="C75" i="6"/>
  <c r="A75" i="6"/>
  <c r="D74" i="6"/>
  <c r="C74" i="6"/>
  <c r="A74" i="6"/>
  <c r="D73" i="6"/>
  <c r="C73" i="6"/>
  <c r="A73" i="6"/>
  <c r="D72" i="6"/>
  <c r="C72" i="6"/>
  <c r="A72" i="6"/>
  <c r="D71" i="6"/>
  <c r="C71" i="6"/>
  <c r="A71" i="6"/>
  <c r="D70" i="6"/>
  <c r="C70" i="6"/>
  <c r="A70" i="6"/>
  <c r="D69" i="6"/>
  <c r="C69" i="6"/>
  <c r="A69" i="6"/>
  <c r="D68" i="6"/>
  <c r="C68" i="6"/>
  <c r="A68" i="6"/>
  <c r="D67" i="6"/>
  <c r="C67" i="6"/>
  <c r="A67" i="6"/>
  <c r="D66" i="6"/>
  <c r="C66" i="6"/>
  <c r="A66" i="6"/>
  <c r="D65" i="6"/>
  <c r="C65" i="6"/>
  <c r="A65" i="6"/>
  <c r="D64" i="6"/>
  <c r="C64" i="6"/>
  <c r="A64" i="6"/>
  <c r="D63" i="6"/>
  <c r="C63" i="6"/>
  <c r="A63" i="6"/>
  <c r="D62" i="6"/>
  <c r="C62" i="6"/>
  <c r="A62" i="6"/>
  <c r="D61" i="6"/>
  <c r="C61" i="6"/>
  <c r="A61" i="6"/>
  <c r="D60" i="6"/>
  <c r="C60" i="6"/>
  <c r="A60" i="6"/>
  <c r="D59" i="6"/>
  <c r="C59" i="6"/>
  <c r="A59" i="6"/>
  <c r="D58" i="6"/>
  <c r="C58" i="6"/>
  <c r="A58" i="6"/>
  <c r="D57" i="6"/>
  <c r="C57" i="6"/>
  <c r="A57" i="6"/>
  <c r="D56" i="6"/>
  <c r="C56" i="6"/>
  <c r="A56" i="6"/>
  <c r="D55" i="6"/>
  <c r="C55" i="6"/>
  <c r="A55" i="6"/>
  <c r="D54" i="6"/>
  <c r="C54" i="6"/>
  <c r="A54" i="6"/>
  <c r="D53" i="6"/>
  <c r="C53" i="6"/>
  <c r="A53" i="6"/>
  <c r="D52" i="6"/>
  <c r="C52" i="6"/>
  <c r="A52" i="6"/>
  <c r="D51" i="6"/>
  <c r="C51" i="6"/>
  <c r="A51" i="6"/>
  <c r="D50" i="6"/>
  <c r="C50" i="6"/>
  <c r="A50" i="6"/>
  <c r="D49" i="6"/>
  <c r="C49" i="6"/>
  <c r="A49" i="6"/>
  <c r="D48" i="6"/>
  <c r="C48" i="6"/>
  <c r="A48" i="6"/>
  <c r="D47" i="6"/>
  <c r="C47" i="6"/>
  <c r="A47" i="6"/>
  <c r="D46" i="6"/>
  <c r="C46" i="6"/>
  <c r="A46" i="6"/>
  <c r="D45" i="6"/>
  <c r="C45" i="6"/>
  <c r="A45" i="6"/>
  <c r="D44" i="6"/>
  <c r="C44" i="6"/>
  <c r="A44" i="6"/>
  <c r="D43" i="6"/>
  <c r="C43" i="6"/>
  <c r="A43" i="6"/>
  <c r="D42" i="6"/>
  <c r="C42" i="6"/>
  <c r="A42" i="6"/>
  <c r="D41" i="6"/>
  <c r="C41" i="6"/>
  <c r="A41" i="6"/>
  <c r="D40" i="6"/>
  <c r="C40" i="6"/>
  <c r="A40" i="6"/>
  <c r="D39" i="6"/>
  <c r="C39" i="6"/>
  <c r="A39" i="6"/>
  <c r="D38" i="6"/>
  <c r="C38" i="6"/>
  <c r="A38" i="6"/>
  <c r="D37" i="6"/>
  <c r="C37" i="6"/>
  <c r="A37" i="6"/>
  <c r="D36" i="6"/>
  <c r="C36" i="6"/>
  <c r="A36" i="6"/>
  <c r="D35" i="6"/>
  <c r="C35" i="6"/>
  <c r="A35" i="6"/>
  <c r="D34" i="6"/>
  <c r="C34" i="6"/>
  <c r="A34" i="6"/>
  <c r="D33" i="6"/>
  <c r="C33" i="6"/>
  <c r="A33" i="6"/>
  <c r="D32" i="6"/>
  <c r="C32" i="6"/>
  <c r="A32" i="6"/>
  <c r="D31" i="6"/>
  <c r="C31" i="6"/>
  <c r="A31" i="6"/>
  <c r="D30" i="6"/>
  <c r="C30" i="6"/>
  <c r="A30" i="6"/>
  <c r="D29" i="6"/>
  <c r="C29" i="6"/>
  <c r="A29" i="6"/>
  <c r="D28" i="6"/>
  <c r="C28" i="6"/>
  <c r="A28" i="6"/>
  <c r="D27" i="6"/>
  <c r="C27" i="6"/>
  <c r="A27" i="6"/>
  <c r="D26" i="6"/>
  <c r="C26" i="6"/>
  <c r="A26" i="6"/>
  <c r="D25" i="6"/>
  <c r="C25" i="6"/>
  <c r="A25" i="6"/>
  <c r="D24" i="6"/>
  <c r="C24" i="6"/>
  <c r="A24" i="6"/>
  <c r="D23" i="6"/>
  <c r="C23" i="6"/>
  <c r="A23" i="6"/>
  <c r="D22" i="6"/>
  <c r="C22" i="6"/>
  <c r="A22" i="6"/>
  <c r="D21" i="6"/>
  <c r="C21" i="6"/>
  <c r="A21" i="6"/>
  <c r="D20" i="6"/>
  <c r="C20" i="6"/>
  <c r="A20" i="6"/>
  <c r="D19" i="6"/>
  <c r="C19" i="6"/>
  <c r="A19" i="6"/>
  <c r="D18" i="6"/>
  <c r="C18" i="6"/>
  <c r="A18" i="6"/>
  <c r="D17" i="6"/>
  <c r="C17" i="6"/>
  <c r="A17" i="6"/>
  <c r="D16" i="6"/>
  <c r="C16" i="6"/>
  <c r="A16" i="6"/>
  <c r="D15" i="6"/>
  <c r="C15" i="6"/>
  <c r="A15" i="6"/>
  <c r="D14" i="6"/>
  <c r="C14" i="6"/>
  <c r="A14" i="6"/>
  <c r="D13" i="6"/>
  <c r="C13" i="6"/>
  <c r="A13" i="6"/>
  <c r="D12" i="6"/>
  <c r="C12" i="6"/>
  <c r="A12" i="6"/>
  <c r="D11" i="6"/>
  <c r="C11" i="6"/>
  <c r="A11" i="6"/>
  <c r="D10" i="6"/>
  <c r="C10" i="6"/>
  <c r="A10" i="6"/>
  <c r="D9" i="6"/>
  <c r="C9" i="6"/>
  <c r="A9" i="6"/>
  <c r="D8" i="6"/>
  <c r="C8" i="6"/>
  <c r="A8" i="6"/>
  <c r="D7" i="6"/>
  <c r="C7" i="6"/>
  <c r="A7" i="6"/>
  <c r="D6" i="6"/>
  <c r="C6" i="6"/>
  <c r="A6" i="6"/>
  <c r="D5" i="6"/>
  <c r="C5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A3" i="6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A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C125" i="5" s="1"/>
  <c r="E125" i="5"/>
  <c r="A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A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A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A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A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A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C119" i="5" s="1"/>
  <c r="E119" i="5"/>
  <c r="A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A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A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A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A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A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A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A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A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A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A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D108" i="5"/>
  <c r="A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A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A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A105" i="5"/>
  <c r="S104" i="5"/>
  <c r="R104" i="5"/>
  <c r="Q104" i="5"/>
  <c r="P104" i="5"/>
  <c r="O104" i="5"/>
  <c r="N104" i="5"/>
  <c r="M104" i="5"/>
  <c r="L104" i="5"/>
  <c r="K104" i="5"/>
  <c r="J104" i="5"/>
  <c r="I104" i="5"/>
  <c r="C104" i="5" s="1"/>
  <c r="H104" i="5"/>
  <c r="G104" i="5"/>
  <c r="F104" i="5"/>
  <c r="E104" i="5"/>
  <c r="A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A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A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A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D100" i="5" s="1"/>
  <c r="F100" i="5"/>
  <c r="E100" i="5"/>
  <c r="A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A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A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A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D96" i="5" s="1"/>
  <c r="F96" i="5"/>
  <c r="E96" i="5"/>
  <c r="A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A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A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F93" i="5"/>
  <c r="C93" i="5" s="1"/>
  <c r="E93" i="5"/>
  <c r="A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A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A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F90" i="5"/>
  <c r="C90" i="5" s="1"/>
  <c r="E90" i="5"/>
  <c r="A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A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A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A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F86" i="5"/>
  <c r="C86" i="5" s="1"/>
  <c r="E86" i="5"/>
  <c r="A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A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A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A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A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A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A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A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A78" i="5"/>
  <c r="S77" i="5"/>
  <c r="R77" i="5"/>
  <c r="Q77" i="5"/>
  <c r="P77" i="5"/>
  <c r="O77" i="5"/>
  <c r="N77" i="5"/>
  <c r="M77" i="5"/>
  <c r="L77" i="5"/>
  <c r="K77" i="5"/>
  <c r="J77" i="5"/>
  <c r="D77" i="5" s="1"/>
  <c r="I77" i="5"/>
  <c r="H77" i="5"/>
  <c r="G77" i="5"/>
  <c r="F77" i="5"/>
  <c r="C77" i="5" s="1"/>
  <c r="E77" i="5"/>
  <c r="A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A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A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A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A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A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A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A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A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A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A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D66" i="5" s="1"/>
  <c r="F66" i="5"/>
  <c r="E66" i="5"/>
  <c r="A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A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A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D63" i="5" s="1"/>
  <c r="F63" i="5"/>
  <c r="E63" i="5"/>
  <c r="A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A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A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A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D59" i="5" s="1"/>
  <c r="F59" i="5"/>
  <c r="E59" i="5"/>
  <c r="A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A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A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D56" i="5" s="1"/>
  <c r="F56" i="5"/>
  <c r="E56" i="5"/>
  <c r="A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A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C54" i="5"/>
  <c r="A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A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A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A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A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C49" i="5" s="1"/>
  <c r="E49" i="5"/>
  <c r="A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A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A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A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A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A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D43" i="5" s="1"/>
  <c r="F43" i="5"/>
  <c r="E43" i="5"/>
  <c r="A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A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A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A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A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A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A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A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A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A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A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A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A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A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A29" i="5"/>
  <c r="S28" i="5"/>
  <c r="R28" i="5"/>
  <c r="Q28" i="5"/>
  <c r="P28" i="5"/>
  <c r="O28" i="5"/>
  <c r="N28" i="5"/>
  <c r="M28" i="5"/>
  <c r="L28" i="5"/>
  <c r="K28" i="5"/>
  <c r="J28" i="5"/>
  <c r="I28" i="5"/>
  <c r="C28" i="5" s="1"/>
  <c r="H28" i="5"/>
  <c r="G28" i="5"/>
  <c r="F28" i="5"/>
  <c r="E28" i="5"/>
  <c r="A28" i="5"/>
  <c r="S27" i="5"/>
  <c r="R27" i="5"/>
  <c r="Q27" i="5"/>
  <c r="P27" i="5"/>
  <c r="O27" i="5"/>
  <c r="N27" i="5"/>
  <c r="M27" i="5"/>
  <c r="D27" i="5" s="1"/>
  <c r="L27" i="5"/>
  <c r="K27" i="5"/>
  <c r="J27" i="5"/>
  <c r="I27" i="5"/>
  <c r="H27" i="5"/>
  <c r="G27" i="5"/>
  <c r="F27" i="5"/>
  <c r="E27" i="5"/>
  <c r="A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A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A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A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A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A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A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A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D19" i="5" s="1"/>
  <c r="F19" i="5"/>
  <c r="E19" i="5"/>
  <c r="A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A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A17" i="5"/>
  <c r="S16" i="5"/>
  <c r="R16" i="5"/>
  <c r="Q16" i="5"/>
  <c r="P16" i="5"/>
  <c r="O16" i="5"/>
  <c r="N16" i="5"/>
  <c r="M16" i="5"/>
  <c r="L16" i="5"/>
  <c r="K16" i="5"/>
  <c r="J16" i="5"/>
  <c r="I16" i="5"/>
  <c r="C16" i="5" s="1"/>
  <c r="H16" i="5"/>
  <c r="G16" i="5"/>
  <c r="F16" i="5"/>
  <c r="E16" i="5"/>
  <c r="A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A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A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A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A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A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A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A9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A8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A7" i="5"/>
  <c r="S6" i="5"/>
  <c r="R6" i="5"/>
  <c r="Q6" i="5"/>
  <c r="P6" i="5"/>
  <c r="O6" i="5"/>
  <c r="N6" i="5"/>
  <c r="N128" i="5" s="1"/>
  <c r="M6" i="5"/>
  <c r="L6" i="5"/>
  <c r="K6" i="5"/>
  <c r="J6" i="5"/>
  <c r="J128" i="5" s="1"/>
  <c r="I6" i="5"/>
  <c r="H6" i="5"/>
  <c r="G6" i="5"/>
  <c r="F6" i="5"/>
  <c r="E6" i="5"/>
  <c r="A6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A3" i="5"/>
  <c r="N126" i="4"/>
  <c r="K126" i="4"/>
  <c r="H126" i="4"/>
  <c r="E126" i="4"/>
  <c r="D126" i="4"/>
  <c r="C126" i="4"/>
  <c r="B126" i="4" s="1"/>
  <c r="Q125" i="4"/>
  <c r="N125" i="4"/>
  <c r="K125" i="4"/>
  <c r="H125" i="4"/>
  <c r="E125" i="4"/>
  <c r="D125" i="4"/>
  <c r="C125" i="4"/>
  <c r="B125" i="4" s="1"/>
  <c r="Q124" i="4"/>
  <c r="N124" i="4"/>
  <c r="K124" i="4"/>
  <c r="H124" i="4"/>
  <c r="E124" i="4"/>
  <c r="D124" i="4"/>
  <c r="C124" i="4"/>
  <c r="Q123" i="4"/>
  <c r="N123" i="4"/>
  <c r="K123" i="4"/>
  <c r="H123" i="4"/>
  <c r="E123" i="4"/>
  <c r="D123" i="4"/>
  <c r="C123" i="4"/>
  <c r="Q122" i="4"/>
  <c r="N122" i="4"/>
  <c r="K122" i="4"/>
  <c r="H122" i="4"/>
  <c r="E122" i="4"/>
  <c r="D122" i="4"/>
  <c r="C122" i="4"/>
  <c r="Q121" i="4"/>
  <c r="N121" i="4"/>
  <c r="K121" i="4"/>
  <c r="K120" i="4" s="1"/>
  <c r="H121" i="4"/>
  <c r="E121" i="4"/>
  <c r="D121" i="4"/>
  <c r="C121" i="4"/>
  <c r="S120" i="4"/>
  <c r="R120" i="4"/>
  <c r="C120" i="4" s="1"/>
  <c r="P120" i="4"/>
  <c r="O120" i="4"/>
  <c r="M120" i="4"/>
  <c r="L120" i="4"/>
  <c r="J120" i="4"/>
  <c r="I120" i="4"/>
  <c r="G120" i="4"/>
  <c r="F120" i="4"/>
  <c r="Q119" i="4"/>
  <c r="N119" i="4"/>
  <c r="K119" i="4"/>
  <c r="H119" i="4"/>
  <c r="E119" i="4"/>
  <c r="D119" i="4"/>
  <c r="C119" i="4"/>
  <c r="Q118" i="4"/>
  <c r="N118" i="4"/>
  <c r="K118" i="4"/>
  <c r="H118" i="4"/>
  <c r="E118" i="4"/>
  <c r="D118" i="4"/>
  <c r="C118" i="4"/>
  <c r="Q117" i="4"/>
  <c r="N117" i="4"/>
  <c r="K117" i="4"/>
  <c r="H117" i="4"/>
  <c r="E117" i="4"/>
  <c r="D117" i="4"/>
  <c r="C117" i="4"/>
  <c r="Q116" i="4"/>
  <c r="N116" i="4"/>
  <c r="K116" i="4"/>
  <c r="H116" i="4"/>
  <c r="E116" i="4"/>
  <c r="D116" i="4"/>
  <c r="C116" i="4"/>
  <c r="Q115" i="4"/>
  <c r="N115" i="4"/>
  <c r="K115" i="4"/>
  <c r="H115" i="4"/>
  <c r="E115" i="4"/>
  <c r="D115" i="4"/>
  <c r="C115" i="4"/>
  <c r="S114" i="4"/>
  <c r="R114" i="4"/>
  <c r="P114" i="4"/>
  <c r="O114" i="4"/>
  <c r="M114" i="4"/>
  <c r="L114" i="4"/>
  <c r="J114" i="4"/>
  <c r="I114" i="4"/>
  <c r="G114" i="4"/>
  <c r="F114" i="4"/>
  <c r="Q113" i="4"/>
  <c r="N113" i="4"/>
  <c r="K113" i="4"/>
  <c r="H113" i="4"/>
  <c r="E113" i="4"/>
  <c r="D113" i="4"/>
  <c r="C113" i="4"/>
  <c r="Q112" i="4"/>
  <c r="N112" i="4"/>
  <c r="K112" i="4"/>
  <c r="H112" i="4"/>
  <c r="E112" i="4"/>
  <c r="D112" i="4"/>
  <c r="C112" i="4"/>
  <c r="Q111" i="4"/>
  <c r="N111" i="4"/>
  <c r="K111" i="4"/>
  <c r="H111" i="4"/>
  <c r="E111" i="4"/>
  <c r="D111" i="4"/>
  <c r="C111" i="4"/>
  <c r="Q110" i="4"/>
  <c r="N110" i="4"/>
  <c r="K110" i="4"/>
  <c r="H110" i="4"/>
  <c r="E110" i="4"/>
  <c r="D110" i="4"/>
  <c r="C110" i="4"/>
  <c r="Q109" i="4"/>
  <c r="N109" i="4"/>
  <c r="K109" i="4"/>
  <c r="H109" i="4"/>
  <c r="E109" i="4"/>
  <c r="D109" i="4"/>
  <c r="C109" i="4"/>
  <c r="S108" i="4"/>
  <c r="R108" i="4"/>
  <c r="P108" i="4"/>
  <c r="O108" i="4"/>
  <c r="M108" i="4"/>
  <c r="L108" i="4"/>
  <c r="J108" i="4"/>
  <c r="I108" i="4"/>
  <c r="G108" i="4"/>
  <c r="F108" i="4"/>
  <c r="Q107" i="4"/>
  <c r="N107" i="4"/>
  <c r="K107" i="4"/>
  <c r="H107" i="4"/>
  <c r="E107" i="4"/>
  <c r="D107" i="4"/>
  <c r="C107" i="4"/>
  <c r="Q106" i="4"/>
  <c r="N106" i="4"/>
  <c r="K106" i="4"/>
  <c r="H106" i="4"/>
  <c r="E106" i="4"/>
  <c r="D106" i="4"/>
  <c r="C106" i="4"/>
  <c r="Q105" i="4"/>
  <c r="N105" i="4"/>
  <c r="K105" i="4"/>
  <c r="H105" i="4"/>
  <c r="E105" i="4"/>
  <c r="D105" i="4"/>
  <c r="C105" i="4"/>
  <c r="Q104" i="4"/>
  <c r="N104" i="4"/>
  <c r="K104" i="4"/>
  <c r="H104" i="4"/>
  <c r="E104" i="4"/>
  <c r="D104" i="4"/>
  <c r="C104" i="4"/>
  <c r="Q103" i="4"/>
  <c r="N103" i="4"/>
  <c r="K103" i="4"/>
  <c r="H103" i="4"/>
  <c r="E103" i="4"/>
  <c r="D103" i="4"/>
  <c r="C103" i="4"/>
  <c r="S102" i="4"/>
  <c r="R102" i="4"/>
  <c r="P102" i="4"/>
  <c r="O102" i="4"/>
  <c r="M102" i="4"/>
  <c r="D102" i="4" s="1"/>
  <c r="L102" i="4"/>
  <c r="J102" i="4"/>
  <c r="I102" i="4"/>
  <c r="G102" i="4"/>
  <c r="F102" i="4"/>
  <c r="Q101" i="4"/>
  <c r="N101" i="4"/>
  <c r="K101" i="4"/>
  <c r="H101" i="4"/>
  <c r="E101" i="4"/>
  <c r="D101" i="4"/>
  <c r="C101" i="4"/>
  <c r="B101" i="4" s="1"/>
  <c r="Q100" i="4"/>
  <c r="N100" i="4"/>
  <c r="K100" i="4"/>
  <c r="H100" i="4"/>
  <c r="E100" i="4"/>
  <c r="D100" i="4"/>
  <c r="C100" i="4"/>
  <c r="Q99" i="4"/>
  <c r="N99" i="4"/>
  <c r="K99" i="4"/>
  <c r="H99" i="4"/>
  <c r="E99" i="4"/>
  <c r="D99" i="4"/>
  <c r="C99" i="4"/>
  <c r="Q98" i="4"/>
  <c r="N98" i="4"/>
  <c r="K98" i="4"/>
  <c r="H98" i="4"/>
  <c r="E98" i="4"/>
  <c r="D98" i="4"/>
  <c r="C98" i="4"/>
  <c r="B98" i="4" s="1"/>
  <c r="Q97" i="4"/>
  <c r="N97" i="4"/>
  <c r="K97" i="4"/>
  <c r="H97" i="4"/>
  <c r="E97" i="4"/>
  <c r="D97" i="4"/>
  <c r="C97" i="4"/>
  <c r="S96" i="4"/>
  <c r="R96" i="4"/>
  <c r="P96" i="4"/>
  <c r="O96" i="4"/>
  <c r="N96" i="4"/>
  <c r="M96" i="4"/>
  <c r="L96" i="4"/>
  <c r="J96" i="4"/>
  <c r="I96" i="4"/>
  <c r="G96" i="4"/>
  <c r="F96" i="4"/>
  <c r="Q95" i="4"/>
  <c r="N95" i="4"/>
  <c r="K95" i="4"/>
  <c r="H95" i="4"/>
  <c r="E95" i="4"/>
  <c r="D95" i="4"/>
  <c r="C95" i="4"/>
  <c r="Q94" i="4"/>
  <c r="N94" i="4"/>
  <c r="K94" i="4"/>
  <c r="H94" i="4"/>
  <c r="E94" i="4"/>
  <c r="D94" i="4"/>
  <c r="C94" i="4"/>
  <c r="Q93" i="4"/>
  <c r="N93" i="4"/>
  <c r="K93" i="4"/>
  <c r="H93" i="4"/>
  <c r="E93" i="4"/>
  <c r="D93" i="4"/>
  <c r="C93" i="4"/>
  <c r="Q92" i="4"/>
  <c r="N92" i="4"/>
  <c r="K92" i="4"/>
  <c r="H92" i="4"/>
  <c r="E92" i="4"/>
  <c r="D92" i="4"/>
  <c r="C92" i="4"/>
  <c r="Q91" i="4"/>
  <c r="N91" i="4"/>
  <c r="K91" i="4"/>
  <c r="H91" i="4"/>
  <c r="E91" i="4"/>
  <c r="D91" i="4"/>
  <c r="C91" i="4"/>
  <c r="S90" i="4"/>
  <c r="R90" i="4"/>
  <c r="P90" i="4"/>
  <c r="O90" i="4"/>
  <c r="M90" i="4"/>
  <c r="L90" i="4"/>
  <c r="J90" i="4"/>
  <c r="I90" i="4"/>
  <c r="G90" i="4"/>
  <c r="F90" i="4"/>
  <c r="Q89" i="4"/>
  <c r="N89" i="4"/>
  <c r="K89" i="4"/>
  <c r="H89" i="4"/>
  <c r="E89" i="4"/>
  <c r="D89" i="4"/>
  <c r="C89" i="4"/>
  <c r="B89" i="4" s="1"/>
  <c r="Q88" i="4"/>
  <c r="N88" i="4"/>
  <c r="K88" i="4"/>
  <c r="H88" i="4"/>
  <c r="E88" i="4"/>
  <c r="D88" i="4"/>
  <c r="C88" i="4"/>
  <c r="Q87" i="4"/>
  <c r="N87" i="4"/>
  <c r="K87" i="4"/>
  <c r="H87" i="4"/>
  <c r="E87" i="4"/>
  <c r="D87" i="4"/>
  <c r="C87" i="4"/>
  <c r="B87" i="4" s="1"/>
  <c r="Q86" i="4"/>
  <c r="N86" i="4"/>
  <c r="K86" i="4"/>
  <c r="H86" i="4"/>
  <c r="E86" i="4"/>
  <c r="D86" i="4"/>
  <c r="C86" i="4"/>
  <c r="Q85" i="4"/>
  <c r="N85" i="4"/>
  <c r="K85" i="4"/>
  <c r="H85" i="4"/>
  <c r="E85" i="4"/>
  <c r="D85" i="4"/>
  <c r="C85" i="4"/>
  <c r="B85" i="4" s="1"/>
  <c r="S84" i="4"/>
  <c r="R84" i="4"/>
  <c r="P84" i="4"/>
  <c r="O84" i="4"/>
  <c r="M84" i="4"/>
  <c r="L84" i="4"/>
  <c r="J84" i="4"/>
  <c r="I84" i="4"/>
  <c r="G84" i="4"/>
  <c r="F84" i="4"/>
  <c r="Q83" i="4"/>
  <c r="N83" i="4"/>
  <c r="K83" i="4"/>
  <c r="H83" i="4"/>
  <c r="E83" i="4"/>
  <c r="D83" i="4"/>
  <c r="C83" i="4"/>
  <c r="Q82" i="4"/>
  <c r="N82" i="4"/>
  <c r="K82" i="4"/>
  <c r="H82" i="4"/>
  <c r="E82" i="4"/>
  <c r="D82" i="4"/>
  <c r="C82" i="4"/>
  <c r="B82" i="4" s="1"/>
  <c r="Q81" i="4"/>
  <c r="N81" i="4"/>
  <c r="K81" i="4"/>
  <c r="H81" i="4"/>
  <c r="E81" i="4"/>
  <c r="D81" i="4"/>
  <c r="C81" i="4"/>
  <c r="Q80" i="4"/>
  <c r="N80" i="4"/>
  <c r="K80" i="4"/>
  <c r="H80" i="4"/>
  <c r="E80" i="4"/>
  <c r="D80" i="4"/>
  <c r="C80" i="4"/>
  <c r="Q79" i="4"/>
  <c r="N79" i="4"/>
  <c r="K79" i="4"/>
  <c r="H79" i="4"/>
  <c r="H78" i="4" s="1"/>
  <c r="E79" i="4"/>
  <c r="D79" i="4"/>
  <c r="C79" i="4"/>
  <c r="B79" i="4" s="1"/>
  <c r="S78" i="4"/>
  <c r="R78" i="4"/>
  <c r="P78" i="4"/>
  <c r="O78" i="4"/>
  <c r="M78" i="4"/>
  <c r="L78" i="4"/>
  <c r="J78" i="4"/>
  <c r="I78" i="4"/>
  <c r="G78" i="4"/>
  <c r="F78" i="4"/>
  <c r="Q77" i="4"/>
  <c r="N77" i="4"/>
  <c r="K77" i="4"/>
  <c r="H77" i="4"/>
  <c r="E77" i="4"/>
  <c r="D77" i="4"/>
  <c r="C77" i="4"/>
  <c r="Q76" i="4"/>
  <c r="N76" i="4"/>
  <c r="K76" i="4"/>
  <c r="H76" i="4"/>
  <c r="E76" i="4"/>
  <c r="D76" i="4"/>
  <c r="C76" i="4"/>
  <c r="B76" i="4" s="1"/>
  <c r="Q75" i="4"/>
  <c r="N75" i="4"/>
  <c r="K75" i="4"/>
  <c r="K72" i="4" s="1"/>
  <c r="H75" i="4"/>
  <c r="E75" i="4"/>
  <c r="D75" i="4"/>
  <c r="C75" i="4"/>
  <c r="Q74" i="4"/>
  <c r="N74" i="4"/>
  <c r="K74" i="4"/>
  <c r="H74" i="4"/>
  <c r="E74" i="4"/>
  <c r="D74" i="4"/>
  <c r="C74" i="4"/>
  <c r="Q73" i="4"/>
  <c r="N73" i="4"/>
  <c r="K73" i="4"/>
  <c r="H73" i="4"/>
  <c r="E73" i="4"/>
  <c r="D73" i="4"/>
  <c r="C73" i="4"/>
  <c r="B73" i="4" s="1"/>
  <c r="S72" i="4"/>
  <c r="R72" i="4"/>
  <c r="P72" i="4"/>
  <c r="O72" i="4"/>
  <c r="M72" i="4"/>
  <c r="L72" i="4"/>
  <c r="C72" i="4" s="1"/>
  <c r="J72" i="4"/>
  <c r="I72" i="4"/>
  <c r="G72" i="4"/>
  <c r="F72" i="4"/>
  <c r="Q71" i="4"/>
  <c r="N71" i="4"/>
  <c r="K71" i="4"/>
  <c r="H71" i="4"/>
  <c r="E71" i="4"/>
  <c r="D71" i="4"/>
  <c r="C71" i="4"/>
  <c r="Q70" i="4"/>
  <c r="N70" i="4"/>
  <c r="K70" i="4"/>
  <c r="H70" i="4"/>
  <c r="E70" i="4"/>
  <c r="D70" i="4"/>
  <c r="C70" i="4"/>
  <c r="Q69" i="4"/>
  <c r="N69" i="4"/>
  <c r="K69" i="4"/>
  <c r="H69" i="4"/>
  <c r="E69" i="4"/>
  <c r="D69" i="4"/>
  <c r="C69" i="4"/>
  <c r="B69" i="4" s="1"/>
  <c r="Q68" i="4"/>
  <c r="N68" i="4"/>
  <c r="K68" i="4"/>
  <c r="H68" i="4"/>
  <c r="E68" i="4"/>
  <c r="D68" i="4"/>
  <c r="C68" i="4"/>
  <c r="Q67" i="4"/>
  <c r="N67" i="4"/>
  <c r="N66" i="4" s="1"/>
  <c r="K67" i="4"/>
  <c r="H67" i="4"/>
  <c r="E67" i="4"/>
  <c r="D67" i="4"/>
  <c r="C67" i="4"/>
  <c r="S66" i="4"/>
  <c r="R66" i="4"/>
  <c r="P66" i="4"/>
  <c r="O66" i="4"/>
  <c r="M66" i="4"/>
  <c r="L66" i="4"/>
  <c r="J66" i="4"/>
  <c r="I66" i="4"/>
  <c r="G66" i="4"/>
  <c r="F66" i="4"/>
  <c r="Q65" i="4"/>
  <c r="N65" i="4"/>
  <c r="K65" i="4"/>
  <c r="H65" i="4"/>
  <c r="E65" i="4"/>
  <c r="D65" i="4"/>
  <c r="B65" i="4" s="1"/>
  <c r="C65" i="4"/>
  <c r="Q64" i="4"/>
  <c r="N64" i="4"/>
  <c r="K64" i="4"/>
  <c r="H64" i="4"/>
  <c r="E64" i="4"/>
  <c r="D64" i="4"/>
  <c r="C64" i="4"/>
  <c r="Q63" i="4"/>
  <c r="N63" i="4"/>
  <c r="K63" i="4"/>
  <c r="H63" i="4"/>
  <c r="E63" i="4"/>
  <c r="D63" i="4"/>
  <c r="C63" i="4"/>
  <c r="Q62" i="4"/>
  <c r="N62" i="4"/>
  <c r="K62" i="4"/>
  <c r="H62" i="4"/>
  <c r="E62" i="4"/>
  <c r="D62" i="4"/>
  <c r="C62" i="4"/>
  <c r="Q61" i="4"/>
  <c r="N61" i="4"/>
  <c r="K61" i="4"/>
  <c r="H61" i="4"/>
  <c r="E61" i="4"/>
  <c r="D61" i="4"/>
  <c r="C61" i="4"/>
  <c r="S60" i="4"/>
  <c r="R60" i="4"/>
  <c r="P60" i="4"/>
  <c r="O60" i="4"/>
  <c r="M60" i="4"/>
  <c r="L60" i="4"/>
  <c r="J60" i="4"/>
  <c r="I60" i="4"/>
  <c r="G60" i="4"/>
  <c r="F60" i="4"/>
  <c r="C60" i="4" s="1"/>
  <c r="Q59" i="4"/>
  <c r="N59" i="4"/>
  <c r="K59" i="4"/>
  <c r="H59" i="4"/>
  <c r="E59" i="4"/>
  <c r="D59" i="4"/>
  <c r="C59" i="4"/>
  <c r="Q58" i="4"/>
  <c r="N58" i="4"/>
  <c r="K58" i="4"/>
  <c r="H58" i="4"/>
  <c r="H54" i="4" s="1"/>
  <c r="E58" i="4"/>
  <c r="D58" i="4"/>
  <c r="C58" i="4"/>
  <c r="Q57" i="4"/>
  <c r="N57" i="4"/>
  <c r="K57" i="4"/>
  <c r="H57" i="4"/>
  <c r="E57" i="4"/>
  <c r="D57" i="4"/>
  <c r="C57" i="4"/>
  <c r="Q56" i="4"/>
  <c r="N56" i="4"/>
  <c r="K56" i="4"/>
  <c r="H56" i="4"/>
  <c r="E56" i="4"/>
  <c r="D56" i="4"/>
  <c r="C56" i="4"/>
  <c r="Q55" i="4"/>
  <c r="N55" i="4"/>
  <c r="K55" i="4"/>
  <c r="H55" i="4"/>
  <c r="E55" i="4"/>
  <c r="D55" i="4"/>
  <c r="C55" i="4"/>
  <c r="S54" i="4"/>
  <c r="R54" i="4"/>
  <c r="P54" i="4"/>
  <c r="O54" i="4"/>
  <c r="M54" i="4"/>
  <c r="L54" i="4"/>
  <c r="J54" i="4"/>
  <c r="I54" i="4"/>
  <c r="G54" i="4"/>
  <c r="F54" i="4"/>
  <c r="Q53" i="4"/>
  <c r="N53" i="4"/>
  <c r="K53" i="4"/>
  <c r="H53" i="4"/>
  <c r="E53" i="4"/>
  <c r="D53" i="4"/>
  <c r="C53" i="4"/>
  <c r="Q52" i="4"/>
  <c r="N52" i="4"/>
  <c r="K52" i="4"/>
  <c r="H52" i="4"/>
  <c r="E52" i="4"/>
  <c r="D52" i="4"/>
  <c r="C52" i="4"/>
  <c r="Q51" i="4"/>
  <c r="N51" i="4"/>
  <c r="K51" i="4"/>
  <c r="H51" i="4"/>
  <c r="E51" i="4"/>
  <c r="D51" i="4"/>
  <c r="C51" i="4"/>
  <c r="Q50" i="4"/>
  <c r="N50" i="4"/>
  <c r="K50" i="4"/>
  <c r="H50" i="4"/>
  <c r="E50" i="4"/>
  <c r="D50" i="4"/>
  <c r="C50" i="4"/>
  <c r="Q49" i="4"/>
  <c r="N49" i="4"/>
  <c r="K49" i="4"/>
  <c r="H49" i="4"/>
  <c r="E49" i="4"/>
  <c r="D49" i="4"/>
  <c r="C49" i="4"/>
  <c r="S48" i="4"/>
  <c r="R48" i="4"/>
  <c r="P48" i="4"/>
  <c r="O48" i="4"/>
  <c r="M48" i="4"/>
  <c r="L48" i="4"/>
  <c r="J48" i="4"/>
  <c r="I48" i="4"/>
  <c r="G48" i="4"/>
  <c r="F48" i="4"/>
  <c r="Q47" i="4"/>
  <c r="N47" i="4"/>
  <c r="K47" i="4"/>
  <c r="H47" i="4"/>
  <c r="E47" i="4"/>
  <c r="D47" i="4"/>
  <c r="C47" i="4"/>
  <c r="Q46" i="4"/>
  <c r="N46" i="4"/>
  <c r="K46" i="4"/>
  <c r="H46" i="4"/>
  <c r="E46" i="4"/>
  <c r="D46" i="4"/>
  <c r="C46" i="4"/>
  <c r="Q45" i="4"/>
  <c r="N45" i="4"/>
  <c r="K45" i="4"/>
  <c r="H45" i="4"/>
  <c r="E45" i="4"/>
  <c r="D45" i="4"/>
  <c r="C45" i="4"/>
  <c r="Q44" i="4"/>
  <c r="Q42" i="4" s="1"/>
  <c r="N44" i="4"/>
  <c r="K44" i="4"/>
  <c r="H44" i="4"/>
  <c r="E44" i="4"/>
  <c r="D44" i="4"/>
  <c r="C44" i="4"/>
  <c r="Q43" i="4"/>
  <c r="N43" i="4"/>
  <c r="K43" i="4"/>
  <c r="H43" i="4"/>
  <c r="E43" i="4"/>
  <c r="D43" i="4"/>
  <c r="C43" i="4"/>
  <c r="S42" i="4"/>
  <c r="R42" i="4"/>
  <c r="P42" i="4"/>
  <c r="O42" i="4"/>
  <c r="M42" i="4"/>
  <c r="L42" i="4"/>
  <c r="J42" i="4"/>
  <c r="I42" i="4"/>
  <c r="G42" i="4"/>
  <c r="F42" i="4"/>
  <c r="Q41" i="4"/>
  <c r="N41" i="4"/>
  <c r="K41" i="4"/>
  <c r="H41" i="4"/>
  <c r="E41" i="4"/>
  <c r="D41" i="4"/>
  <c r="C41" i="4"/>
  <c r="Q40" i="4"/>
  <c r="N40" i="4"/>
  <c r="K40" i="4"/>
  <c r="H40" i="4"/>
  <c r="E40" i="4"/>
  <c r="D40" i="4"/>
  <c r="C40" i="4"/>
  <c r="B40" i="4" s="1"/>
  <c r="Q39" i="4"/>
  <c r="N39" i="4"/>
  <c r="K39" i="4"/>
  <c r="H39" i="4"/>
  <c r="E39" i="4"/>
  <c r="D39" i="4"/>
  <c r="C39" i="4"/>
  <c r="Q38" i="4"/>
  <c r="N38" i="4"/>
  <c r="K38" i="4"/>
  <c r="H38" i="4"/>
  <c r="E38" i="4"/>
  <c r="D38" i="4"/>
  <c r="C38" i="4"/>
  <c r="B38" i="4" s="1"/>
  <c r="Q37" i="4"/>
  <c r="N37" i="4"/>
  <c r="K37" i="4"/>
  <c r="H37" i="4"/>
  <c r="E37" i="4"/>
  <c r="D37" i="4"/>
  <c r="C37" i="4"/>
  <c r="S36" i="4"/>
  <c r="R36" i="4"/>
  <c r="P36" i="4"/>
  <c r="O36" i="4"/>
  <c r="M36" i="4"/>
  <c r="L36" i="4"/>
  <c r="K36" i="4"/>
  <c r="J36" i="4"/>
  <c r="I36" i="4"/>
  <c r="G36" i="4"/>
  <c r="F36" i="4"/>
  <c r="C36" i="4" s="1"/>
  <c r="Q35" i="4"/>
  <c r="N35" i="4"/>
  <c r="K35" i="4"/>
  <c r="H35" i="4"/>
  <c r="E35" i="4"/>
  <c r="D35" i="4"/>
  <c r="C35" i="4"/>
  <c r="B35" i="4" s="1"/>
  <c r="Q34" i="4"/>
  <c r="N34" i="4"/>
  <c r="K34" i="4"/>
  <c r="H34" i="4"/>
  <c r="E34" i="4"/>
  <c r="D34" i="4"/>
  <c r="C34" i="4"/>
  <c r="Q33" i="4"/>
  <c r="N33" i="4"/>
  <c r="K33" i="4"/>
  <c r="H33" i="4"/>
  <c r="E33" i="4"/>
  <c r="D33" i="4"/>
  <c r="C33" i="4"/>
  <c r="Q32" i="4"/>
  <c r="N32" i="4"/>
  <c r="K32" i="4"/>
  <c r="H32" i="4"/>
  <c r="H30" i="4" s="1"/>
  <c r="E32" i="4"/>
  <c r="E30" i="4" s="1"/>
  <c r="D32" i="4"/>
  <c r="C32" i="4"/>
  <c r="B32" i="4" s="1"/>
  <c r="Q31" i="4"/>
  <c r="N31" i="4"/>
  <c r="K31" i="4"/>
  <c r="H31" i="4"/>
  <c r="E31" i="4"/>
  <c r="D31" i="4"/>
  <c r="C31" i="4"/>
  <c r="S30" i="4"/>
  <c r="R30" i="4"/>
  <c r="P30" i="4"/>
  <c r="O30" i="4"/>
  <c r="M30" i="4"/>
  <c r="L30" i="4"/>
  <c r="J30" i="4"/>
  <c r="I30" i="4"/>
  <c r="G30" i="4"/>
  <c r="F30" i="4"/>
  <c r="Q29" i="4"/>
  <c r="N29" i="4"/>
  <c r="K29" i="4"/>
  <c r="H29" i="4"/>
  <c r="E29" i="4"/>
  <c r="D29" i="4"/>
  <c r="B29" i="4" s="1"/>
  <c r="C29" i="4"/>
  <c r="Q28" i="4"/>
  <c r="N28" i="4"/>
  <c r="K28" i="4"/>
  <c r="H28" i="4"/>
  <c r="E28" i="4"/>
  <c r="D28" i="4"/>
  <c r="C28" i="4"/>
  <c r="B28" i="4"/>
  <c r="Q27" i="4"/>
  <c r="N27" i="4"/>
  <c r="K27" i="4"/>
  <c r="H27" i="4"/>
  <c r="E27" i="4"/>
  <c r="D27" i="4"/>
  <c r="C27" i="4"/>
  <c r="Q26" i="4"/>
  <c r="N26" i="4"/>
  <c r="K26" i="4"/>
  <c r="H26" i="4"/>
  <c r="E26" i="4"/>
  <c r="D26" i="4"/>
  <c r="C26" i="4"/>
  <c r="Q25" i="4"/>
  <c r="N25" i="4"/>
  <c r="K25" i="4"/>
  <c r="H25" i="4"/>
  <c r="E25" i="4"/>
  <c r="D25" i="4"/>
  <c r="C25" i="4"/>
  <c r="B25" i="4" s="1"/>
  <c r="S24" i="4"/>
  <c r="R24" i="4"/>
  <c r="P24" i="4"/>
  <c r="O24" i="4"/>
  <c r="M24" i="4"/>
  <c r="L24" i="4"/>
  <c r="J24" i="4"/>
  <c r="I24" i="4"/>
  <c r="G24" i="4"/>
  <c r="F24" i="4"/>
  <c r="Q23" i="4"/>
  <c r="N23" i="4"/>
  <c r="K23" i="4"/>
  <c r="H23" i="4"/>
  <c r="E23" i="4"/>
  <c r="E18" i="4" s="1"/>
  <c r="D23" i="4"/>
  <c r="C23" i="4"/>
  <c r="Q22" i="4"/>
  <c r="N22" i="4"/>
  <c r="K22" i="4"/>
  <c r="H22" i="4"/>
  <c r="H18" i="4" s="1"/>
  <c r="E22" i="4"/>
  <c r="D22" i="4"/>
  <c r="C22" i="4"/>
  <c r="Q21" i="4"/>
  <c r="N21" i="4"/>
  <c r="K21" i="4"/>
  <c r="H21" i="4"/>
  <c r="E21" i="4"/>
  <c r="D21" i="4"/>
  <c r="C21" i="4"/>
  <c r="Q20" i="4"/>
  <c r="N20" i="4"/>
  <c r="N18" i="4" s="1"/>
  <c r="K20" i="4"/>
  <c r="H20" i="4"/>
  <c r="E20" i="4"/>
  <c r="D20" i="4"/>
  <c r="C20" i="4"/>
  <c r="B20" i="4" s="1"/>
  <c r="Q19" i="4"/>
  <c r="Q18" i="4" s="1"/>
  <c r="N19" i="4"/>
  <c r="K19" i="4"/>
  <c r="H19" i="4"/>
  <c r="E19" i="4"/>
  <c r="D19" i="4"/>
  <c r="C19" i="4"/>
  <c r="B19" i="4" s="1"/>
  <c r="S18" i="4"/>
  <c r="R18" i="4"/>
  <c r="P18" i="4"/>
  <c r="O18" i="4"/>
  <c r="M18" i="4"/>
  <c r="L18" i="4"/>
  <c r="J18" i="4"/>
  <c r="I18" i="4"/>
  <c r="G18" i="4"/>
  <c r="F18" i="4"/>
  <c r="Q17" i="4"/>
  <c r="N17" i="4"/>
  <c r="K17" i="4"/>
  <c r="H17" i="4"/>
  <c r="E17" i="4"/>
  <c r="D17" i="4"/>
  <c r="C17" i="4"/>
  <c r="B17" i="4" s="1"/>
  <c r="Q16" i="4"/>
  <c r="N16" i="4"/>
  <c r="K16" i="4"/>
  <c r="H16" i="4"/>
  <c r="E16" i="4"/>
  <c r="D16" i="4"/>
  <c r="C16" i="4"/>
  <c r="Q15" i="4"/>
  <c r="N15" i="4"/>
  <c r="K15" i="4"/>
  <c r="H15" i="4"/>
  <c r="E15" i="4"/>
  <c r="D15" i="4"/>
  <c r="C15" i="4"/>
  <c r="Q14" i="4"/>
  <c r="N14" i="4"/>
  <c r="N12" i="4" s="1"/>
  <c r="K14" i="4"/>
  <c r="H14" i="4"/>
  <c r="E14" i="4"/>
  <c r="D14" i="4"/>
  <c r="C14" i="4"/>
  <c r="Q13" i="4"/>
  <c r="N13" i="4"/>
  <c r="K13" i="4"/>
  <c r="H13" i="4"/>
  <c r="E13" i="4"/>
  <c r="D13" i="4"/>
  <c r="C13" i="4"/>
  <c r="S12" i="4"/>
  <c r="R12" i="4"/>
  <c r="P12" i="4"/>
  <c r="O12" i="4"/>
  <c r="M12" i="4"/>
  <c r="L12" i="4"/>
  <c r="J12" i="4"/>
  <c r="I12" i="4"/>
  <c r="G12" i="4"/>
  <c r="F12" i="4"/>
  <c r="Q11" i="4"/>
  <c r="N11" i="4"/>
  <c r="K11" i="4"/>
  <c r="H11" i="4"/>
  <c r="E11" i="4"/>
  <c r="D11" i="4"/>
  <c r="C11" i="4"/>
  <c r="B11" i="4" s="1"/>
  <c r="Q10" i="4"/>
  <c r="N10" i="4"/>
  <c r="K10" i="4"/>
  <c r="H10" i="4"/>
  <c r="E10" i="4"/>
  <c r="D10" i="4"/>
  <c r="C10" i="4"/>
  <c r="Q9" i="4"/>
  <c r="N9" i="4"/>
  <c r="K9" i="4"/>
  <c r="H9" i="4"/>
  <c r="E9" i="4"/>
  <c r="D9" i="4"/>
  <c r="C9" i="4"/>
  <c r="B9" i="4" s="1"/>
  <c r="Q8" i="4"/>
  <c r="N8" i="4"/>
  <c r="K8" i="4"/>
  <c r="H8" i="4"/>
  <c r="E8" i="4"/>
  <c r="D8" i="4"/>
  <c r="C8" i="4"/>
  <c r="B8" i="4" s="1"/>
  <c r="Q7" i="4"/>
  <c r="N7" i="4"/>
  <c r="K7" i="4"/>
  <c r="H7" i="4"/>
  <c r="E7" i="4"/>
  <c r="D7" i="4"/>
  <c r="C7" i="4"/>
  <c r="B7" i="4" s="1"/>
  <c r="S6" i="4"/>
  <c r="R6" i="4"/>
  <c r="P6" i="4"/>
  <c r="O6" i="4"/>
  <c r="M6" i="4"/>
  <c r="L6" i="4"/>
  <c r="J6" i="4"/>
  <c r="I6" i="4"/>
  <c r="G6" i="4"/>
  <c r="F6" i="4"/>
  <c r="D126" i="3"/>
  <c r="B126" i="3" s="1"/>
  <c r="C126" i="3"/>
  <c r="Q125" i="3"/>
  <c r="N125" i="3"/>
  <c r="K125" i="3"/>
  <c r="H125" i="3"/>
  <c r="D125" i="3"/>
  <c r="B125" i="3" s="1"/>
  <c r="C125" i="3"/>
  <c r="Q124" i="3"/>
  <c r="N124" i="3"/>
  <c r="K124" i="3"/>
  <c r="H124" i="3"/>
  <c r="D124" i="3"/>
  <c r="C124" i="3"/>
  <c r="Q123" i="3"/>
  <c r="N123" i="3"/>
  <c r="K123" i="3"/>
  <c r="H123" i="3"/>
  <c r="D123" i="3"/>
  <c r="C123" i="3"/>
  <c r="Q122" i="3"/>
  <c r="N122" i="3"/>
  <c r="K122" i="3"/>
  <c r="H122" i="3"/>
  <c r="D122" i="3"/>
  <c r="C122" i="3"/>
  <c r="Q121" i="3"/>
  <c r="Q120" i="3" s="1"/>
  <c r="N121" i="3"/>
  <c r="N120" i="3" s="1"/>
  <c r="K121" i="3"/>
  <c r="H121" i="3"/>
  <c r="D121" i="3"/>
  <c r="C121" i="3"/>
  <c r="S120" i="3"/>
  <c r="R120" i="3"/>
  <c r="P120" i="3"/>
  <c r="O120" i="3"/>
  <c r="M120" i="3"/>
  <c r="L120" i="3"/>
  <c r="J120" i="3"/>
  <c r="I120" i="3"/>
  <c r="G120" i="3"/>
  <c r="F120" i="3"/>
  <c r="E120" i="3"/>
  <c r="Q119" i="3"/>
  <c r="N119" i="3"/>
  <c r="K119" i="3"/>
  <c r="H119" i="3"/>
  <c r="E119" i="3"/>
  <c r="D119" i="3"/>
  <c r="B119" i="3" s="1"/>
  <c r="C119" i="3"/>
  <c r="Q118" i="3"/>
  <c r="N118" i="3"/>
  <c r="K118" i="3"/>
  <c r="H118" i="3"/>
  <c r="E118" i="3"/>
  <c r="D118" i="3"/>
  <c r="B118" i="3" s="1"/>
  <c r="C118" i="3"/>
  <c r="Q117" i="3"/>
  <c r="N117" i="3"/>
  <c r="K117" i="3"/>
  <c r="H117" i="3"/>
  <c r="E117" i="3"/>
  <c r="D117" i="3"/>
  <c r="C117" i="3"/>
  <c r="B117" i="3" s="1"/>
  <c r="Q116" i="3"/>
  <c r="Q114" i="3" s="1"/>
  <c r="N116" i="3"/>
  <c r="K116" i="3"/>
  <c r="H116" i="3"/>
  <c r="E116" i="3"/>
  <c r="D116" i="3"/>
  <c r="C116" i="3"/>
  <c r="B116" i="3" s="1"/>
  <c r="Q115" i="3"/>
  <c r="N115" i="3"/>
  <c r="K115" i="3"/>
  <c r="H115" i="3"/>
  <c r="E115" i="3"/>
  <c r="E114" i="3" s="1"/>
  <c r="D115" i="3"/>
  <c r="B115" i="3" s="1"/>
  <c r="C115" i="3"/>
  <c r="S114" i="3"/>
  <c r="R114" i="3"/>
  <c r="P114" i="3"/>
  <c r="O114" i="3"/>
  <c r="M114" i="3"/>
  <c r="L114" i="3"/>
  <c r="J114" i="3"/>
  <c r="I114" i="3"/>
  <c r="G114" i="3"/>
  <c r="F114" i="3"/>
  <c r="Q113" i="3"/>
  <c r="N113" i="3"/>
  <c r="K113" i="3"/>
  <c r="H113" i="3"/>
  <c r="E113" i="3"/>
  <c r="D113" i="3"/>
  <c r="C113" i="3"/>
  <c r="Q112" i="3"/>
  <c r="N112" i="3"/>
  <c r="K112" i="3"/>
  <c r="H112" i="3"/>
  <c r="E112" i="3"/>
  <c r="D112" i="3"/>
  <c r="C112" i="3"/>
  <c r="Q111" i="3"/>
  <c r="N111" i="3"/>
  <c r="K111" i="3"/>
  <c r="H111" i="3"/>
  <c r="E111" i="3"/>
  <c r="D111" i="3"/>
  <c r="C111" i="3"/>
  <c r="B111" i="3" s="1"/>
  <c r="Q110" i="3"/>
  <c r="N110" i="3"/>
  <c r="K110" i="3"/>
  <c r="H110" i="3"/>
  <c r="E110" i="3"/>
  <c r="D110" i="3"/>
  <c r="C110" i="3"/>
  <c r="Q109" i="3"/>
  <c r="N109" i="3"/>
  <c r="N108" i="3" s="1"/>
  <c r="K109" i="3"/>
  <c r="H109" i="3"/>
  <c r="E109" i="3"/>
  <c r="D109" i="3"/>
  <c r="C109" i="3"/>
  <c r="B109" i="3" s="1"/>
  <c r="S108" i="3"/>
  <c r="R108" i="3"/>
  <c r="P108" i="3"/>
  <c r="O108" i="3"/>
  <c r="M108" i="3"/>
  <c r="L108" i="3"/>
  <c r="J108" i="3"/>
  <c r="I108" i="3"/>
  <c r="G108" i="3"/>
  <c r="F108" i="3"/>
  <c r="Q107" i="3"/>
  <c r="N107" i="3"/>
  <c r="K107" i="3"/>
  <c r="H107" i="3"/>
  <c r="E107" i="3"/>
  <c r="D107" i="3"/>
  <c r="C107" i="3"/>
  <c r="Q106" i="3"/>
  <c r="N106" i="3"/>
  <c r="K106" i="3"/>
  <c r="H106" i="3"/>
  <c r="E106" i="3"/>
  <c r="D106" i="3"/>
  <c r="C106" i="3"/>
  <c r="B106" i="3" s="1"/>
  <c r="Q105" i="3"/>
  <c r="N105" i="3"/>
  <c r="K105" i="3"/>
  <c r="H105" i="3"/>
  <c r="E105" i="3"/>
  <c r="D105" i="3"/>
  <c r="C105" i="3"/>
  <c r="B105" i="3" s="1"/>
  <c r="Q104" i="3"/>
  <c r="N104" i="3"/>
  <c r="K104" i="3"/>
  <c r="H104" i="3"/>
  <c r="E104" i="3"/>
  <c r="D104" i="3"/>
  <c r="C104" i="3"/>
  <c r="Q103" i="3"/>
  <c r="N103" i="3"/>
  <c r="K103" i="3"/>
  <c r="H103" i="3"/>
  <c r="H102" i="3" s="1"/>
  <c r="E103" i="3"/>
  <c r="D103" i="3"/>
  <c r="C103" i="3"/>
  <c r="B103" i="3" s="1"/>
  <c r="S102" i="3"/>
  <c r="R102" i="3"/>
  <c r="Q102" i="3"/>
  <c r="P102" i="3"/>
  <c r="O102" i="3"/>
  <c r="M102" i="3"/>
  <c r="L102" i="3"/>
  <c r="J102" i="3"/>
  <c r="I102" i="3"/>
  <c r="G102" i="3"/>
  <c r="D102" i="3" s="1"/>
  <c r="F102" i="3"/>
  <c r="Q101" i="3"/>
  <c r="N101" i="3"/>
  <c r="K101" i="3"/>
  <c r="H101" i="3"/>
  <c r="H96" i="3" s="1"/>
  <c r="E101" i="3"/>
  <c r="D101" i="3"/>
  <c r="C101" i="3"/>
  <c r="Q100" i="3"/>
  <c r="N100" i="3"/>
  <c r="K100" i="3"/>
  <c r="H100" i="3"/>
  <c r="E100" i="3"/>
  <c r="D100" i="3"/>
  <c r="C100" i="3"/>
  <c r="Q99" i="3"/>
  <c r="N99" i="3"/>
  <c r="K99" i="3"/>
  <c r="H99" i="3"/>
  <c r="E99" i="3"/>
  <c r="D99" i="3"/>
  <c r="C99" i="3"/>
  <c r="Q98" i="3"/>
  <c r="N98" i="3"/>
  <c r="K98" i="3"/>
  <c r="H98" i="3"/>
  <c r="E98" i="3"/>
  <c r="D98" i="3"/>
  <c r="C98" i="3"/>
  <c r="Q97" i="3"/>
  <c r="N97" i="3"/>
  <c r="K97" i="3"/>
  <c r="H97" i="3"/>
  <c r="E97" i="3"/>
  <c r="D97" i="3"/>
  <c r="C97" i="3"/>
  <c r="S96" i="3"/>
  <c r="R96" i="3"/>
  <c r="P96" i="3"/>
  <c r="O96" i="3"/>
  <c r="M96" i="3"/>
  <c r="L96" i="3"/>
  <c r="J96" i="3"/>
  <c r="I96" i="3"/>
  <c r="G96" i="3"/>
  <c r="F96" i="3"/>
  <c r="Q95" i="3"/>
  <c r="N95" i="3"/>
  <c r="K95" i="3"/>
  <c r="H95" i="3"/>
  <c r="E95" i="3"/>
  <c r="D95" i="3"/>
  <c r="B95" i="3" s="1"/>
  <c r="C95" i="3"/>
  <c r="Q94" i="3"/>
  <c r="N94" i="3"/>
  <c r="K94" i="3"/>
  <c r="H94" i="3"/>
  <c r="E94" i="3"/>
  <c r="D94" i="3"/>
  <c r="C94" i="3"/>
  <c r="B94" i="3" s="1"/>
  <c r="Q93" i="3"/>
  <c r="N93" i="3"/>
  <c r="K93" i="3"/>
  <c r="H93" i="3"/>
  <c r="E93" i="3"/>
  <c r="D93" i="3"/>
  <c r="C93" i="3"/>
  <c r="B93" i="3" s="1"/>
  <c r="Q92" i="3"/>
  <c r="N92" i="3"/>
  <c r="K92" i="3"/>
  <c r="H92" i="3"/>
  <c r="E92" i="3"/>
  <c r="D92" i="3"/>
  <c r="C92" i="3"/>
  <c r="Q91" i="3"/>
  <c r="N91" i="3"/>
  <c r="K91" i="3"/>
  <c r="H91" i="3"/>
  <c r="E91" i="3"/>
  <c r="D91" i="3"/>
  <c r="C91" i="3"/>
  <c r="B91" i="3" s="1"/>
  <c r="S90" i="3"/>
  <c r="R90" i="3"/>
  <c r="P90" i="3"/>
  <c r="O90" i="3"/>
  <c r="M90" i="3"/>
  <c r="L90" i="3"/>
  <c r="J90" i="3"/>
  <c r="I90" i="3"/>
  <c r="G90" i="3"/>
  <c r="F90" i="3"/>
  <c r="Q89" i="3"/>
  <c r="N89" i="3"/>
  <c r="K89" i="3"/>
  <c r="H89" i="3"/>
  <c r="E89" i="3"/>
  <c r="D89" i="3"/>
  <c r="C89" i="3"/>
  <c r="Q88" i="3"/>
  <c r="N88" i="3"/>
  <c r="K88" i="3"/>
  <c r="H88" i="3"/>
  <c r="E88" i="3"/>
  <c r="D88" i="3"/>
  <c r="C88" i="3"/>
  <c r="Q87" i="3"/>
  <c r="N87" i="3"/>
  <c r="K87" i="3"/>
  <c r="H87" i="3"/>
  <c r="E87" i="3"/>
  <c r="D87" i="3"/>
  <c r="C87" i="3"/>
  <c r="Q86" i="3"/>
  <c r="N86" i="3"/>
  <c r="K86" i="3"/>
  <c r="K84" i="3" s="1"/>
  <c r="H86" i="3"/>
  <c r="E86" i="3"/>
  <c r="D86" i="3"/>
  <c r="C86" i="3"/>
  <c r="Q85" i="3"/>
  <c r="Q84" i="3" s="1"/>
  <c r="N85" i="3"/>
  <c r="K85" i="3"/>
  <c r="H85" i="3"/>
  <c r="E85" i="3"/>
  <c r="D85" i="3"/>
  <c r="C85" i="3"/>
  <c r="S84" i="3"/>
  <c r="R84" i="3"/>
  <c r="P84" i="3"/>
  <c r="O84" i="3"/>
  <c r="M84" i="3"/>
  <c r="L84" i="3"/>
  <c r="J84" i="3"/>
  <c r="I84" i="3"/>
  <c r="G84" i="3"/>
  <c r="F84" i="3"/>
  <c r="N83" i="3"/>
  <c r="K83" i="3"/>
  <c r="H83" i="3"/>
  <c r="E83" i="3"/>
  <c r="D83" i="3"/>
  <c r="C83" i="3"/>
  <c r="B83" i="3" s="1"/>
  <c r="N82" i="3"/>
  <c r="K82" i="3"/>
  <c r="H82" i="3"/>
  <c r="E82" i="3"/>
  <c r="D82" i="3"/>
  <c r="C82" i="3"/>
  <c r="B82" i="3" s="1"/>
  <c r="N81" i="3"/>
  <c r="K81" i="3"/>
  <c r="H81" i="3"/>
  <c r="E81" i="3"/>
  <c r="D81" i="3"/>
  <c r="C81" i="3"/>
  <c r="B81" i="3" s="1"/>
  <c r="N80" i="3"/>
  <c r="K80" i="3"/>
  <c r="H80" i="3"/>
  <c r="E80" i="3"/>
  <c r="D80" i="3"/>
  <c r="C80" i="3"/>
  <c r="B80" i="3" s="1"/>
  <c r="N79" i="3"/>
  <c r="K79" i="3"/>
  <c r="K78" i="3" s="1"/>
  <c r="H79" i="3"/>
  <c r="E79" i="3"/>
  <c r="E78" i="3" s="1"/>
  <c r="D79" i="3"/>
  <c r="C79" i="3"/>
  <c r="S78" i="3"/>
  <c r="R78" i="3"/>
  <c r="Q78" i="3"/>
  <c r="P78" i="3"/>
  <c r="O78" i="3"/>
  <c r="M78" i="3"/>
  <c r="L78" i="3"/>
  <c r="J78" i="3"/>
  <c r="I78" i="3"/>
  <c r="G78" i="3"/>
  <c r="F78" i="3"/>
  <c r="N77" i="3"/>
  <c r="K77" i="3"/>
  <c r="H77" i="3"/>
  <c r="H72" i="3" s="1"/>
  <c r="E77" i="3"/>
  <c r="D77" i="3"/>
  <c r="C77" i="3"/>
  <c r="B77" i="3"/>
  <c r="N76" i="3"/>
  <c r="K76" i="3"/>
  <c r="H76" i="3"/>
  <c r="E76" i="3"/>
  <c r="D76" i="3"/>
  <c r="C76" i="3"/>
  <c r="B76" i="3" s="1"/>
  <c r="N75" i="3"/>
  <c r="K75" i="3"/>
  <c r="H75" i="3"/>
  <c r="E75" i="3"/>
  <c r="D75" i="3"/>
  <c r="C75" i="3"/>
  <c r="N74" i="3"/>
  <c r="K74" i="3"/>
  <c r="H74" i="3"/>
  <c r="E74" i="3"/>
  <c r="D74" i="3"/>
  <c r="C74" i="3"/>
  <c r="N73" i="3"/>
  <c r="K73" i="3"/>
  <c r="H73" i="3"/>
  <c r="E73" i="3"/>
  <c r="D73" i="3"/>
  <c r="C73" i="3"/>
  <c r="S72" i="3"/>
  <c r="R72" i="3"/>
  <c r="Q72" i="3"/>
  <c r="P72" i="3"/>
  <c r="O72" i="3"/>
  <c r="M72" i="3"/>
  <c r="L72" i="3"/>
  <c r="J72" i="3"/>
  <c r="I72" i="3"/>
  <c r="G72" i="3"/>
  <c r="F72" i="3"/>
  <c r="N71" i="3"/>
  <c r="K71" i="3"/>
  <c r="H71" i="3"/>
  <c r="E71" i="3"/>
  <c r="D71" i="3"/>
  <c r="C71" i="3"/>
  <c r="B71" i="3" s="1"/>
  <c r="N70" i="3"/>
  <c r="K70" i="3"/>
  <c r="H70" i="3"/>
  <c r="E70" i="3"/>
  <c r="D70" i="3"/>
  <c r="C70" i="3"/>
  <c r="B70" i="3" s="1"/>
  <c r="N69" i="3"/>
  <c r="K69" i="3"/>
  <c r="H69" i="3"/>
  <c r="E69" i="3"/>
  <c r="D69" i="3"/>
  <c r="C69" i="3"/>
  <c r="N68" i="3"/>
  <c r="N66" i="3" s="1"/>
  <c r="K68" i="3"/>
  <c r="H68" i="3"/>
  <c r="E68" i="3"/>
  <c r="D68" i="3"/>
  <c r="C68" i="3"/>
  <c r="N67" i="3"/>
  <c r="K67" i="3"/>
  <c r="K66" i="3" s="1"/>
  <c r="H67" i="3"/>
  <c r="E67" i="3"/>
  <c r="E66" i="3" s="1"/>
  <c r="D67" i="3"/>
  <c r="C67" i="3"/>
  <c r="S66" i="3"/>
  <c r="R66" i="3"/>
  <c r="Q66" i="3"/>
  <c r="P66" i="3"/>
  <c r="O66" i="3"/>
  <c r="M66" i="3"/>
  <c r="L66" i="3"/>
  <c r="J66" i="3"/>
  <c r="I66" i="3"/>
  <c r="G66" i="3"/>
  <c r="F66" i="3"/>
  <c r="Q65" i="3"/>
  <c r="N65" i="3"/>
  <c r="K65" i="3"/>
  <c r="H65" i="3"/>
  <c r="E65" i="3"/>
  <c r="D65" i="3"/>
  <c r="C65" i="3"/>
  <c r="B65" i="3" s="1"/>
  <c r="Q64" i="3"/>
  <c r="N64" i="3"/>
  <c r="K64" i="3"/>
  <c r="H64" i="3"/>
  <c r="E64" i="3"/>
  <c r="D64" i="3"/>
  <c r="C64" i="3"/>
  <c r="B64" i="3" s="1"/>
  <c r="Q63" i="3"/>
  <c r="N63" i="3"/>
  <c r="K63" i="3"/>
  <c r="H63" i="3"/>
  <c r="E63" i="3"/>
  <c r="D63" i="3"/>
  <c r="C63" i="3"/>
  <c r="Q62" i="3"/>
  <c r="N62" i="3"/>
  <c r="K62" i="3"/>
  <c r="H62" i="3"/>
  <c r="E62" i="3"/>
  <c r="D62" i="3"/>
  <c r="C62" i="3"/>
  <c r="Q61" i="3"/>
  <c r="N61" i="3"/>
  <c r="K61" i="3"/>
  <c r="K60" i="3" s="1"/>
  <c r="H61" i="3"/>
  <c r="H60" i="3" s="1"/>
  <c r="E61" i="3"/>
  <c r="D61" i="3"/>
  <c r="C61" i="3"/>
  <c r="B61" i="3" s="1"/>
  <c r="S60" i="3"/>
  <c r="R60" i="3"/>
  <c r="P60" i="3"/>
  <c r="O60" i="3"/>
  <c r="M60" i="3"/>
  <c r="L60" i="3"/>
  <c r="J60" i="3"/>
  <c r="I60" i="3"/>
  <c r="C60" i="3" s="1"/>
  <c r="G60" i="3"/>
  <c r="F60" i="3"/>
  <c r="Q59" i="3"/>
  <c r="N59" i="3"/>
  <c r="K59" i="3"/>
  <c r="H59" i="3"/>
  <c r="E59" i="3"/>
  <c r="D59" i="3"/>
  <c r="C59" i="3"/>
  <c r="Q58" i="3"/>
  <c r="N58" i="3"/>
  <c r="K58" i="3"/>
  <c r="H58" i="3"/>
  <c r="E58" i="3"/>
  <c r="D58" i="3"/>
  <c r="C58" i="3"/>
  <c r="Q57" i="3"/>
  <c r="N57" i="3"/>
  <c r="K57" i="3"/>
  <c r="H57" i="3"/>
  <c r="E57" i="3"/>
  <c r="D57" i="3"/>
  <c r="C57" i="3"/>
  <c r="B57" i="3" s="1"/>
  <c r="Q56" i="3"/>
  <c r="N56" i="3"/>
  <c r="K56" i="3"/>
  <c r="H56" i="3"/>
  <c r="E56" i="3"/>
  <c r="D56" i="3"/>
  <c r="C56" i="3"/>
  <c r="Q55" i="3"/>
  <c r="N55" i="3"/>
  <c r="K55" i="3"/>
  <c r="H55" i="3"/>
  <c r="E55" i="3"/>
  <c r="E54" i="3" s="1"/>
  <c r="D55" i="3"/>
  <c r="C55" i="3"/>
  <c r="S54" i="3"/>
  <c r="R54" i="3"/>
  <c r="P54" i="3"/>
  <c r="O54" i="3"/>
  <c r="M54" i="3"/>
  <c r="D54" i="3" s="1"/>
  <c r="L54" i="3"/>
  <c r="J54" i="3"/>
  <c r="I54" i="3"/>
  <c r="G54" i="3"/>
  <c r="F54" i="3"/>
  <c r="Q53" i="3"/>
  <c r="N53" i="3"/>
  <c r="K53" i="3"/>
  <c r="H53" i="3"/>
  <c r="E53" i="3"/>
  <c r="D53" i="3"/>
  <c r="C53" i="3"/>
  <c r="Q52" i="3"/>
  <c r="N52" i="3"/>
  <c r="K52" i="3"/>
  <c r="H52" i="3"/>
  <c r="E52" i="3"/>
  <c r="D52" i="3"/>
  <c r="C52" i="3"/>
  <c r="B52" i="3" s="1"/>
  <c r="Q51" i="3"/>
  <c r="N51" i="3"/>
  <c r="K51" i="3"/>
  <c r="H51" i="3"/>
  <c r="E51" i="3"/>
  <c r="D51" i="3"/>
  <c r="C51" i="3"/>
  <c r="Q50" i="3"/>
  <c r="N50" i="3"/>
  <c r="K50" i="3"/>
  <c r="H50" i="3"/>
  <c r="E50" i="3"/>
  <c r="D50" i="3"/>
  <c r="C50" i="3"/>
  <c r="Q49" i="3"/>
  <c r="Q48" i="3" s="1"/>
  <c r="N49" i="3"/>
  <c r="K49" i="3"/>
  <c r="H49" i="3"/>
  <c r="E49" i="3"/>
  <c r="D49" i="3"/>
  <c r="C49" i="3"/>
  <c r="B49" i="3" s="1"/>
  <c r="S48" i="3"/>
  <c r="R48" i="3"/>
  <c r="P48" i="3"/>
  <c r="O48" i="3"/>
  <c r="M48" i="3"/>
  <c r="L48" i="3"/>
  <c r="J48" i="3"/>
  <c r="I48" i="3"/>
  <c r="G48" i="3"/>
  <c r="F48" i="3"/>
  <c r="Q47" i="3"/>
  <c r="N47" i="3"/>
  <c r="K47" i="3"/>
  <c r="H47" i="3"/>
  <c r="E47" i="3"/>
  <c r="D47" i="3"/>
  <c r="C47" i="3"/>
  <c r="B47" i="3" s="1"/>
  <c r="Q46" i="3"/>
  <c r="N46" i="3"/>
  <c r="K46" i="3"/>
  <c r="H46" i="3"/>
  <c r="E46" i="3"/>
  <c r="D46" i="3"/>
  <c r="C46" i="3"/>
  <c r="B46" i="3" s="1"/>
  <c r="Q45" i="3"/>
  <c r="N45" i="3"/>
  <c r="K45" i="3"/>
  <c r="H45" i="3"/>
  <c r="E45" i="3"/>
  <c r="D45" i="3"/>
  <c r="C45" i="3"/>
  <c r="Q44" i="3"/>
  <c r="N44" i="3"/>
  <c r="K44" i="3"/>
  <c r="H44" i="3"/>
  <c r="E44" i="3"/>
  <c r="E42" i="3" s="1"/>
  <c r="D44" i="3"/>
  <c r="C44" i="3"/>
  <c r="Q43" i="3"/>
  <c r="N43" i="3"/>
  <c r="N42" i="3" s="1"/>
  <c r="K43" i="3"/>
  <c r="H43" i="3"/>
  <c r="E43" i="3"/>
  <c r="D43" i="3"/>
  <c r="C43" i="3"/>
  <c r="B43" i="3" s="1"/>
  <c r="S42" i="3"/>
  <c r="R42" i="3"/>
  <c r="P42" i="3"/>
  <c r="O42" i="3"/>
  <c r="M42" i="3"/>
  <c r="L42" i="3"/>
  <c r="J42" i="3"/>
  <c r="I42" i="3"/>
  <c r="G42" i="3"/>
  <c r="F42" i="3"/>
  <c r="Q41" i="3"/>
  <c r="N41" i="3"/>
  <c r="K41" i="3"/>
  <c r="H41" i="3"/>
  <c r="E41" i="3"/>
  <c r="D41" i="3"/>
  <c r="C41" i="3"/>
  <c r="B41" i="3" s="1"/>
  <c r="Q40" i="3"/>
  <c r="N40" i="3"/>
  <c r="K40" i="3"/>
  <c r="K36" i="3" s="1"/>
  <c r="H40" i="3"/>
  <c r="H36" i="3" s="1"/>
  <c r="E40" i="3"/>
  <c r="D40" i="3"/>
  <c r="C40" i="3"/>
  <c r="Q39" i="3"/>
  <c r="N39" i="3"/>
  <c r="K39" i="3"/>
  <c r="H39" i="3"/>
  <c r="E39" i="3"/>
  <c r="D39" i="3"/>
  <c r="C39" i="3"/>
  <c r="B39" i="3" s="1"/>
  <c r="Q38" i="3"/>
  <c r="N38" i="3"/>
  <c r="K38" i="3"/>
  <c r="H38" i="3"/>
  <c r="E38" i="3"/>
  <c r="D38" i="3"/>
  <c r="C38" i="3"/>
  <c r="B38" i="3" s="1"/>
  <c r="Q37" i="3"/>
  <c r="N37" i="3"/>
  <c r="K37" i="3"/>
  <c r="H37" i="3"/>
  <c r="E37" i="3"/>
  <c r="D37" i="3"/>
  <c r="C37" i="3"/>
  <c r="S36" i="3"/>
  <c r="R36" i="3"/>
  <c r="P36" i="3"/>
  <c r="O36" i="3"/>
  <c r="N36" i="3"/>
  <c r="M36" i="3"/>
  <c r="L36" i="3"/>
  <c r="J36" i="3"/>
  <c r="I36" i="3"/>
  <c r="G36" i="3"/>
  <c r="F36" i="3"/>
  <c r="Q35" i="3"/>
  <c r="N35" i="3"/>
  <c r="K35" i="3"/>
  <c r="H35" i="3"/>
  <c r="E35" i="3"/>
  <c r="D35" i="3"/>
  <c r="C35" i="3"/>
  <c r="Q34" i="3"/>
  <c r="N34" i="3"/>
  <c r="K34" i="3"/>
  <c r="H34" i="3"/>
  <c r="E34" i="3"/>
  <c r="D34" i="3"/>
  <c r="C34" i="3"/>
  <c r="B34" i="3" s="1"/>
  <c r="Q33" i="3"/>
  <c r="N33" i="3"/>
  <c r="K33" i="3"/>
  <c r="H33" i="3"/>
  <c r="E33" i="3"/>
  <c r="D33" i="3"/>
  <c r="C33" i="3"/>
  <c r="Q32" i="3"/>
  <c r="N32" i="3"/>
  <c r="K32" i="3"/>
  <c r="H32" i="3"/>
  <c r="E32" i="3"/>
  <c r="D32" i="3"/>
  <c r="C32" i="3"/>
  <c r="Q31" i="3"/>
  <c r="N31" i="3"/>
  <c r="K31" i="3"/>
  <c r="H31" i="3"/>
  <c r="E31" i="3"/>
  <c r="D31" i="3"/>
  <c r="C31" i="3"/>
  <c r="B31" i="3" s="1"/>
  <c r="S30" i="3"/>
  <c r="R30" i="3"/>
  <c r="P30" i="3"/>
  <c r="O30" i="3"/>
  <c r="M30" i="3"/>
  <c r="L30" i="3"/>
  <c r="J30" i="3"/>
  <c r="I30" i="3"/>
  <c r="G30" i="3"/>
  <c r="F30" i="3"/>
  <c r="Q29" i="3"/>
  <c r="N29" i="3"/>
  <c r="K29" i="3"/>
  <c r="H29" i="3"/>
  <c r="E29" i="3"/>
  <c r="D29" i="3"/>
  <c r="C29" i="3"/>
  <c r="B29" i="3" s="1"/>
  <c r="Q28" i="3"/>
  <c r="N28" i="3"/>
  <c r="K28" i="3"/>
  <c r="H28" i="3"/>
  <c r="E28" i="3"/>
  <c r="D28" i="3"/>
  <c r="C28" i="3"/>
  <c r="B28" i="3" s="1"/>
  <c r="Q27" i="3"/>
  <c r="N27" i="3"/>
  <c r="K27" i="3"/>
  <c r="H27" i="3"/>
  <c r="E27" i="3"/>
  <c r="D27" i="3"/>
  <c r="C27" i="3"/>
  <c r="Q26" i="3"/>
  <c r="N26" i="3"/>
  <c r="K26" i="3"/>
  <c r="H26" i="3"/>
  <c r="E26" i="3"/>
  <c r="D26" i="3"/>
  <c r="C26" i="3"/>
  <c r="Q25" i="3"/>
  <c r="N25" i="3"/>
  <c r="K25" i="3"/>
  <c r="K24" i="3" s="1"/>
  <c r="H25" i="3"/>
  <c r="H24" i="3" s="1"/>
  <c r="E25" i="3"/>
  <c r="D25" i="3"/>
  <c r="C25" i="3"/>
  <c r="B25" i="3" s="1"/>
  <c r="S24" i="3"/>
  <c r="R24" i="3"/>
  <c r="P24" i="3"/>
  <c r="O24" i="3"/>
  <c r="M24" i="3"/>
  <c r="L24" i="3"/>
  <c r="J24" i="3"/>
  <c r="I24" i="3"/>
  <c r="C24" i="3" s="1"/>
  <c r="G24" i="3"/>
  <c r="F24" i="3"/>
  <c r="Q23" i="3"/>
  <c r="N23" i="3"/>
  <c r="K23" i="3"/>
  <c r="H23" i="3"/>
  <c r="E23" i="3"/>
  <c r="D23" i="3"/>
  <c r="C23" i="3"/>
  <c r="Q22" i="3"/>
  <c r="N22" i="3"/>
  <c r="K22" i="3"/>
  <c r="H22" i="3"/>
  <c r="E22" i="3"/>
  <c r="D22" i="3"/>
  <c r="C22" i="3"/>
  <c r="Q21" i="3"/>
  <c r="N21" i="3"/>
  <c r="K21" i="3"/>
  <c r="H21" i="3"/>
  <c r="E21" i="3"/>
  <c r="D21" i="3"/>
  <c r="C21" i="3"/>
  <c r="Q20" i="3"/>
  <c r="N20" i="3"/>
  <c r="K20" i="3"/>
  <c r="H20" i="3"/>
  <c r="E20" i="3"/>
  <c r="D20" i="3"/>
  <c r="C20" i="3"/>
  <c r="Q19" i="3"/>
  <c r="N19" i="3"/>
  <c r="K19" i="3"/>
  <c r="H19" i="3"/>
  <c r="E19" i="3"/>
  <c r="E18" i="3" s="1"/>
  <c r="D19" i="3"/>
  <c r="C19" i="3"/>
  <c r="S18" i="3"/>
  <c r="R18" i="3"/>
  <c r="P18" i="3"/>
  <c r="O18" i="3"/>
  <c r="M18" i="3"/>
  <c r="L18" i="3"/>
  <c r="J18" i="3"/>
  <c r="I18" i="3"/>
  <c r="G18" i="3"/>
  <c r="F18" i="3"/>
  <c r="Q17" i="3"/>
  <c r="N17" i="3"/>
  <c r="K17" i="3"/>
  <c r="H17" i="3"/>
  <c r="E17" i="3"/>
  <c r="D17" i="3"/>
  <c r="C17" i="3"/>
  <c r="Q16" i="3"/>
  <c r="N16" i="3"/>
  <c r="K16" i="3"/>
  <c r="H16" i="3"/>
  <c r="E16" i="3"/>
  <c r="D16" i="3"/>
  <c r="C16" i="3"/>
  <c r="Q15" i="3"/>
  <c r="N15" i="3"/>
  <c r="K15" i="3"/>
  <c r="H15" i="3"/>
  <c r="E15" i="3"/>
  <c r="D15" i="3"/>
  <c r="C15" i="3"/>
  <c r="B15" i="3" s="1"/>
  <c r="Q14" i="3"/>
  <c r="N14" i="3"/>
  <c r="K14" i="3"/>
  <c r="H14" i="3"/>
  <c r="E14" i="3"/>
  <c r="D14" i="3"/>
  <c r="C14" i="3"/>
  <c r="Q13" i="3"/>
  <c r="Q12" i="3" s="1"/>
  <c r="N13" i="3"/>
  <c r="K13" i="3"/>
  <c r="H13" i="3"/>
  <c r="E13" i="3"/>
  <c r="D13" i="3"/>
  <c r="C13" i="3"/>
  <c r="B13" i="3" s="1"/>
  <c r="S12" i="3"/>
  <c r="R12" i="3"/>
  <c r="P12" i="3"/>
  <c r="O12" i="3"/>
  <c r="M12" i="3"/>
  <c r="L12" i="3"/>
  <c r="J12" i="3"/>
  <c r="I12" i="3"/>
  <c r="G12" i="3"/>
  <c r="F12" i="3"/>
  <c r="Q11" i="3"/>
  <c r="N11" i="3"/>
  <c r="K11" i="3"/>
  <c r="H11" i="3"/>
  <c r="E11" i="3"/>
  <c r="D11" i="3"/>
  <c r="C11" i="3"/>
  <c r="B11" i="3" s="1"/>
  <c r="Q10" i="3"/>
  <c r="N10" i="3"/>
  <c r="K10" i="3"/>
  <c r="H10" i="3"/>
  <c r="E10" i="3"/>
  <c r="D10" i="3"/>
  <c r="C10" i="3"/>
  <c r="B10" i="3" s="1"/>
  <c r="Q9" i="3"/>
  <c r="N9" i="3"/>
  <c r="K9" i="3"/>
  <c r="H9" i="3"/>
  <c r="E9" i="3"/>
  <c r="D9" i="3"/>
  <c r="C9" i="3"/>
  <c r="Q8" i="3"/>
  <c r="N8" i="3"/>
  <c r="K8" i="3"/>
  <c r="H8" i="3"/>
  <c r="E8" i="3"/>
  <c r="E6" i="3" s="1"/>
  <c r="D8" i="3"/>
  <c r="C8" i="3"/>
  <c r="Q7" i="3"/>
  <c r="N7" i="3"/>
  <c r="K7" i="3"/>
  <c r="H7" i="3"/>
  <c r="E7" i="3"/>
  <c r="D7" i="3"/>
  <c r="C7" i="3"/>
  <c r="B7" i="3" s="1"/>
  <c r="S6" i="3"/>
  <c r="R6" i="3"/>
  <c r="P6" i="3"/>
  <c r="P128" i="3" s="1"/>
  <c r="O6" i="3"/>
  <c r="M6" i="3"/>
  <c r="L6" i="3"/>
  <c r="J6" i="3"/>
  <c r="I6" i="3"/>
  <c r="G6" i="3"/>
  <c r="D6" i="3" s="1"/>
  <c r="F6" i="3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S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6" i="2"/>
  <c r="C126" i="2"/>
  <c r="B126" i="2"/>
  <c r="D125" i="2"/>
  <c r="C125" i="2"/>
  <c r="B125" i="2"/>
  <c r="D124" i="2"/>
  <c r="C124" i="2"/>
  <c r="B124" i="2"/>
  <c r="D123" i="2"/>
  <c r="C123" i="2"/>
  <c r="B123" i="2"/>
  <c r="D122" i="2"/>
  <c r="C122" i="2"/>
  <c r="B122" i="2"/>
  <c r="D121" i="2"/>
  <c r="C121" i="2"/>
  <c r="B121" i="2"/>
  <c r="D120" i="2"/>
  <c r="C120" i="2"/>
  <c r="B120" i="2"/>
  <c r="D119" i="2"/>
  <c r="C119" i="2"/>
  <c r="B119" i="2"/>
  <c r="D118" i="2"/>
  <c r="C118" i="2"/>
  <c r="B118" i="2"/>
  <c r="D117" i="2"/>
  <c r="C117" i="2"/>
  <c r="B117" i="2"/>
  <c r="D116" i="2"/>
  <c r="C116" i="2"/>
  <c r="B116" i="2"/>
  <c r="D115" i="2"/>
  <c r="C115" i="2"/>
  <c r="B115" i="2"/>
  <c r="D114" i="2"/>
  <c r="C114" i="2"/>
  <c r="B114" i="2"/>
  <c r="D113" i="2"/>
  <c r="C113" i="2"/>
  <c r="B113" i="2"/>
  <c r="D112" i="2"/>
  <c r="C112" i="2"/>
  <c r="B112" i="2"/>
  <c r="D111" i="2"/>
  <c r="C111" i="2"/>
  <c r="B111" i="2"/>
  <c r="D110" i="2"/>
  <c r="C110" i="2"/>
  <c r="B110" i="2"/>
  <c r="D109" i="2"/>
  <c r="C109" i="2"/>
  <c r="B109" i="2"/>
  <c r="D108" i="2"/>
  <c r="C108" i="2"/>
  <c r="B108" i="2"/>
  <c r="D107" i="2"/>
  <c r="C107" i="2"/>
  <c r="B107" i="2"/>
  <c r="D106" i="2"/>
  <c r="C106" i="2"/>
  <c r="B106" i="2"/>
  <c r="D105" i="2"/>
  <c r="C105" i="2"/>
  <c r="B105" i="2"/>
  <c r="D104" i="2"/>
  <c r="C104" i="2"/>
  <c r="B104" i="2"/>
  <c r="D103" i="2"/>
  <c r="C103" i="2"/>
  <c r="B103" i="2"/>
  <c r="D102" i="2"/>
  <c r="C102" i="2"/>
  <c r="B102" i="2"/>
  <c r="D101" i="2"/>
  <c r="C101" i="2"/>
  <c r="B101" i="2"/>
  <c r="D100" i="2"/>
  <c r="C100" i="2"/>
  <c r="B100" i="2"/>
  <c r="D99" i="2"/>
  <c r="C99" i="2"/>
  <c r="B99" i="2"/>
  <c r="D98" i="2"/>
  <c r="C98" i="2"/>
  <c r="B98" i="2"/>
  <c r="D97" i="2"/>
  <c r="C97" i="2"/>
  <c r="B97" i="2"/>
  <c r="D96" i="2"/>
  <c r="C96" i="2"/>
  <c r="B96" i="2"/>
  <c r="D95" i="2"/>
  <c r="C95" i="2"/>
  <c r="B95" i="2"/>
  <c r="D94" i="2"/>
  <c r="C94" i="2"/>
  <c r="B94" i="2"/>
  <c r="D93" i="2"/>
  <c r="C93" i="2"/>
  <c r="B93" i="2"/>
  <c r="D92" i="2"/>
  <c r="C92" i="2"/>
  <c r="B92" i="2"/>
  <c r="D91" i="2"/>
  <c r="C91" i="2"/>
  <c r="B91" i="2"/>
  <c r="D90" i="2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D129" i="2" s="1"/>
  <c r="C24" i="2"/>
  <c r="C129" i="2" s="1"/>
  <c r="B24" i="2"/>
  <c r="B129" i="2" s="1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2"/>
  <c r="C13" i="2"/>
  <c r="B13" i="2"/>
  <c r="D12" i="2"/>
  <c r="C12" i="2"/>
  <c r="B12" i="2"/>
  <c r="D11" i="2"/>
  <c r="C11" i="2"/>
  <c r="B11" i="2"/>
  <c r="D10" i="2"/>
  <c r="C10" i="2"/>
  <c r="B10" i="2"/>
  <c r="D9" i="2"/>
  <c r="C9" i="2"/>
  <c r="B9" i="2"/>
  <c r="D8" i="2"/>
  <c r="C8" i="2"/>
  <c r="B8" i="2"/>
  <c r="D7" i="2"/>
  <c r="C7" i="2"/>
  <c r="B7" i="2"/>
  <c r="D6" i="2"/>
  <c r="D128" i="2" s="1"/>
  <c r="C6" i="2"/>
  <c r="C128" i="2" s="1"/>
  <c r="B6" i="2"/>
  <c r="B128" i="2" s="1"/>
  <c r="D5" i="2"/>
  <c r="C5" i="2"/>
  <c r="B5" i="2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B129" i="1"/>
  <c r="B8" i="3" l="1"/>
  <c r="B26" i="3"/>
  <c r="C30" i="3"/>
  <c r="B44" i="3"/>
  <c r="B62" i="3"/>
  <c r="H66" i="3"/>
  <c r="H84" i="3"/>
  <c r="E84" i="3"/>
  <c r="N90" i="3"/>
  <c r="B97" i="3"/>
  <c r="Q96" i="3"/>
  <c r="H108" i="3"/>
  <c r="H114" i="3"/>
  <c r="B121" i="3"/>
  <c r="B122" i="3"/>
  <c r="B123" i="3"/>
  <c r="N6" i="4"/>
  <c r="B14" i="4"/>
  <c r="K12" i="4"/>
  <c r="H12" i="4"/>
  <c r="B23" i="4"/>
  <c r="B26" i="4"/>
  <c r="H24" i="4"/>
  <c r="B33" i="4"/>
  <c r="B41" i="4"/>
  <c r="B46" i="8"/>
  <c r="B106" i="8"/>
  <c r="F128" i="3"/>
  <c r="O128" i="3"/>
  <c r="S5" i="3"/>
  <c r="N12" i="3"/>
  <c r="K12" i="3"/>
  <c r="B20" i="3"/>
  <c r="Q18" i="3"/>
  <c r="Q128" i="3" s="1"/>
  <c r="N30" i="3"/>
  <c r="D42" i="3"/>
  <c r="N48" i="3"/>
  <c r="K48" i="3"/>
  <c r="B56" i="3"/>
  <c r="Q54" i="3"/>
  <c r="C78" i="3"/>
  <c r="Q90" i="3"/>
  <c r="C96" i="3"/>
  <c r="B98" i="3"/>
  <c r="E102" i="3"/>
  <c r="N102" i="3"/>
  <c r="K108" i="3"/>
  <c r="B113" i="3"/>
  <c r="D12" i="4"/>
  <c r="E12" i="4"/>
  <c r="B15" i="4"/>
  <c r="B41" i="7"/>
  <c r="B10" i="8"/>
  <c r="B72" i="10"/>
  <c r="J129" i="3"/>
  <c r="E36" i="3"/>
  <c r="D90" i="3"/>
  <c r="B92" i="3"/>
  <c r="H90" i="3"/>
  <c r="D6" i="4"/>
  <c r="N30" i="4"/>
  <c r="C60" i="11"/>
  <c r="J128" i="3"/>
  <c r="C12" i="3"/>
  <c r="K18" i="3"/>
  <c r="H18" i="3"/>
  <c r="B23" i="3"/>
  <c r="E30" i="3"/>
  <c r="B33" i="3"/>
  <c r="Q30" i="3"/>
  <c r="C36" i="3"/>
  <c r="C48" i="3"/>
  <c r="B51" i="3"/>
  <c r="K54" i="3"/>
  <c r="H54" i="3"/>
  <c r="B59" i="3"/>
  <c r="B73" i="3"/>
  <c r="B86" i="3"/>
  <c r="B107" i="3"/>
  <c r="C114" i="3"/>
  <c r="B10" i="4"/>
  <c r="B21" i="4"/>
  <c r="J5" i="4"/>
  <c r="B82" i="8"/>
  <c r="B115" i="8"/>
  <c r="B75" i="9"/>
  <c r="Q6" i="3"/>
  <c r="N6" i="3"/>
  <c r="N128" i="3" s="1"/>
  <c r="H6" i="3"/>
  <c r="H12" i="3"/>
  <c r="N18" i="3"/>
  <c r="N24" i="3"/>
  <c r="H30" i="3"/>
  <c r="Q42" i="3"/>
  <c r="H42" i="3"/>
  <c r="H48" i="3"/>
  <c r="N54" i="3"/>
  <c r="N60" i="3"/>
  <c r="E90" i="3"/>
  <c r="N96" i="3"/>
  <c r="K96" i="3"/>
  <c r="E96" i="3"/>
  <c r="D114" i="3"/>
  <c r="H6" i="4"/>
  <c r="E6" i="4"/>
  <c r="N24" i="4"/>
  <c r="K24" i="4"/>
  <c r="H36" i="4"/>
  <c r="N36" i="4"/>
  <c r="C96" i="4"/>
  <c r="N96" i="9"/>
  <c r="N42" i="4"/>
  <c r="C48" i="4"/>
  <c r="B51" i="4"/>
  <c r="K48" i="4"/>
  <c r="C54" i="4"/>
  <c r="B61" i="4"/>
  <c r="N60" i="4"/>
  <c r="K60" i="4"/>
  <c r="H60" i="4"/>
  <c r="B77" i="4"/>
  <c r="B92" i="4"/>
  <c r="Q90" i="4"/>
  <c r="H90" i="4"/>
  <c r="N114" i="4"/>
  <c r="E114" i="4"/>
  <c r="B77" i="5"/>
  <c r="B14" i="7"/>
  <c r="B16" i="7"/>
  <c r="B27" i="7"/>
  <c r="B35" i="7"/>
  <c r="B37" i="7"/>
  <c r="B54" i="7"/>
  <c r="B62" i="7"/>
  <c r="B64" i="7"/>
  <c r="B81" i="7"/>
  <c r="N5" i="8"/>
  <c r="B95" i="8"/>
  <c r="B104" i="8"/>
  <c r="B113" i="8"/>
  <c r="B122" i="8"/>
  <c r="E6" i="9"/>
  <c r="B13" i="9"/>
  <c r="E18" i="9"/>
  <c r="Q30" i="9"/>
  <c r="N48" i="9"/>
  <c r="K66" i="9"/>
  <c r="H90" i="9"/>
  <c r="H6" i="11"/>
  <c r="H24" i="11"/>
  <c r="B52" i="11"/>
  <c r="B65" i="11"/>
  <c r="B70" i="11"/>
  <c r="B43" i="4"/>
  <c r="H48" i="4"/>
  <c r="B52" i="4"/>
  <c r="B62" i="4"/>
  <c r="E66" i="4"/>
  <c r="E78" i="4"/>
  <c r="B81" i="4"/>
  <c r="Q78" i="4"/>
  <c r="N78" i="4"/>
  <c r="N84" i="4"/>
  <c r="E90" i="4"/>
  <c r="B93" i="4"/>
  <c r="B103" i="4"/>
  <c r="Q102" i="4"/>
  <c r="N102" i="4"/>
  <c r="B112" i="4"/>
  <c r="B115" i="4"/>
  <c r="H120" i="4"/>
  <c r="B124" i="4"/>
  <c r="N120" i="4"/>
  <c r="C38" i="5"/>
  <c r="D52" i="5"/>
  <c r="B7" i="7"/>
  <c r="B20" i="7"/>
  <c r="B22" i="7"/>
  <c r="B43" i="7"/>
  <c r="B47" i="7"/>
  <c r="B49" i="7"/>
  <c r="B70" i="7"/>
  <c r="B74" i="7"/>
  <c r="B76" i="7"/>
  <c r="B87" i="7"/>
  <c r="B93" i="7"/>
  <c r="B97" i="7"/>
  <c r="B101" i="7"/>
  <c r="B103" i="7"/>
  <c r="B12" i="8"/>
  <c r="B21" i="8"/>
  <c r="B30" i="8"/>
  <c r="B39" i="8"/>
  <c r="B48" i="8"/>
  <c r="B57" i="8"/>
  <c r="B66" i="8"/>
  <c r="B75" i="8"/>
  <c r="B86" i="8"/>
  <c r="B99" i="8"/>
  <c r="B108" i="8"/>
  <c r="B117" i="8"/>
  <c r="B126" i="8"/>
  <c r="B38" i="9"/>
  <c r="B91" i="9"/>
  <c r="B98" i="9"/>
  <c r="B101" i="9"/>
  <c r="B117" i="9"/>
  <c r="B124" i="9"/>
  <c r="B80" i="10"/>
  <c r="B83" i="10"/>
  <c r="B97" i="10"/>
  <c r="B105" i="10"/>
  <c r="B112" i="10"/>
  <c r="B122" i="10"/>
  <c r="B10" i="11"/>
  <c r="B27" i="11"/>
  <c r="B56" i="11"/>
  <c r="B59" i="11"/>
  <c r="B61" i="11"/>
  <c r="B74" i="11"/>
  <c r="B77" i="11"/>
  <c r="B79" i="11"/>
  <c r="B116" i="11"/>
  <c r="B119" i="11"/>
  <c r="H120" i="11"/>
  <c r="B37" i="4"/>
  <c r="Q66" i="4"/>
  <c r="B74" i="4"/>
  <c r="C78" i="4"/>
  <c r="B83" i="4"/>
  <c r="B117" i="4"/>
  <c r="D13" i="5"/>
  <c r="D25" i="5"/>
  <c r="D91" i="5"/>
  <c r="C103" i="5"/>
  <c r="D116" i="5"/>
  <c r="B9" i="7"/>
  <c r="B24" i="7"/>
  <c r="B30" i="7"/>
  <c r="B51" i="7"/>
  <c r="B57" i="7"/>
  <c r="B78" i="7"/>
  <c r="B84" i="7"/>
  <c r="B94" i="7"/>
  <c r="B54" i="8"/>
  <c r="B63" i="8"/>
  <c r="B94" i="8"/>
  <c r="B96" i="8"/>
  <c r="B105" i="8"/>
  <c r="B14" i="9"/>
  <c r="B43" i="9"/>
  <c r="K42" i="9"/>
  <c r="B53" i="9"/>
  <c r="B57" i="9"/>
  <c r="D60" i="9"/>
  <c r="B69" i="9"/>
  <c r="B83" i="9"/>
  <c r="N84" i="9"/>
  <c r="B92" i="9"/>
  <c r="N102" i="9"/>
  <c r="B115" i="9"/>
  <c r="E114" i="9"/>
  <c r="K114" i="9"/>
  <c r="C120" i="9"/>
  <c r="B47" i="10"/>
  <c r="B76" i="10"/>
  <c r="B103" i="10"/>
  <c r="C12" i="11"/>
  <c r="B31" i="11"/>
  <c r="D42" i="11"/>
  <c r="E42" i="11"/>
  <c r="B46" i="11"/>
  <c r="B58" i="11"/>
  <c r="B63" i="11"/>
  <c r="B73" i="11"/>
  <c r="B85" i="11"/>
  <c r="D96" i="11"/>
  <c r="E96" i="11"/>
  <c r="B101" i="11"/>
  <c r="B106" i="11"/>
  <c r="H42" i="4"/>
  <c r="B46" i="4"/>
  <c r="B49" i="4"/>
  <c r="E54" i="4"/>
  <c r="B57" i="4"/>
  <c r="C84" i="4"/>
  <c r="K84" i="4"/>
  <c r="B106" i="4"/>
  <c r="B109" i="4"/>
  <c r="D5" i="7"/>
  <c r="B15" i="7"/>
  <c r="B19" i="7"/>
  <c r="B36" i="7"/>
  <c r="B44" i="7"/>
  <c r="B46" i="7"/>
  <c r="B63" i="7"/>
  <c r="B71" i="7"/>
  <c r="B73" i="7"/>
  <c r="B90" i="7"/>
  <c r="B98" i="7"/>
  <c r="B100" i="7"/>
  <c r="B29" i="8"/>
  <c r="B47" i="8"/>
  <c r="B74" i="8"/>
  <c r="B85" i="8"/>
  <c r="B87" i="8"/>
  <c r="B98" i="8"/>
  <c r="D24" i="9"/>
  <c r="Q36" i="9"/>
  <c r="E54" i="9"/>
  <c r="N72" i="9"/>
  <c r="B10" i="10"/>
  <c r="B67" i="10"/>
  <c r="B84" i="10"/>
  <c r="B91" i="10"/>
  <c r="B13" i="11"/>
  <c r="B33" i="11"/>
  <c r="E30" i="11"/>
  <c r="B41" i="11"/>
  <c r="B50" i="11"/>
  <c r="B53" i="11"/>
  <c r="H72" i="4"/>
  <c r="N72" i="4"/>
  <c r="H84" i="4"/>
  <c r="B88" i="4"/>
  <c r="H96" i="4"/>
  <c r="B110" i="4"/>
  <c r="Q114" i="4"/>
  <c r="B122" i="4"/>
  <c r="D47" i="5"/>
  <c r="D75" i="5"/>
  <c r="D84" i="5"/>
  <c r="C88" i="5"/>
  <c r="B88" i="5" s="1"/>
  <c r="B85" i="7"/>
  <c r="N18" i="9"/>
  <c r="B29" i="9"/>
  <c r="B35" i="9"/>
  <c r="B44" i="9"/>
  <c r="B46" i="9"/>
  <c r="Q48" i="9"/>
  <c r="N54" i="9"/>
  <c r="B77" i="9"/>
  <c r="B93" i="9"/>
  <c r="Q90" i="9"/>
  <c r="C96" i="9"/>
  <c r="B109" i="9"/>
  <c r="B116" i="9"/>
  <c r="B15" i="10"/>
  <c r="B27" i="10"/>
  <c r="B45" i="10"/>
  <c r="B55" i="10"/>
  <c r="B79" i="10"/>
  <c r="B121" i="10"/>
  <c r="B37" i="11"/>
  <c r="B57" i="11"/>
  <c r="E54" i="11"/>
  <c r="H60" i="11"/>
  <c r="D66" i="11"/>
  <c r="B75" i="11"/>
  <c r="H78" i="11"/>
  <c r="B87" i="11"/>
  <c r="D114" i="11"/>
  <c r="E114" i="11"/>
  <c r="B117" i="11"/>
  <c r="B36" i="3"/>
  <c r="G5" i="3"/>
  <c r="D48" i="3"/>
  <c r="B54" i="4"/>
  <c r="M128" i="3"/>
  <c r="S128" i="3"/>
  <c r="B17" i="3"/>
  <c r="B22" i="3"/>
  <c r="I129" i="3"/>
  <c r="O129" i="3"/>
  <c r="E24" i="3"/>
  <c r="B27" i="3"/>
  <c r="B32" i="3"/>
  <c r="D36" i="3"/>
  <c r="B37" i="3"/>
  <c r="Q36" i="3"/>
  <c r="B53" i="3"/>
  <c r="B58" i="3"/>
  <c r="E60" i="3"/>
  <c r="B63" i="3"/>
  <c r="C66" i="3"/>
  <c r="B74" i="3"/>
  <c r="B75" i="3"/>
  <c r="B104" i="3"/>
  <c r="B114" i="3"/>
  <c r="K120" i="3"/>
  <c r="Q30" i="4"/>
  <c r="H66" i="4"/>
  <c r="B71" i="4"/>
  <c r="B97" i="4"/>
  <c r="Q96" i="4"/>
  <c r="K96" i="4"/>
  <c r="N108" i="4"/>
  <c r="K108" i="4"/>
  <c r="D114" i="4"/>
  <c r="C66" i="5"/>
  <c r="D12" i="3"/>
  <c r="D24" i="4"/>
  <c r="D135" i="15"/>
  <c r="D131" i="15" s="1"/>
  <c r="K135" i="15"/>
  <c r="M131" i="15"/>
  <c r="O5" i="3"/>
  <c r="I128" i="3"/>
  <c r="B9" i="3"/>
  <c r="B14" i="3"/>
  <c r="D18" i="3"/>
  <c r="D128" i="3" s="1"/>
  <c r="B19" i="3"/>
  <c r="F129" i="3"/>
  <c r="S129" i="3"/>
  <c r="K30" i="3"/>
  <c r="B35" i="3"/>
  <c r="B40" i="3"/>
  <c r="C42" i="3"/>
  <c r="B42" i="3" s="1"/>
  <c r="B45" i="3"/>
  <c r="B50" i="3"/>
  <c r="B55" i="3"/>
  <c r="D66" i="3"/>
  <c r="B67" i="3"/>
  <c r="B68" i="3"/>
  <c r="B69" i="3"/>
  <c r="E72" i="3"/>
  <c r="B79" i="3"/>
  <c r="N78" i="3"/>
  <c r="R5" i="3"/>
  <c r="B88" i="3"/>
  <c r="K90" i="3"/>
  <c r="Q6" i="4"/>
  <c r="N54" i="4"/>
  <c r="H102" i="4"/>
  <c r="E102" i="4"/>
  <c r="H114" i="4"/>
  <c r="B119" i="4"/>
  <c r="C123" i="5"/>
  <c r="E5" i="7"/>
  <c r="P5" i="3"/>
  <c r="E12" i="3"/>
  <c r="E128" i="3" s="1"/>
  <c r="G129" i="3"/>
  <c r="M129" i="3"/>
  <c r="Q24" i="3"/>
  <c r="D30" i="3"/>
  <c r="B30" i="3" s="1"/>
  <c r="E48" i="3"/>
  <c r="D60" i="3"/>
  <c r="B60" i="3" s="1"/>
  <c r="Q60" i="3"/>
  <c r="D72" i="3"/>
  <c r="C72" i="3"/>
  <c r="K72" i="3"/>
  <c r="D78" i="3"/>
  <c r="B78" i="3" s="1"/>
  <c r="N84" i="3"/>
  <c r="N114" i="3"/>
  <c r="R5" i="4"/>
  <c r="C66" i="4"/>
  <c r="C90" i="4"/>
  <c r="D108" i="4"/>
  <c r="H108" i="4"/>
  <c r="N36" i="9"/>
  <c r="R129" i="3"/>
  <c r="F5" i="4"/>
  <c r="L128" i="3"/>
  <c r="R128" i="3"/>
  <c r="K6" i="3"/>
  <c r="K128" i="3" s="1"/>
  <c r="B16" i="3"/>
  <c r="C18" i="3"/>
  <c r="B21" i="3"/>
  <c r="K42" i="3"/>
  <c r="K5" i="3" s="1"/>
  <c r="C54" i="3"/>
  <c r="B54" i="3" s="1"/>
  <c r="N72" i="3"/>
  <c r="F5" i="3"/>
  <c r="C108" i="3"/>
  <c r="E42" i="4"/>
  <c r="B45" i="4"/>
  <c r="N48" i="4"/>
  <c r="N5" i="4" s="1"/>
  <c r="B56" i="4"/>
  <c r="Q54" i="4"/>
  <c r="N90" i="4"/>
  <c r="J5" i="3"/>
  <c r="B87" i="3"/>
  <c r="B101" i="3"/>
  <c r="B112" i="3"/>
  <c r="C6" i="4"/>
  <c r="M5" i="4"/>
  <c r="K6" i="4"/>
  <c r="B13" i="4"/>
  <c r="Q12" i="4"/>
  <c r="D18" i="4"/>
  <c r="D30" i="4"/>
  <c r="B34" i="4"/>
  <c r="B39" i="4"/>
  <c r="B44" i="4"/>
  <c r="B50" i="4"/>
  <c r="B55" i="4"/>
  <c r="D66" i="4"/>
  <c r="B70" i="4"/>
  <c r="E72" i="4"/>
  <c r="B75" i="4"/>
  <c r="B80" i="4"/>
  <c r="B86" i="4"/>
  <c r="B91" i="4"/>
  <c r="B107" i="4"/>
  <c r="B113" i="4"/>
  <c r="B118" i="4"/>
  <c r="E120" i="4"/>
  <c r="B123" i="4"/>
  <c r="R128" i="5"/>
  <c r="D16" i="5"/>
  <c r="D22" i="5"/>
  <c r="D28" i="5"/>
  <c r="B28" i="5" s="1"/>
  <c r="C111" i="5"/>
  <c r="B111" i="5" s="1"/>
  <c r="Q5" i="8"/>
  <c r="B14" i="8"/>
  <c r="B23" i="8"/>
  <c r="B32" i="8"/>
  <c r="B41" i="8"/>
  <c r="B50" i="8"/>
  <c r="B59" i="8"/>
  <c r="B68" i="8"/>
  <c r="B77" i="8"/>
  <c r="B90" i="8"/>
  <c r="C6" i="10"/>
  <c r="B6" i="10" s="1"/>
  <c r="F5" i="10"/>
  <c r="C5" i="10" s="1"/>
  <c r="B21" i="10"/>
  <c r="B46" i="10"/>
  <c r="B109" i="10"/>
  <c r="B23" i="11"/>
  <c r="B89" i="3"/>
  <c r="C102" i="3"/>
  <c r="B102" i="3" s="1"/>
  <c r="K102" i="3"/>
  <c r="D108" i="3"/>
  <c r="Q108" i="3"/>
  <c r="I5" i="4"/>
  <c r="P5" i="4"/>
  <c r="B16" i="4"/>
  <c r="C24" i="4"/>
  <c r="B27" i="4"/>
  <c r="B31" i="4"/>
  <c r="K42" i="4"/>
  <c r="B47" i="4"/>
  <c r="B53" i="4"/>
  <c r="B58" i="4"/>
  <c r="B63" i="4"/>
  <c r="B67" i="4"/>
  <c r="B94" i="4"/>
  <c r="E96" i="4"/>
  <c r="B99" i="4"/>
  <c r="B104" i="4"/>
  <c r="D8" i="5"/>
  <c r="C11" i="5"/>
  <c r="D39" i="5"/>
  <c r="D42" i="5"/>
  <c r="D55" i="5"/>
  <c r="D58" i="5"/>
  <c r="C67" i="5"/>
  <c r="D69" i="5"/>
  <c r="C70" i="5"/>
  <c r="D83" i="5"/>
  <c r="D102" i="5"/>
  <c r="C114" i="5"/>
  <c r="K5" i="8"/>
  <c r="H78" i="3"/>
  <c r="B85" i="3"/>
  <c r="D96" i="3"/>
  <c r="B96" i="3" s="1"/>
  <c r="B99" i="3"/>
  <c r="B110" i="3"/>
  <c r="K114" i="3"/>
  <c r="C120" i="3"/>
  <c r="B22" i="4"/>
  <c r="D42" i="4"/>
  <c r="S5" i="4"/>
  <c r="B59" i="4"/>
  <c r="B64" i="4"/>
  <c r="B68" i="4"/>
  <c r="Q72" i="4"/>
  <c r="D78" i="4"/>
  <c r="B78" i="4" s="1"/>
  <c r="B95" i="4"/>
  <c r="B100" i="4"/>
  <c r="C102" i="4"/>
  <c r="B105" i="4"/>
  <c r="C108" i="4"/>
  <c r="B111" i="4"/>
  <c r="B116" i="4"/>
  <c r="B121" i="4"/>
  <c r="Q120" i="4"/>
  <c r="D23" i="5"/>
  <c r="C35" i="5"/>
  <c r="C52" i="5"/>
  <c r="B52" i="5" s="1"/>
  <c r="D67" i="5"/>
  <c r="B67" i="5" s="1"/>
  <c r="D111" i="5"/>
  <c r="D125" i="5"/>
  <c r="B125" i="5" s="1"/>
  <c r="C126" i="5"/>
  <c r="B5" i="6"/>
  <c r="B9" i="6"/>
  <c r="B13" i="6"/>
  <c r="B17" i="6"/>
  <c r="B21" i="6"/>
  <c r="B23" i="6"/>
  <c r="B25" i="6"/>
  <c r="B27" i="6"/>
  <c r="B29" i="6"/>
  <c r="B31" i="6"/>
  <c r="B10" i="7"/>
  <c r="B8" i="8"/>
  <c r="B17" i="8"/>
  <c r="B26" i="8"/>
  <c r="B35" i="8"/>
  <c r="B44" i="8"/>
  <c r="B53" i="8"/>
  <c r="B62" i="8"/>
  <c r="B68" i="9"/>
  <c r="H114" i="11"/>
  <c r="C90" i="3"/>
  <c r="B90" i="3" s="1"/>
  <c r="B100" i="3"/>
  <c r="E108" i="3"/>
  <c r="D120" i="3"/>
  <c r="H120" i="3"/>
  <c r="H5" i="3" s="1"/>
  <c r="B124" i="3"/>
  <c r="L5" i="4"/>
  <c r="C12" i="4"/>
  <c r="D54" i="4"/>
  <c r="D84" i="4"/>
  <c r="D90" i="4"/>
  <c r="C114" i="4"/>
  <c r="B114" i="4" s="1"/>
  <c r="D7" i="5"/>
  <c r="C8" i="5"/>
  <c r="C13" i="5"/>
  <c r="C25" i="5"/>
  <c r="B25" i="5" s="1"/>
  <c r="D38" i="5"/>
  <c r="B38" i="5" s="1"/>
  <c r="C42" i="5"/>
  <c r="B42" i="5" s="1"/>
  <c r="C47" i="5"/>
  <c r="B47" i="5" s="1"/>
  <c r="D49" i="5"/>
  <c r="B49" i="5" s="1"/>
  <c r="C58" i="5"/>
  <c r="C69" i="5"/>
  <c r="B69" i="5" s="1"/>
  <c r="D79" i="5"/>
  <c r="C80" i="5"/>
  <c r="D88" i="5"/>
  <c r="D93" i="5"/>
  <c r="B93" i="5" s="1"/>
  <c r="C94" i="5"/>
  <c r="D104" i="5"/>
  <c r="D120" i="5"/>
  <c r="D123" i="5"/>
  <c r="B123" i="5" s="1"/>
  <c r="B33" i="6"/>
  <c r="B35" i="6"/>
  <c r="B37" i="6"/>
  <c r="B41" i="6"/>
  <c r="B45" i="6"/>
  <c r="B49" i="6"/>
  <c r="B53" i="6"/>
  <c r="B57" i="6"/>
  <c r="B59" i="6"/>
  <c r="B61" i="6"/>
  <c r="B63" i="6"/>
  <c r="B65" i="6"/>
  <c r="B67" i="6"/>
  <c r="B69" i="6"/>
  <c r="B73" i="6"/>
  <c r="B75" i="6"/>
  <c r="B77" i="6"/>
  <c r="B79" i="6"/>
  <c r="B81" i="6"/>
  <c r="B83" i="6"/>
  <c r="B85" i="6"/>
  <c r="H5" i="7"/>
  <c r="B107" i="7"/>
  <c r="B109" i="7"/>
  <c r="B111" i="7"/>
  <c r="B113" i="7"/>
  <c r="B115" i="7"/>
  <c r="B117" i="7"/>
  <c r="B119" i="7"/>
  <c r="B121" i="7"/>
  <c r="B123" i="7"/>
  <c r="B125" i="7"/>
  <c r="B93" i="8"/>
  <c r="B11" i="9"/>
  <c r="E24" i="9"/>
  <c r="H42" i="9"/>
  <c r="Q42" i="9"/>
  <c r="B99" i="9"/>
  <c r="Q96" i="9"/>
  <c r="C108" i="9"/>
  <c r="B108" i="9" s="1"/>
  <c r="E120" i="9"/>
  <c r="K120" i="9"/>
  <c r="B11" i="10"/>
  <c r="B25" i="10"/>
  <c r="B48" i="10"/>
  <c r="B60" i="10"/>
  <c r="B104" i="10"/>
  <c r="B111" i="10"/>
  <c r="B114" i="10"/>
  <c r="B124" i="10"/>
  <c r="D36" i="11"/>
  <c r="B88" i="11"/>
  <c r="H90" i="11"/>
  <c r="B93" i="11"/>
  <c r="B115" i="11"/>
  <c r="K5" i="7"/>
  <c r="B106" i="7"/>
  <c r="B108" i="7"/>
  <c r="B110" i="7"/>
  <c r="B112" i="7"/>
  <c r="B114" i="7"/>
  <c r="B116" i="7"/>
  <c r="B118" i="7"/>
  <c r="B120" i="7"/>
  <c r="B122" i="7"/>
  <c r="B124" i="7"/>
  <c r="B126" i="7"/>
  <c r="B84" i="8"/>
  <c r="B101" i="8"/>
  <c r="B110" i="8"/>
  <c r="B119" i="8"/>
  <c r="B62" i="9"/>
  <c r="B80" i="9"/>
  <c r="K90" i="9"/>
  <c r="B118" i="9"/>
  <c r="B17" i="10"/>
  <c r="B19" i="10"/>
  <c r="D18" i="11"/>
  <c r="B19" i="11"/>
  <c r="B22" i="11"/>
  <c r="B47" i="11"/>
  <c r="B112" i="11"/>
  <c r="D5" i="8"/>
  <c r="B81" i="8"/>
  <c r="Q6" i="9"/>
  <c r="Q12" i="9"/>
  <c r="B51" i="9"/>
  <c r="B105" i="9"/>
  <c r="E108" i="9"/>
  <c r="B112" i="9"/>
  <c r="N120" i="9"/>
  <c r="B126" i="9"/>
  <c r="B32" i="10"/>
  <c r="B37" i="10"/>
  <c r="B62" i="10"/>
  <c r="B120" i="10"/>
  <c r="E36" i="9"/>
  <c r="B18" i="10"/>
  <c r="D6" i="9"/>
  <c r="H18" i="9"/>
  <c r="B20" i="9"/>
  <c r="C24" i="9"/>
  <c r="B24" i="9" s="1"/>
  <c r="N24" i="9"/>
  <c r="D30" i="9"/>
  <c r="N42" i="9"/>
  <c r="E48" i="9"/>
  <c r="B52" i="9"/>
  <c r="K48" i="9"/>
  <c r="B56" i="9"/>
  <c r="B58" i="9"/>
  <c r="K78" i="9"/>
  <c r="D90" i="9"/>
  <c r="N90" i="9"/>
  <c r="E96" i="9"/>
  <c r="K96" i="9"/>
  <c r="K108" i="9"/>
  <c r="E12" i="11"/>
  <c r="H18" i="11"/>
  <c r="C30" i="11"/>
  <c r="C36" i="11"/>
  <c r="B36" i="11" s="1"/>
  <c r="E66" i="11"/>
  <c r="C72" i="11"/>
  <c r="B72" i="11" s="1"/>
  <c r="D78" i="11"/>
  <c r="H84" i="11"/>
  <c r="D102" i="11"/>
  <c r="C114" i="11"/>
  <c r="B114" i="11" s="1"/>
  <c r="H134" i="15"/>
  <c r="C134" i="15"/>
  <c r="B134" i="15" s="1"/>
  <c r="N6" i="9"/>
  <c r="E42" i="9"/>
  <c r="B50" i="9"/>
  <c r="C54" i="9"/>
  <c r="B59" i="9"/>
  <c r="N60" i="9"/>
  <c r="Q60" i="9"/>
  <c r="B67" i="9"/>
  <c r="H66" i="9"/>
  <c r="Q66" i="9"/>
  <c r="C72" i="9"/>
  <c r="Q72" i="9"/>
  <c r="Q78" i="9"/>
  <c r="C84" i="9"/>
  <c r="E84" i="9"/>
  <c r="E90" i="9"/>
  <c r="B100" i="9"/>
  <c r="C102" i="9"/>
  <c r="B107" i="9"/>
  <c r="N108" i="9"/>
  <c r="B125" i="9"/>
  <c r="B20" i="10"/>
  <c r="B34" i="10"/>
  <c r="B52" i="10"/>
  <c r="B59" i="10"/>
  <c r="B74" i="10"/>
  <c r="B81" i="10"/>
  <c r="B88" i="10"/>
  <c r="B92" i="10"/>
  <c r="B95" i="10"/>
  <c r="B106" i="10"/>
  <c r="B117" i="10"/>
  <c r="C18" i="11"/>
  <c r="H30" i="11"/>
  <c r="B35" i="11"/>
  <c r="B39" i="11"/>
  <c r="B45" i="11"/>
  <c r="H42" i="11"/>
  <c r="H54" i="11"/>
  <c r="H72" i="11"/>
  <c r="B76" i="11"/>
  <c r="E78" i="11"/>
  <c r="B89" i="11"/>
  <c r="C96" i="11"/>
  <c r="B96" i="11" s="1"/>
  <c r="E102" i="11"/>
  <c r="D120" i="11"/>
  <c r="P5" i="9"/>
  <c r="J5" i="9"/>
  <c r="B16" i="9"/>
  <c r="H36" i="9"/>
  <c r="S5" i="9"/>
  <c r="K54" i="9"/>
  <c r="D66" i="9"/>
  <c r="O5" i="9"/>
  <c r="N66" i="9"/>
  <c r="D84" i="9"/>
  <c r="H108" i="9"/>
  <c r="Q108" i="9"/>
  <c r="C114" i="9"/>
  <c r="H114" i="9"/>
  <c r="Q114" i="9"/>
  <c r="B14" i="10"/>
  <c r="B23" i="10"/>
  <c r="B43" i="10"/>
  <c r="B61" i="10"/>
  <c r="B126" i="10"/>
  <c r="E6" i="11"/>
  <c r="H12" i="11"/>
  <c r="B20" i="11"/>
  <c r="D48" i="11"/>
  <c r="E48" i="11"/>
  <c r="E60" i="11"/>
  <c r="H66" i="11"/>
  <c r="B80" i="11"/>
  <c r="B94" i="11"/>
  <c r="H96" i="11"/>
  <c r="B104" i="11"/>
  <c r="H133" i="15"/>
  <c r="I131" i="15"/>
  <c r="C133" i="15"/>
  <c r="D136" i="15"/>
  <c r="B136" i="15" s="1"/>
  <c r="K136" i="15"/>
  <c r="C135" i="15"/>
  <c r="H135" i="15"/>
  <c r="H6" i="9"/>
  <c r="N12" i="9"/>
  <c r="D18" i="9"/>
  <c r="B22" i="9"/>
  <c r="L5" i="9"/>
  <c r="H30" i="9"/>
  <c r="C36" i="9"/>
  <c r="B36" i="9" s="1"/>
  <c r="Q54" i="9"/>
  <c r="C60" i="9"/>
  <c r="E60" i="9"/>
  <c r="E66" i="9"/>
  <c r="E72" i="9"/>
  <c r="B76" i="9"/>
  <c r="E78" i="9"/>
  <c r="B82" i="9"/>
  <c r="Q102" i="9"/>
  <c r="D114" i="9"/>
  <c r="B121" i="9"/>
  <c r="H120" i="9"/>
  <c r="Q120" i="9"/>
  <c r="E5" i="10"/>
  <c r="B8" i="10"/>
  <c r="B28" i="10"/>
  <c r="B35" i="10"/>
  <c r="B42" i="10"/>
  <c r="B50" i="10"/>
  <c r="B57" i="10"/>
  <c r="B64" i="10"/>
  <c r="B71" i="10"/>
  <c r="B82" i="10"/>
  <c r="B100" i="10"/>
  <c r="B107" i="10"/>
  <c r="B115" i="10"/>
  <c r="B8" i="11"/>
  <c r="B17" i="11"/>
  <c r="B25" i="11"/>
  <c r="D30" i="11"/>
  <c r="H36" i="11"/>
  <c r="B49" i="11"/>
  <c r="D54" i="11"/>
  <c r="C66" i="11"/>
  <c r="B66" i="11" s="1"/>
  <c r="C84" i="11"/>
  <c r="B99" i="11"/>
  <c r="C102" i="11"/>
  <c r="B102" i="11" s="1"/>
  <c r="B107" i="11"/>
  <c r="D108" i="11"/>
  <c r="B108" i="11" s="1"/>
  <c r="B109" i="11"/>
  <c r="B118" i="11"/>
  <c r="C120" i="11"/>
  <c r="B124" i="11"/>
  <c r="B132" i="15"/>
  <c r="C5" i="5"/>
  <c r="D5" i="5"/>
  <c r="F128" i="5"/>
  <c r="C6" i="5"/>
  <c r="C22" i="5"/>
  <c r="B22" i="5" s="1"/>
  <c r="F129" i="5"/>
  <c r="J129" i="5"/>
  <c r="N129" i="5"/>
  <c r="R129" i="5"/>
  <c r="C41" i="5"/>
  <c r="D41" i="5"/>
  <c r="B58" i="5"/>
  <c r="D95" i="5"/>
  <c r="B95" i="5" s="1"/>
  <c r="B66" i="5"/>
  <c r="H128" i="5"/>
  <c r="C19" i="5"/>
  <c r="B19" i="5" s="1"/>
  <c r="C33" i="5"/>
  <c r="D33" i="5"/>
  <c r="C36" i="5"/>
  <c r="D36" i="5"/>
  <c r="D112" i="5"/>
  <c r="C7" i="5"/>
  <c r="D14" i="5"/>
  <c r="C14" i="5"/>
  <c r="D15" i="5"/>
  <c r="C27" i="5"/>
  <c r="D30" i="5"/>
  <c r="C30" i="5"/>
  <c r="D31" i="5"/>
  <c r="B31" i="5" s="1"/>
  <c r="C44" i="5"/>
  <c r="D44" i="5"/>
  <c r="D51" i="5"/>
  <c r="D87" i="5"/>
  <c r="B104" i="5"/>
  <c r="D124" i="5"/>
  <c r="D50" i="5"/>
  <c r="C50" i="5"/>
  <c r="C53" i="5"/>
  <c r="D53" i="5"/>
  <c r="C61" i="5"/>
  <c r="D61" i="5"/>
  <c r="C64" i="5"/>
  <c r="D68" i="5"/>
  <c r="C72" i="5"/>
  <c r="D78" i="5"/>
  <c r="C78" i="5"/>
  <c r="B78" i="5" s="1"/>
  <c r="C79" i="5"/>
  <c r="B79" i="5" s="1"/>
  <c r="D86" i="5"/>
  <c r="B86" i="5" s="1"/>
  <c r="C89" i="5"/>
  <c r="D89" i="5"/>
  <c r="C91" i="5"/>
  <c r="B91" i="5" s="1"/>
  <c r="C96" i="5"/>
  <c r="B96" i="5" s="1"/>
  <c r="D103" i="5"/>
  <c r="B103" i="5" s="1"/>
  <c r="C106" i="5"/>
  <c r="D115" i="5"/>
  <c r="C115" i="5"/>
  <c r="C117" i="5"/>
  <c r="C118" i="5"/>
  <c r="C9" i="5"/>
  <c r="D9" i="5"/>
  <c r="C12" i="5"/>
  <c r="D12" i="5"/>
  <c r="C17" i="5"/>
  <c r="D17" i="5"/>
  <c r="C20" i="5"/>
  <c r="D20" i="5"/>
  <c r="D26" i="5"/>
  <c r="C26" i="5"/>
  <c r="C31" i="5"/>
  <c r="D34" i="5"/>
  <c r="C34" i="5"/>
  <c r="B34" i="5" s="1"/>
  <c r="C37" i="5"/>
  <c r="D37" i="5"/>
  <c r="C39" i="5"/>
  <c r="C45" i="5"/>
  <c r="D45" i="5"/>
  <c r="C48" i="5"/>
  <c r="D48" i="5"/>
  <c r="C56" i="5"/>
  <c r="B56" i="5" s="1"/>
  <c r="D62" i="5"/>
  <c r="C62" i="5"/>
  <c r="C63" i="5"/>
  <c r="B63" i="5" s="1"/>
  <c r="D70" i="5"/>
  <c r="B70" i="5" s="1"/>
  <c r="C73" i="5"/>
  <c r="D73" i="5"/>
  <c r="C76" i="5"/>
  <c r="C81" i="5"/>
  <c r="D81" i="5"/>
  <c r="C84" i="5"/>
  <c r="B84" i="5" s="1"/>
  <c r="C92" i="5"/>
  <c r="D92" i="5"/>
  <c r="C98" i="5"/>
  <c r="D107" i="5"/>
  <c r="C107" i="5"/>
  <c r="C109" i="5"/>
  <c r="D109" i="5"/>
  <c r="C110" i="5"/>
  <c r="D118" i="5"/>
  <c r="C120" i="5"/>
  <c r="D117" i="5"/>
  <c r="D126" i="5"/>
  <c r="B126" i="5" s="1"/>
  <c r="L128" i="5"/>
  <c r="P128" i="5"/>
  <c r="D10" i="5"/>
  <c r="C10" i="5"/>
  <c r="C15" i="5"/>
  <c r="B15" i="5" s="1"/>
  <c r="D18" i="5"/>
  <c r="C18" i="5"/>
  <c r="C21" i="5"/>
  <c r="D21" i="5"/>
  <c r="C23" i="5"/>
  <c r="B23" i="5" s="1"/>
  <c r="H129" i="5"/>
  <c r="L129" i="5"/>
  <c r="P129" i="5"/>
  <c r="C29" i="5"/>
  <c r="D29" i="5"/>
  <c r="C32" i="5"/>
  <c r="D32" i="5"/>
  <c r="C40" i="5"/>
  <c r="D40" i="5"/>
  <c r="C43" i="5"/>
  <c r="B43" i="5" s="1"/>
  <c r="D46" i="5"/>
  <c r="C46" i="5"/>
  <c r="C51" i="5"/>
  <c r="B51" i="5" s="1"/>
  <c r="D54" i="5"/>
  <c r="B54" i="5" s="1"/>
  <c r="C57" i="5"/>
  <c r="D57" i="5"/>
  <c r="C60" i="5"/>
  <c r="C65" i="5"/>
  <c r="D65" i="5"/>
  <c r="C68" i="5"/>
  <c r="B68" i="5" s="1"/>
  <c r="D72" i="5"/>
  <c r="D74" i="5"/>
  <c r="C74" i="5"/>
  <c r="D82" i="5"/>
  <c r="C82" i="5"/>
  <c r="C83" i="5"/>
  <c r="B83" i="5" s="1"/>
  <c r="C85" i="5"/>
  <c r="D85" i="5"/>
  <c r="C95" i="5"/>
  <c r="D99" i="5"/>
  <c r="C99" i="5"/>
  <c r="B99" i="5" s="1"/>
  <c r="C101" i="5"/>
  <c r="D101" i="5"/>
  <c r="C102" i="5"/>
  <c r="D110" i="5"/>
  <c r="C112" i="5"/>
  <c r="B112" i="5" s="1"/>
  <c r="D119" i="5"/>
  <c r="B119" i="5" s="1"/>
  <c r="C122" i="5"/>
  <c r="B48" i="3"/>
  <c r="B12" i="4"/>
  <c r="B6" i="4"/>
  <c r="H129" i="3"/>
  <c r="B12" i="3"/>
  <c r="P129" i="3"/>
  <c r="B16" i="5"/>
  <c r="D90" i="11"/>
  <c r="P5" i="11"/>
  <c r="L5" i="3"/>
  <c r="D24" i="3"/>
  <c r="B24" i="3" s="1"/>
  <c r="C84" i="3"/>
  <c r="G128" i="3"/>
  <c r="G5" i="4"/>
  <c r="O5" i="4"/>
  <c r="C30" i="4"/>
  <c r="B30" i="4" s="1"/>
  <c r="E36" i="4"/>
  <c r="Q36" i="4"/>
  <c r="D48" i="4"/>
  <c r="B48" i="4" s="1"/>
  <c r="E60" i="4"/>
  <c r="Q60" i="4"/>
  <c r="K66" i="4"/>
  <c r="K90" i="4"/>
  <c r="B102" i="4"/>
  <c r="K114" i="4"/>
  <c r="B107" i="5"/>
  <c r="L129" i="3"/>
  <c r="B11" i="5"/>
  <c r="B27" i="5"/>
  <c r="I5" i="3"/>
  <c r="M5" i="3"/>
  <c r="C6" i="3"/>
  <c r="D84" i="3"/>
  <c r="C18" i="4"/>
  <c r="B18" i="4" s="1"/>
  <c r="E24" i="4"/>
  <c r="Q24" i="4"/>
  <c r="K30" i="4"/>
  <c r="K54" i="4"/>
  <c r="D72" i="4"/>
  <c r="B72" i="4" s="1"/>
  <c r="E84" i="4"/>
  <c r="Q84" i="4"/>
  <c r="D96" i="4"/>
  <c r="B96" i="4" s="1"/>
  <c r="E108" i="4"/>
  <c r="Q108" i="4"/>
  <c r="D120" i="4"/>
  <c r="B120" i="4" s="1"/>
  <c r="E129" i="5"/>
  <c r="I129" i="5"/>
  <c r="C24" i="5"/>
  <c r="M129" i="5"/>
  <c r="D24" i="5"/>
  <c r="Q129" i="5"/>
  <c r="B35" i="5"/>
  <c r="C59" i="5"/>
  <c r="B59" i="5" s="1"/>
  <c r="D64" i="5"/>
  <c r="C75" i="5"/>
  <c r="B75" i="5" s="1"/>
  <c r="D80" i="5"/>
  <c r="K18" i="4"/>
  <c r="D36" i="4"/>
  <c r="C42" i="4"/>
  <c r="E48" i="4"/>
  <c r="Q48" i="4"/>
  <c r="D60" i="4"/>
  <c r="B60" i="4" s="1"/>
  <c r="K78" i="4"/>
  <c r="B90" i="4"/>
  <c r="K102" i="4"/>
  <c r="G128" i="5"/>
  <c r="D6" i="5"/>
  <c r="K128" i="5"/>
  <c r="O128" i="5"/>
  <c r="S128" i="5"/>
  <c r="C55" i="5"/>
  <c r="D60" i="5"/>
  <c r="C71" i="5"/>
  <c r="B71" i="5" s="1"/>
  <c r="D76" i="5"/>
  <c r="B76" i="5" s="1"/>
  <c r="C87" i="5"/>
  <c r="B87" i="5" s="1"/>
  <c r="D94" i="5"/>
  <c r="B94" i="5" s="1"/>
  <c r="D98" i="5"/>
  <c r="C100" i="5"/>
  <c r="B100" i="5" s="1"/>
  <c r="C105" i="5"/>
  <c r="B105" i="5" s="1"/>
  <c r="D105" i="5"/>
  <c r="D114" i="5"/>
  <c r="B114" i="5" s="1"/>
  <c r="C116" i="5"/>
  <c r="B116" i="5" s="1"/>
  <c r="C121" i="5"/>
  <c r="D121" i="5"/>
  <c r="B8" i="6"/>
  <c r="B12" i="6"/>
  <c r="B16" i="6"/>
  <c r="B20" i="6"/>
  <c r="B24" i="6"/>
  <c r="B28" i="6"/>
  <c r="B32" i="6"/>
  <c r="B36" i="6"/>
  <c r="B40" i="6"/>
  <c r="B44" i="6"/>
  <c r="B48" i="6"/>
  <c r="B52" i="6"/>
  <c r="B56" i="6"/>
  <c r="B60" i="6"/>
  <c r="B64" i="6"/>
  <c r="B68" i="6"/>
  <c r="B72" i="6"/>
  <c r="B76" i="6"/>
  <c r="B80" i="6"/>
  <c r="B84" i="6"/>
  <c r="H24" i="9"/>
  <c r="D42" i="9"/>
  <c r="G5" i="9"/>
  <c r="E128" i="5"/>
  <c r="I128" i="5"/>
  <c r="M128" i="5"/>
  <c r="Q128" i="5"/>
  <c r="G129" i="5"/>
  <c r="K129" i="5"/>
  <c r="O129" i="5"/>
  <c r="S129" i="5"/>
  <c r="B7" i="6"/>
  <c r="B11" i="6"/>
  <c r="B15" i="6"/>
  <c r="B19" i="6"/>
  <c r="B39" i="6"/>
  <c r="B43" i="6"/>
  <c r="B47" i="6"/>
  <c r="B51" i="6"/>
  <c r="B55" i="6"/>
  <c r="B71" i="6"/>
  <c r="C5" i="7"/>
  <c r="B5" i="7" s="1"/>
  <c r="D90" i="5"/>
  <c r="B90" i="5" s="1"/>
  <c r="C97" i="5"/>
  <c r="D97" i="5"/>
  <c r="D106" i="5"/>
  <c r="C108" i="5"/>
  <c r="B108" i="5" s="1"/>
  <c r="C113" i="5"/>
  <c r="D113" i="5"/>
  <c r="D122" i="5"/>
  <c r="C124" i="5"/>
  <c r="B6" i="6"/>
  <c r="B10" i="6"/>
  <c r="B14" i="6"/>
  <c r="B18" i="6"/>
  <c r="B22" i="6"/>
  <c r="B26" i="6"/>
  <c r="B30" i="6"/>
  <c r="B34" i="6"/>
  <c r="B38" i="6"/>
  <c r="B42" i="6"/>
  <c r="B46" i="6"/>
  <c r="B50" i="6"/>
  <c r="B54" i="6"/>
  <c r="B58" i="6"/>
  <c r="B62" i="6"/>
  <c r="B66" i="6"/>
  <c r="B70" i="6"/>
  <c r="B74" i="6"/>
  <c r="B78" i="6"/>
  <c r="B82" i="6"/>
  <c r="M5" i="9"/>
  <c r="K5" i="9" s="1"/>
  <c r="R5" i="9"/>
  <c r="K6" i="9"/>
  <c r="B9" i="9"/>
  <c r="C12" i="9"/>
  <c r="B12" i="9" s="1"/>
  <c r="K18" i="9"/>
  <c r="B21" i="9"/>
  <c r="B32" i="9"/>
  <c r="B33" i="9"/>
  <c r="K30" i="9"/>
  <c r="B37" i="9"/>
  <c r="K36" i="9"/>
  <c r="C66" i="9"/>
  <c r="B66" i="9" s="1"/>
  <c r="B85" i="9"/>
  <c r="K84" i="9"/>
  <c r="H84" i="9"/>
  <c r="N114" i="9"/>
  <c r="I5" i="9"/>
  <c r="H5" i="9" s="1"/>
  <c r="C30" i="9"/>
  <c r="B30" i="9" s="1"/>
  <c r="D30" i="10"/>
  <c r="B30" i="10" s="1"/>
  <c r="G5" i="10"/>
  <c r="D5" i="10" s="1"/>
  <c r="C5" i="8"/>
  <c r="C6" i="9"/>
  <c r="B6" i="9" s="1"/>
  <c r="K12" i="9"/>
  <c r="B15" i="9"/>
  <c r="C18" i="9"/>
  <c r="B18" i="9" s="1"/>
  <c r="B26" i="9"/>
  <c r="B27" i="9"/>
  <c r="K24" i="9"/>
  <c r="C42" i="9"/>
  <c r="B61" i="9"/>
  <c r="K60" i="9"/>
  <c r="H60" i="9"/>
  <c r="C90" i="9"/>
  <c r="B54" i="10"/>
  <c r="B78" i="10"/>
  <c r="B102" i="10"/>
  <c r="D84" i="11"/>
  <c r="B84" i="11" s="1"/>
  <c r="B40" i="9"/>
  <c r="B41" i="9"/>
  <c r="D48" i="9"/>
  <c r="B48" i="9" s="1"/>
  <c r="B49" i="9"/>
  <c r="H48" i="9"/>
  <c r="B64" i="9"/>
  <c r="B65" i="9"/>
  <c r="D72" i="9"/>
  <c r="B73" i="9"/>
  <c r="H72" i="9"/>
  <c r="B88" i="9"/>
  <c r="B89" i="9"/>
  <c r="D96" i="9"/>
  <c r="B97" i="9"/>
  <c r="H96" i="9"/>
  <c r="D120" i="9"/>
  <c r="B120" i="9" s="1"/>
  <c r="B9" i="10"/>
  <c r="B12" i="10"/>
  <c r="B11" i="11"/>
  <c r="C78" i="11"/>
  <c r="B78" i="11" s="1"/>
  <c r="F5" i="9"/>
  <c r="B47" i="9"/>
  <c r="D54" i="9"/>
  <c r="B54" i="9" s="1"/>
  <c r="B55" i="9"/>
  <c r="H54" i="9"/>
  <c r="B70" i="9"/>
  <c r="B71" i="9"/>
  <c r="D78" i="9"/>
  <c r="B78" i="9" s="1"/>
  <c r="B79" i="9"/>
  <c r="H78" i="9"/>
  <c r="B95" i="9"/>
  <c r="D102" i="9"/>
  <c r="B102" i="9" s="1"/>
  <c r="B103" i="9"/>
  <c r="H102" i="9"/>
  <c r="B119" i="9"/>
  <c r="B16" i="10"/>
  <c r="D6" i="11"/>
  <c r="J5" i="11"/>
  <c r="N5" i="11"/>
  <c r="R5" i="11"/>
  <c r="K5" i="11"/>
  <c r="O5" i="11"/>
  <c r="S5" i="11"/>
  <c r="B38" i="11"/>
  <c r="C42" i="11"/>
  <c r="B42" i="11" s="1"/>
  <c r="L5" i="11"/>
  <c r="H48" i="11"/>
  <c r="C48" i="11"/>
  <c r="B41" i="10"/>
  <c r="B51" i="10"/>
  <c r="B65" i="10"/>
  <c r="B75" i="10"/>
  <c r="B89" i="10"/>
  <c r="F5" i="11"/>
  <c r="C6" i="11"/>
  <c r="G5" i="11"/>
  <c r="D12" i="11"/>
  <c r="B14" i="11"/>
  <c r="E36" i="11"/>
  <c r="C54" i="11"/>
  <c r="D60" i="11"/>
  <c r="B60" i="11" s="1"/>
  <c r="B62" i="11"/>
  <c r="B100" i="11"/>
  <c r="H108" i="11"/>
  <c r="B24" i="10"/>
  <c r="B44" i="10"/>
  <c r="B68" i="10"/>
  <c r="B113" i="10"/>
  <c r="B123" i="10"/>
  <c r="B7" i="11"/>
  <c r="B21" i="11"/>
  <c r="C24" i="11"/>
  <c r="I5" i="11"/>
  <c r="D24" i="11"/>
  <c r="M5" i="11"/>
  <c r="Q5" i="11"/>
  <c r="B28" i="11"/>
  <c r="B55" i="11"/>
  <c r="B69" i="11"/>
  <c r="B83" i="11"/>
  <c r="E84" i="11"/>
  <c r="C90" i="11"/>
  <c r="B90" i="11" s="1"/>
  <c r="B110" i="11"/>
  <c r="B101" i="5" l="1"/>
  <c r="B40" i="5"/>
  <c r="B9" i="5"/>
  <c r="B96" i="9"/>
  <c r="B5" i="10"/>
  <c r="D5" i="4"/>
  <c r="C128" i="5"/>
  <c r="B120" i="11"/>
  <c r="B13" i="5"/>
  <c r="B54" i="11"/>
  <c r="B48" i="11"/>
  <c r="K129" i="3"/>
  <c r="B102" i="5"/>
  <c r="B29" i="5"/>
  <c r="B92" i="5"/>
  <c r="B8" i="5"/>
  <c r="N129" i="3"/>
  <c r="E129" i="3"/>
  <c r="H128" i="3"/>
  <c r="B114" i="9"/>
  <c r="H5" i="4"/>
  <c r="B66" i="3"/>
  <c r="B129" i="3" s="1"/>
  <c r="B12" i="11"/>
  <c r="B106" i="5"/>
  <c r="D5" i="9"/>
  <c r="B121" i="5"/>
  <c r="B55" i="5"/>
  <c r="B7" i="5"/>
  <c r="B60" i="9"/>
  <c r="B18" i="11"/>
  <c r="B30" i="11"/>
  <c r="B108" i="4"/>
  <c r="B39" i="5"/>
  <c r="B109" i="5"/>
  <c r="B72" i="9"/>
  <c r="B84" i="4"/>
  <c r="B108" i="3"/>
  <c r="B18" i="3"/>
  <c r="B66" i="4"/>
  <c r="B72" i="3"/>
  <c r="Q129" i="3"/>
  <c r="Q5" i="9"/>
  <c r="B122" i="5"/>
  <c r="E5" i="3"/>
  <c r="B24" i="11"/>
  <c r="B42" i="9"/>
  <c r="B46" i="5"/>
  <c r="B120" i="5"/>
  <c r="B81" i="5"/>
  <c r="B45" i="5"/>
  <c r="B17" i="5"/>
  <c r="B33" i="5"/>
  <c r="B120" i="3"/>
  <c r="D129" i="3"/>
  <c r="B61" i="5"/>
  <c r="B133" i="15"/>
  <c r="C131" i="15"/>
  <c r="B84" i="9"/>
  <c r="B80" i="5"/>
  <c r="B110" i="5"/>
  <c r="B74" i="5"/>
  <c r="B72" i="5"/>
  <c r="H131" i="15"/>
  <c r="N5" i="9"/>
  <c r="B5" i="8"/>
  <c r="E5" i="4"/>
  <c r="K5" i="4"/>
  <c r="Q5" i="3"/>
  <c r="N5" i="3"/>
  <c r="B135" i="15"/>
  <c r="B24" i="4"/>
  <c r="B90" i="9"/>
  <c r="E5" i="11"/>
  <c r="H5" i="11"/>
  <c r="B42" i="4"/>
  <c r="Q5" i="4"/>
  <c r="C129" i="3"/>
  <c r="B73" i="5"/>
  <c r="B37" i="5"/>
  <c r="B64" i="5"/>
  <c r="K131" i="15"/>
  <c r="B113" i="5"/>
  <c r="B97" i="5"/>
  <c r="B82" i="5"/>
  <c r="B18" i="5"/>
  <c r="B26" i="5"/>
  <c r="B115" i="5"/>
  <c r="B30" i="5"/>
  <c r="B14" i="5"/>
  <c r="B85" i="5"/>
  <c r="B57" i="5"/>
  <c r="B118" i="5"/>
  <c r="B53" i="5"/>
  <c r="B44" i="5"/>
  <c r="B41" i="5"/>
  <c r="B124" i="5"/>
  <c r="B98" i="5"/>
  <c r="B60" i="5"/>
  <c r="D128" i="5"/>
  <c r="B65" i="5"/>
  <c r="B32" i="5"/>
  <c r="B21" i="5"/>
  <c r="B10" i="5"/>
  <c r="B62" i="5"/>
  <c r="B48" i="5"/>
  <c r="B20" i="5"/>
  <c r="B12" i="5"/>
  <c r="B117" i="5"/>
  <c r="B89" i="5"/>
  <c r="B50" i="5"/>
  <c r="B36" i="5"/>
  <c r="B5" i="5"/>
  <c r="C5" i="11"/>
  <c r="B5" i="11" s="1"/>
  <c r="B6" i="11"/>
  <c r="D5" i="11"/>
  <c r="E5" i="9"/>
  <c r="C5" i="9"/>
  <c r="B5" i="9" s="1"/>
  <c r="C129" i="5"/>
  <c r="B24" i="5"/>
  <c r="B6" i="5"/>
  <c r="C128" i="3"/>
  <c r="B6" i="3"/>
  <c r="C5" i="3"/>
  <c r="B36" i="4"/>
  <c r="C5" i="4"/>
  <c r="D5" i="3"/>
  <c r="D129" i="5"/>
  <c r="B84" i="3"/>
  <c r="B5" i="4" l="1"/>
  <c r="B131" i="15"/>
  <c r="B128" i="5"/>
  <c r="B129" i="5"/>
  <c r="B5" i="3"/>
  <c r="B128" i="3"/>
</calcChain>
</file>

<file path=xl/sharedStrings.xml><?xml version="1.0" encoding="utf-8"?>
<sst xmlns="http://schemas.openxmlformats.org/spreadsheetml/2006/main" count="3032" uniqueCount="383">
  <si>
    <t>합         계</t>
  </si>
  <si>
    <t>남</t>
  </si>
  <si>
    <t>여</t>
  </si>
  <si>
    <t>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</si>
  <si>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</si>
  <si>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</si>
  <si>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</si>
  <si>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</si>
  <si>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</si>
  <si>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</si>
  <si>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</si>
  <si>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</si>
  <si>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</si>
  <si>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</si>
  <si>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</si>
  <si>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</si>
  <si>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</si>
  <si>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</si>
  <si>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</si>
  <si>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</si>
  <si>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</si>
  <si>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</si>
  <si>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</si>
  <si>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</si>
  <si>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</si>
  <si>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</si>
  <si>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</si>
  <si>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</si>
  <si>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</si>
  <si>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</si>
  <si>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</si>
  <si>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</si>
  <si>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</si>
  <si>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</si>
  <si>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</si>
  <si>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</si>
  <si>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</si>
  <si>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</si>
  <si>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</si>
  <si>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</si>
  <si>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</si>
  <si>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</si>
  <si>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</si>
  <si>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</si>
  <si>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</si>
  <si>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</si>
  <si>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</si>
  <si>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</si>
  <si>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</si>
  <si>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</si>
  <si>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</si>
  <si>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</si>
  <si>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</si>
  <si>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</si>
  <si>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</si>
  <si>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</si>
  <si>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</si>
  <si>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</si>
  <si>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</si>
  <si>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</si>
  <si>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</si>
  <si>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</si>
  <si>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</si>
  <si>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</si>
  <si>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</si>
  <si>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</si>
  <si>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</si>
  <si>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</si>
  <si>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</si>
  <si>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</si>
  <si>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</si>
  <si>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</si>
  <si>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</si>
  <si>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</si>
  <si>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</si>
  <si>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</si>
  <si>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</si>
  <si>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</si>
  <si>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</si>
  <si>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</si>
  <si>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</si>
  <si>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</si>
  <si>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</si>
  <si>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</si>
  <si>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</si>
  <si>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</si>
  <si>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</si>
  <si>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</si>
  <si>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</si>
  <si>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</si>
  <si>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</si>
  <si>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</si>
  <si>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</si>
  <si>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</si>
  <si>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</si>
  <si>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</si>
  <si>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</si>
  <si>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</si>
  <si>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</si>
  <si>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</si>
  <si>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</si>
  <si>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</si>
  <si>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</si>
  <si>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</si>
  <si>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</si>
  <si>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</si>
  <si>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</si>
  <si>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</si>
  <si>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</si>
  <si>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</si>
  <si>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</si>
  <si>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</si>
  <si>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</si>
  <si>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</si>
  <si>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</si>
  <si>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</si>
  <si>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</si>
  <si>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</si>
  <si>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</si>
  <si>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</si>
  <si>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</si>
  <si>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</si>
  <si>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</si>
  <si>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</si>
  <si>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</si>
  <si>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</si>
  <si>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합              계</t>
  </si>
  <si>
    <t>합                   계</t>
  </si>
  <si>
    <t>남                  구</t>
  </si>
  <si>
    <t>동                  구</t>
  </si>
  <si>
    <t>북                  구</t>
  </si>
  <si>
    <t>광        산         구</t>
  </si>
  <si>
    <t>서                  구</t>
  </si>
  <si>
    <t xml:space="preserve"> 2 세</t>
  </si>
  <si>
    <t xml:space="preserve"> 6 세</t>
  </si>
  <si>
    <t xml:space="preserve"> 12 세</t>
  </si>
  <si>
    <t xml:space="preserve"> 11 세</t>
  </si>
  <si>
    <t xml:space="preserve"> 20 세</t>
  </si>
  <si>
    <t xml:space="preserve"> 29 세</t>
  </si>
  <si>
    <t>69 세</t>
  </si>
  <si>
    <t>52 세</t>
  </si>
  <si>
    <t>55 세</t>
  </si>
  <si>
    <t>59 세</t>
  </si>
  <si>
    <t>49 세</t>
  </si>
  <si>
    <t>57 세</t>
  </si>
  <si>
    <t>61 세</t>
  </si>
  <si>
    <t>62 세</t>
  </si>
  <si>
    <t>88 세</t>
  </si>
  <si>
    <t>94 세</t>
  </si>
  <si>
    <t>96 세</t>
  </si>
  <si>
    <t>90 세</t>
  </si>
  <si>
    <t>99 세</t>
  </si>
  <si>
    <t>95 세</t>
  </si>
  <si>
    <t>85 세</t>
  </si>
  <si>
    <t>93 세</t>
  </si>
  <si>
    <t>84 세</t>
  </si>
  <si>
    <t>98 세</t>
  </si>
  <si>
    <t>89 세</t>
  </si>
  <si>
    <t>92 세</t>
  </si>
  <si>
    <t>87 세</t>
  </si>
  <si>
    <t>82 세</t>
  </si>
  <si>
    <t>83 세</t>
  </si>
  <si>
    <t>81 세</t>
  </si>
  <si>
    <t>80 세</t>
  </si>
  <si>
    <t>86 세</t>
  </si>
  <si>
    <t>77 세</t>
  </si>
  <si>
    <t>73 세</t>
  </si>
  <si>
    <t>78 세</t>
  </si>
  <si>
    <t>75 세</t>
  </si>
  <si>
    <t>72 세</t>
  </si>
  <si>
    <t>71 세</t>
  </si>
  <si>
    <t>91 세</t>
  </si>
  <si>
    <t>97 세</t>
  </si>
  <si>
    <t>53 세</t>
  </si>
  <si>
    <t>58 세</t>
  </si>
  <si>
    <t>56 세</t>
  </si>
  <si>
    <t>79 세</t>
  </si>
  <si>
    <t>64 세</t>
  </si>
  <si>
    <t>50 세</t>
  </si>
  <si>
    <t>48 세</t>
  </si>
  <si>
    <t>47 세</t>
  </si>
  <si>
    <t>46 세</t>
  </si>
  <si>
    <t>45 세</t>
  </si>
  <si>
    <t>43 세</t>
  </si>
  <si>
    <t>44 세</t>
  </si>
  <si>
    <t>42 세</t>
  </si>
  <si>
    <t>41 세</t>
  </si>
  <si>
    <t>39 세</t>
  </si>
  <si>
    <t>40 세</t>
  </si>
  <si>
    <t>65 세</t>
  </si>
  <si>
    <t>68 세</t>
  </si>
  <si>
    <t>74 세</t>
  </si>
  <si>
    <t>70 세</t>
  </si>
  <si>
    <t>54 세</t>
  </si>
  <si>
    <t>51 세</t>
  </si>
  <si>
    <t>66 세</t>
  </si>
  <si>
    <t>63 세</t>
  </si>
  <si>
    <t>60 세</t>
  </si>
  <si>
    <t>13 세</t>
  </si>
  <si>
    <t>28 세</t>
  </si>
  <si>
    <t>15 세</t>
  </si>
  <si>
    <t>17 세</t>
  </si>
  <si>
    <t>30 세</t>
  </si>
  <si>
    <t>20 세</t>
  </si>
  <si>
    <t>10 세</t>
  </si>
  <si>
    <t>14 세</t>
  </si>
  <si>
    <t>12 세</t>
  </si>
  <si>
    <t>22 세</t>
  </si>
  <si>
    <t>21 세</t>
  </si>
  <si>
    <t>19 세</t>
  </si>
  <si>
    <t>18 세</t>
  </si>
  <si>
    <t>24 세</t>
  </si>
  <si>
    <t>36 세</t>
  </si>
  <si>
    <t>총   계</t>
  </si>
  <si>
    <t>11 세</t>
  </si>
  <si>
    <t>16 세</t>
  </si>
  <si>
    <t xml:space="preserve"> 94 세</t>
  </si>
  <si>
    <t xml:space="preserve"> 99 세</t>
  </si>
  <si>
    <t xml:space="preserve"> 98 세</t>
  </si>
  <si>
    <t>구   별</t>
  </si>
  <si>
    <t xml:space="preserve"> 95 세</t>
  </si>
  <si>
    <t xml:space="preserve"> 97 세</t>
  </si>
  <si>
    <t xml:space="preserve"> 93 세</t>
  </si>
  <si>
    <t>29 세</t>
  </si>
  <si>
    <t>38 세</t>
  </si>
  <si>
    <t>23 세</t>
  </si>
  <si>
    <t>31 세</t>
  </si>
  <si>
    <t>67 세</t>
  </si>
  <si>
    <t>76 세</t>
  </si>
  <si>
    <t>33 세</t>
  </si>
  <si>
    <t>32 세</t>
  </si>
  <si>
    <t>35 세</t>
  </si>
  <si>
    <t>37 세</t>
  </si>
  <si>
    <t>34 세</t>
  </si>
  <si>
    <t xml:space="preserve"> 59 세</t>
  </si>
  <si>
    <t xml:space="preserve"> 60 세</t>
  </si>
  <si>
    <t xml:space="preserve"> 64 세</t>
  </si>
  <si>
    <t xml:space="preserve"> 96 세</t>
  </si>
  <si>
    <t xml:space="preserve"> 62 세</t>
  </si>
  <si>
    <t xml:space="preserve"> 66 세</t>
  </si>
  <si>
    <t xml:space="preserve"> 67 세</t>
  </si>
  <si>
    <t xml:space="preserve"> 70 세</t>
  </si>
  <si>
    <t xml:space="preserve"> 68 세</t>
  </si>
  <si>
    <t xml:space="preserve"> 71 세</t>
  </si>
  <si>
    <t xml:space="preserve"> 69 세</t>
  </si>
  <si>
    <t xml:space="preserve"> 73 세</t>
  </si>
  <si>
    <t xml:space="preserve"> 72 세</t>
  </si>
  <si>
    <t xml:space="preserve"> 76 세</t>
  </si>
  <si>
    <t xml:space="preserve"> 74 세</t>
  </si>
  <si>
    <t xml:space="preserve"> 75 세</t>
  </si>
  <si>
    <t xml:space="preserve"> 79 세</t>
  </si>
  <si>
    <t xml:space="preserve"> 78 세</t>
  </si>
  <si>
    <t xml:space="preserve"> 81 세</t>
  </si>
  <si>
    <t xml:space="preserve"> 80 세</t>
  </si>
  <si>
    <t xml:space="preserve"> 83 세</t>
  </si>
  <si>
    <t xml:space="preserve"> 77 세</t>
  </si>
  <si>
    <t xml:space="preserve"> 85 세</t>
  </si>
  <si>
    <t xml:space="preserve"> 84 세</t>
  </si>
  <si>
    <t xml:space="preserve"> 87 세</t>
  </si>
  <si>
    <t xml:space="preserve"> 82 세</t>
  </si>
  <si>
    <t xml:space="preserve"> 63 세</t>
  </si>
  <si>
    <t xml:space="preserve"> 65 세</t>
  </si>
  <si>
    <t xml:space="preserve"> 61 세</t>
  </si>
  <si>
    <t xml:space="preserve"> 88 세</t>
  </si>
  <si>
    <t xml:space="preserve"> 92 세</t>
  </si>
  <si>
    <t xml:space="preserve"> 90 세</t>
  </si>
  <si>
    <t xml:space="preserve"> 89 세</t>
  </si>
  <si>
    <t xml:space="preserve"> 91 세</t>
  </si>
  <si>
    <t xml:space="preserve"> 86 세</t>
  </si>
  <si>
    <t xml:space="preserve"> 58 세</t>
  </si>
  <si>
    <t xml:space="preserve"> 23 세</t>
  </si>
  <si>
    <t xml:space="preserve"> 22 세</t>
  </si>
  <si>
    <t xml:space="preserve"> 24 세</t>
  </si>
  <si>
    <t xml:space="preserve"> 26 세</t>
  </si>
  <si>
    <t xml:space="preserve"> 25 세</t>
  </si>
  <si>
    <t xml:space="preserve"> 27 세</t>
  </si>
  <si>
    <t xml:space="preserve"> 30 세</t>
  </si>
  <si>
    <t xml:space="preserve"> 28 세</t>
  </si>
  <si>
    <t xml:space="preserve"> 33 세</t>
  </si>
  <si>
    <t xml:space="preserve"> 31 세</t>
  </si>
  <si>
    <t xml:space="preserve"> 32 세</t>
  </si>
  <si>
    <t xml:space="preserve"> 34 세</t>
  </si>
  <si>
    <t xml:space="preserve"> 35 세</t>
  </si>
  <si>
    <t xml:space="preserve"> 36 세</t>
  </si>
  <si>
    <t xml:space="preserve"> 38 세</t>
  </si>
  <si>
    <t xml:space="preserve"> 40 세</t>
  </si>
  <si>
    <t xml:space="preserve"> 41 세</t>
  </si>
  <si>
    <t xml:space="preserve"> 39 세</t>
  </si>
  <si>
    <t xml:space="preserve"> 42 세</t>
  </si>
  <si>
    <t xml:space="preserve"> 46 세</t>
  </si>
  <si>
    <t xml:space="preserve"> 44 세</t>
  </si>
  <si>
    <t xml:space="preserve"> 43 세</t>
  </si>
  <si>
    <t xml:space="preserve"> 47 세</t>
  </si>
  <si>
    <t xml:space="preserve"> 45 세</t>
  </si>
  <si>
    <t xml:space="preserve"> 37 세</t>
  </si>
  <si>
    <t xml:space="preserve"> 49 세</t>
  </si>
  <si>
    <t xml:space="preserve"> 51 세</t>
  </si>
  <si>
    <t xml:space="preserve"> 48 세</t>
  </si>
  <si>
    <t xml:space="preserve"> 50 세</t>
  </si>
  <si>
    <t xml:space="preserve"> 53 세</t>
  </si>
  <si>
    <t xml:space="preserve"> 55 세</t>
  </si>
  <si>
    <t xml:space="preserve"> 54 세</t>
  </si>
  <si>
    <t xml:space="preserve"> 56 세</t>
  </si>
  <si>
    <t xml:space="preserve"> 57 세</t>
  </si>
  <si>
    <t xml:space="preserve"> 52 세</t>
  </si>
  <si>
    <t xml:space="preserve"> 18 세</t>
  </si>
  <si>
    <t xml:space="preserve"> 13 세</t>
  </si>
  <si>
    <t xml:space="preserve"> 19 세</t>
  </si>
  <si>
    <t xml:space="preserve"> 21 세</t>
  </si>
  <si>
    <t xml:space="preserve"> 14 세</t>
  </si>
  <si>
    <t>15∼64세</t>
  </si>
  <si>
    <t xml:space="preserve"> 3 세</t>
  </si>
  <si>
    <t xml:space="preserve"> 16 세</t>
  </si>
  <si>
    <t xml:space="preserve"> 10 세</t>
  </si>
  <si>
    <t xml:space="preserve"> 8 세</t>
  </si>
  <si>
    <t xml:space="preserve"> 17 세</t>
  </si>
  <si>
    <t xml:space="preserve"> 4 세</t>
  </si>
  <si>
    <t xml:space="preserve"> 9 세</t>
  </si>
  <si>
    <t xml:space="preserve"> 5 세</t>
  </si>
  <si>
    <t xml:space="preserve"> 7 세</t>
  </si>
  <si>
    <t xml:space="preserve"> 15 세</t>
  </si>
  <si>
    <t>서    구</t>
  </si>
  <si>
    <t xml:space="preserve"> 0 세</t>
  </si>
  <si>
    <t>14세이하</t>
  </si>
  <si>
    <t>서   구</t>
  </si>
  <si>
    <t>15-64세</t>
  </si>
  <si>
    <t>북   구</t>
  </si>
  <si>
    <t>남    구</t>
  </si>
  <si>
    <t>광 산 구</t>
  </si>
  <si>
    <t>남   구</t>
  </si>
  <si>
    <t>합   계</t>
  </si>
  <si>
    <t>동   구</t>
  </si>
  <si>
    <t>광  산  구</t>
  </si>
  <si>
    <t>3. 구별·연령별 한국인 현황(외국인 제외)</t>
  </si>
  <si>
    <t>3. 구별·연령별 내국인 현황</t>
  </si>
  <si>
    <t>3. 구별·연령별 내국인(2018년 12월 31일 기준)</t>
  </si>
  <si>
    <t>3. 구별·연령별 내국인(2017년 12월 31일 기준)</t>
  </si>
  <si>
    <t>7 세</t>
  </si>
  <si>
    <t>2 세</t>
  </si>
  <si>
    <t>4 세</t>
  </si>
  <si>
    <t>6 세</t>
  </si>
  <si>
    <t>9 세</t>
  </si>
  <si>
    <t>8 세</t>
  </si>
  <si>
    <t>연령별</t>
  </si>
  <si>
    <t>3 세</t>
  </si>
  <si>
    <t>0 세</t>
  </si>
  <si>
    <t>5 세</t>
  </si>
  <si>
    <t>1 세</t>
  </si>
  <si>
    <t>-</t>
  </si>
  <si>
    <t>(단위 : 명)</t>
  </si>
  <si>
    <t>광    산    구</t>
  </si>
  <si>
    <t>남        구</t>
  </si>
  <si>
    <t>광   산   구</t>
  </si>
  <si>
    <t>서        구</t>
  </si>
  <si>
    <t>동         구</t>
  </si>
  <si>
    <t>합      계</t>
  </si>
  <si>
    <t>(단위 :  명)</t>
  </si>
  <si>
    <t>북        구</t>
  </si>
  <si>
    <t>남         구</t>
  </si>
  <si>
    <t>동          구</t>
  </si>
  <si>
    <t>서          구</t>
  </si>
  <si>
    <t>합    계</t>
    <phoneticPr fontId="21" type="noConversion"/>
  </si>
  <si>
    <t>동    구</t>
    <phoneticPr fontId="21" type="noConversion"/>
  </si>
  <si>
    <t>서    구</t>
    <phoneticPr fontId="21" type="noConversion"/>
  </si>
  <si>
    <t>남    구</t>
    <phoneticPr fontId="21" type="noConversion"/>
  </si>
  <si>
    <t>북    구</t>
    <phoneticPr fontId="21" type="noConversion"/>
  </si>
  <si>
    <t>광  산  구</t>
    <phoneticPr fontId="21" type="noConversion"/>
  </si>
  <si>
    <t>합    계</t>
  </si>
  <si>
    <t>동    구</t>
  </si>
  <si>
    <t>북    구</t>
  </si>
  <si>
    <t>80세 이상</t>
  </si>
  <si>
    <t>(단위 : 명)</t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</si>
  <si>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(2019년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</si>
  <si>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(2020년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</si>
  <si>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(2021년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</si>
  <si>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(2022년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</si>
  <si>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(2023년 6월 30일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</si>
  <si>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(2023년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</si>
  <si>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(2024년 6월 30일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</si>
  <si>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(2024년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</si>
  <si>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(2025년 6월 30일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</si>
  <si>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(2025년 12월 31일 기준)</t>
    </r>
    <phoneticPr fontId="21" type="noConversion"/>
  </si>
  <si>
    <r>
      <t>3. 구별·연령별 내국인</t>
    </r>
    <r>
      <rPr>
        <b/>
        <sz val="14"/>
        <color rgb="FF000000"/>
        <rFont val="빛고을광주_Light"/>
        <family val="1"/>
        <charset val="129"/>
      </rPr>
      <t>(2026년 6월 30일 기준)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</si>
</sst>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1" formatCode="_-* #,##0_-;\-* #,##0_-;_-* &quot;-&quot;_-;_-@_-"/>
    <numFmt numFmtId="176" formatCode="#\ ###\ ##0"/>
    <numFmt numFmtId="177" formatCode="#,##0_ "/>
    <numFmt numFmtId="178" formatCode="#,##0_);[Red]\(#,##0\)"/>
  </numFmts>
  <fonts count="36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한컴바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8"/>
      <color rgb="FF000000"/>
      <name val="빛고을광주_Light"/>
      <family val="1"/>
      <charset val="129"/>
    </font>
    <font>
      <b/>
      <u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6"/>
      <color rgb="FF000000"/>
      <name val="빛고을광주_Light"/>
      <family val="1"/>
      <charset val="129"/>
    </font>
    <font>
      <b/>
      <sz val="9"/>
      <color rgb="FF000000"/>
      <name val="빛고을광주_Light"/>
      <family val="1"/>
      <charset val="129"/>
    </font>
    <font>
      <sz val="9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2"/>
      <color rgb="FFFF0000"/>
      <name val="빛고을광주_Light"/>
      <family val="1"/>
      <charset val="129"/>
    </font>
  </fonts>
  <fills count="34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9" borderId="0">
      <alignment vertical="center"/>
    </xf>
    <xf numFmtId="0" fontId="3" fillId="0" borderId="0"/>
    <xf numFmtId="1" fontId="4" fillId="0" borderId="0"/>
    <xf numFmtId="0" fontId="2" fillId="20" borderId="0">
      <alignment vertical="center"/>
    </xf>
    <xf numFmtId="0" fontId="2" fillId="21" borderId="0">
      <alignment vertical="center"/>
    </xf>
    <xf numFmtId="0" fontId="2" fillId="22" borderId="0">
      <alignment vertical="center"/>
    </xf>
    <xf numFmtId="0" fontId="2" fillId="23" borderId="0">
      <alignment vertical="center"/>
    </xf>
    <xf numFmtId="0" fontId="2" fillId="24" borderId="0">
      <alignment vertical="center"/>
    </xf>
    <xf numFmtId="0" fontId="2" fillId="25" borderId="0">
      <alignment vertical="center"/>
    </xf>
    <xf numFmtId="0" fontId="5" fillId="0" borderId="0">
      <alignment vertical="center"/>
    </xf>
    <xf numFmtId="0" fontId="6" fillId="26" borderId="1">
      <alignment vertical="center"/>
    </xf>
    <xf numFmtId="0" fontId="7" fillId="27" borderId="0">
      <alignment vertical="center"/>
    </xf>
    <xf numFmtId="0" fontId="20" fillId="28" borderId="2">
      <alignment vertical="center"/>
    </xf>
    <xf numFmtId="0" fontId="8" fillId="29" borderId="0">
      <alignment vertical="center"/>
    </xf>
    <xf numFmtId="0" fontId="9" fillId="0" borderId="0">
      <alignment vertical="center"/>
    </xf>
    <xf numFmtId="0" fontId="10" fillId="30" borderId="3">
      <alignment vertical="center"/>
    </xf>
    <xf numFmtId="41" fontId="20" fillId="0" borderId="0"/>
    <xf numFmtId="0" fontId="11" fillId="0" borderId="4">
      <alignment vertical="center"/>
    </xf>
    <xf numFmtId="0" fontId="12" fillId="0" borderId="5">
      <alignment vertical="center"/>
    </xf>
    <xf numFmtId="0" fontId="13" fillId="31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2" borderId="0">
      <alignment vertical="center"/>
    </xf>
    <xf numFmtId="0" fontId="19" fillId="26" borderId="9">
      <alignment vertical="center"/>
    </xf>
    <xf numFmtId="0" fontId="22" fillId="0" borderId="0"/>
    <xf numFmtId="41" fontId="20" fillId="0" borderId="0"/>
    <xf numFmtId="0" fontId="20" fillId="0" borderId="0"/>
    <xf numFmtId="0" fontId="20" fillId="0" borderId="0"/>
  </cellStyleXfs>
  <cellXfs count="371">
    <xf numFmtId="0" fontId="0" fillId="0" borderId="0" xfId="0" applyNumberFormat="1"/>
    <xf numFmtId="0" fontId="23" fillId="0" borderId="0" xfId="0" applyNumberFormat="1" applyFont="1" applyAlignment="1" applyProtection="1">
      <alignment horizontal="left" vertical="center"/>
    </xf>
    <xf numFmtId="0" fontId="24" fillId="0" borderId="0" xfId="0" applyNumberFormat="1" applyFont="1" applyAlignment="1" applyProtection="1"/>
    <xf numFmtId="0" fontId="25" fillId="0" borderId="0" xfId="0" applyNumberFormat="1" applyFont="1" applyProtection="1">
      <protection locked="0"/>
    </xf>
    <xf numFmtId="0" fontId="25" fillId="0" borderId="0" xfId="0" applyNumberFormat="1" applyFont="1" applyProtection="1"/>
    <xf numFmtId="0" fontId="25" fillId="0" borderId="0" xfId="0" applyNumberFormat="1" applyFont="1" applyBorder="1" applyProtection="1">
      <protection locked="0"/>
    </xf>
    <xf numFmtId="0" fontId="26" fillId="0" borderId="10" xfId="0" applyNumberFormat="1" applyFont="1" applyBorder="1" applyAlignment="1" applyProtection="1">
      <alignment horizontal="center" vertical="center"/>
    </xf>
    <xf numFmtId="0" fontId="26" fillId="0" borderId="10" xfId="0" applyNumberFormat="1" applyFont="1" applyBorder="1" applyAlignment="1" applyProtection="1">
      <alignment vertical="center"/>
    </xf>
    <xf numFmtId="41" fontId="25" fillId="0" borderId="0" xfId="34" applyNumberFormat="1" applyFont="1" applyProtection="1"/>
    <xf numFmtId="41" fontId="25" fillId="0" borderId="0" xfId="34" applyNumberFormat="1" applyFont="1" applyBorder="1" applyProtection="1"/>
    <xf numFmtId="0" fontId="25" fillId="0" borderId="0" xfId="0" applyNumberFormat="1" applyFont="1" applyBorder="1" applyAlignment="1" applyProtection="1">
      <alignment horizontal="right"/>
    </xf>
    <xf numFmtId="0" fontId="25" fillId="0" borderId="11" xfId="0" applyNumberFormat="1" applyFont="1" applyBorder="1" applyAlignment="1" applyProtection="1">
      <alignment horizontal="centerContinuous" vertical="center"/>
    </xf>
    <xf numFmtId="0" fontId="25" fillId="0" borderId="12" xfId="0" applyNumberFormat="1" applyFont="1" applyBorder="1" applyAlignment="1" applyProtection="1">
      <alignment horizontal="centerContinuous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7" fillId="0" borderId="19" xfId="0" applyNumberFormat="1" applyFont="1" applyFill="1" applyBorder="1" applyAlignment="1" applyProtection="1">
      <alignment horizontal="center" vertical="center"/>
    </xf>
    <xf numFmtId="176" fontId="27" fillId="0" borderId="15" xfId="0" applyNumberFormat="1" applyFont="1" applyBorder="1" applyAlignment="1" applyProtection="1">
      <alignment horizontal="right" vertical="center" shrinkToFit="1"/>
    </xf>
    <xf numFmtId="0" fontId="28" fillId="0" borderId="0" xfId="0" applyNumberFormat="1" applyFont="1" applyProtection="1">
      <protection locked="0"/>
    </xf>
    <xf numFmtId="0" fontId="27" fillId="0" borderId="16" xfId="0" applyNumberFormat="1" applyFont="1" applyBorder="1" applyAlignment="1" applyProtection="1">
      <alignment horizontal="center" vertical="center"/>
    </xf>
    <xf numFmtId="176" fontId="27" fillId="0" borderId="0" xfId="0" applyNumberFormat="1" applyFont="1" applyBorder="1" applyAlignment="1" applyProtection="1">
      <alignment horizontal="right" vertical="center" shrinkToFit="1"/>
    </xf>
    <xf numFmtId="0" fontId="28" fillId="0" borderId="0" xfId="0" applyNumberFormat="1" applyFont="1" applyBorder="1" applyProtection="1">
      <protection locked="0"/>
    </xf>
    <xf numFmtId="0" fontId="28" fillId="0" borderId="16" xfId="0" applyNumberFormat="1" applyFont="1" applyBorder="1" applyAlignment="1" applyProtection="1">
      <alignment horizontal="center" vertical="center"/>
    </xf>
    <xf numFmtId="176" fontId="28" fillId="0" borderId="0" xfId="0" applyNumberFormat="1" applyFont="1" applyBorder="1" applyAlignment="1" applyProtection="1">
      <alignment horizontal="right" vertical="center" shrinkToFit="1"/>
    </xf>
    <xf numFmtId="176" fontId="28" fillId="0" borderId="0" xfId="0" applyNumberFormat="1" applyFont="1" applyBorder="1" applyAlignment="1" applyProtection="1">
      <alignment horizontal="right" vertical="center" shrinkToFit="1"/>
      <protection locked="0"/>
    </xf>
    <xf numFmtId="49" fontId="27" fillId="0" borderId="16" xfId="0" applyNumberFormat="1" applyFont="1" applyBorder="1" applyAlignment="1" applyProtection="1">
      <alignment horizontal="center" vertical="center"/>
    </xf>
    <xf numFmtId="49" fontId="28" fillId="0" borderId="16" xfId="0" applyNumberFormat="1" applyFont="1" applyBorder="1" applyAlignment="1" applyProtection="1">
      <alignment horizontal="center" vertical="center"/>
    </xf>
    <xf numFmtId="49" fontId="27" fillId="0" borderId="17" xfId="0" applyNumberFormat="1" applyFont="1" applyBorder="1" applyAlignment="1" applyProtection="1">
      <alignment horizontal="center" vertical="center"/>
    </xf>
    <xf numFmtId="176" fontId="27" fillId="0" borderId="18" xfId="0" applyNumberFormat="1" applyFont="1" applyBorder="1" applyAlignment="1" applyProtection="1">
      <alignment horizontal="right" vertical="center" shrinkToFit="1"/>
    </xf>
    <xf numFmtId="176" fontId="27" fillId="0" borderId="10" xfId="0" applyNumberFormat="1" applyFont="1" applyBorder="1" applyAlignment="1" applyProtection="1">
      <alignment horizontal="right" vertical="center" shrinkToFit="1"/>
    </xf>
    <xf numFmtId="176" fontId="28" fillId="0" borderId="10" xfId="0" applyNumberFormat="1" applyFont="1" applyBorder="1" applyAlignment="1" applyProtection="1">
      <alignment horizontal="right" vertical="center" shrinkToFit="1"/>
      <protection locked="0"/>
    </xf>
    <xf numFmtId="0" fontId="25" fillId="0" borderId="0" xfId="0" applyNumberFormat="1" applyFont="1" applyAlignment="1" applyProtection="1">
      <alignment horizontal="center" vertical="center"/>
    </xf>
    <xf numFmtId="176" fontId="25" fillId="0" borderId="0" xfId="0" applyNumberFormat="1" applyFont="1" applyProtection="1"/>
    <xf numFmtId="41" fontId="29" fillId="0" borderId="0" xfId="0" applyNumberFormat="1" applyFont="1" applyProtection="1"/>
    <xf numFmtId="3" fontId="29" fillId="0" borderId="0" xfId="0" applyNumberFormat="1" applyFont="1" applyProtection="1"/>
    <xf numFmtId="41" fontId="25" fillId="0" borderId="0" xfId="0" applyNumberFormat="1" applyFont="1" applyProtection="1"/>
    <xf numFmtId="0" fontId="25" fillId="0" borderId="0" xfId="0" applyNumberFormat="1" applyFont="1"/>
    <xf numFmtId="0" fontId="31" fillId="0" borderId="13" xfId="0" applyNumberFormat="1" applyFont="1" applyFill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0" fontId="31" fillId="0" borderId="13" xfId="0" applyNumberFormat="1" applyFont="1" applyFill="1" applyBorder="1" applyAlignment="1" applyProtection="1">
      <alignment horizontal="center" vertical="center"/>
    </xf>
    <xf numFmtId="0" fontId="31" fillId="0" borderId="14" xfId="0" applyNumberFormat="1" applyFont="1" applyFill="1" applyBorder="1" applyAlignment="1" applyProtection="1">
      <alignment horizontal="center" vertical="center"/>
    </xf>
    <xf numFmtId="0" fontId="31" fillId="0" borderId="19" xfId="0" applyNumberFormat="1" applyFont="1" applyFill="1" applyBorder="1" applyAlignment="1" applyProtection="1">
      <alignment horizontal="center" vertical="center"/>
    </xf>
    <xf numFmtId="177" fontId="32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/>
    <xf numFmtId="0" fontId="25" fillId="0" borderId="16" xfId="0" applyNumberFormat="1" applyFont="1" applyFill="1" applyBorder="1" applyAlignment="1" applyProtection="1">
      <alignment horizontal="center" vertical="center"/>
    </xf>
    <xf numFmtId="177" fontId="29" fillId="0" borderId="0" xfId="0" applyNumberFormat="1" applyFont="1" applyFill="1" applyBorder="1" applyAlignment="1">
      <alignment horizontal="right" vertical="center"/>
    </xf>
    <xf numFmtId="49" fontId="31" fillId="0" borderId="16" xfId="0" applyNumberFormat="1" applyFont="1" applyFill="1" applyBorder="1" applyAlignment="1" applyProtection="1">
      <alignment horizontal="center" vertical="center"/>
    </xf>
    <xf numFmtId="0" fontId="25" fillId="0" borderId="0" xfId="0" applyNumberFormat="1" applyFont="1" applyBorder="1"/>
    <xf numFmtId="49" fontId="25" fillId="0" borderId="16" xfId="0" applyNumberFormat="1" applyFont="1" applyFill="1" applyBorder="1" applyAlignment="1" applyProtection="1">
      <alignment horizontal="center" vertical="center"/>
    </xf>
    <xf numFmtId="49" fontId="31" fillId="0" borderId="17" xfId="0" applyNumberFormat="1" applyFont="1" applyFill="1" applyBorder="1" applyAlignment="1" applyProtection="1">
      <alignment horizontal="center" vertical="center"/>
    </xf>
    <xf numFmtId="177" fontId="32" fillId="0" borderId="1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177" fontId="29" fillId="0" borderId="0" xfId="0" applyNumberFormat="1" applyFont="1"/>
    <xf numFmtId="0" fontId="23" fillId="0" borderId="0" xfId="0" applyNumberFormat="1" applyFont="1" applyAlignment="1">
      <alignment horizontal="left" vertical="center"/>
    </xf>
    <xf numFmtId="0" fontId="25" fillId="0" borderId="13" xfId="0" applyNumberFormat="1" applyFont="1" applyFill="1" applyBorder="1" applyAlignment="1">
      <alignment horizontal="center" vertical="center"/>
    </xf>
    <xf numFmtId="0" fontId="31" fillId="0" borderId="19" xfId="0" applyNumberFormat="1" applyFont="1" applyBorder="1" applyAlignment="1">
      <alignment horizontal="center"/>
    </xf>
    <xf numFmtId="41" fontId="31" fillId="0" borderId="0" xfId="34" applyNumberFormat="1" applyFont="1"/>
    <xf numFmtId="41" fontId="25" fillId="0" borderId="0" xfId="34" applyNumberFormat="1" applyFont="1"/>
    <xf numFmtId="0" fontId="31" fillId="0" borderId="0" xfId="0" applyNumberFormat="1" applyFont="1"/>
    <xf numFmtId="0" fontId="31" fillId="0" borderId="16" xfId="0" applyNumberFormat="1" applyFont="1" applyFill="1" applyBorder="1" applyAlignment="1" applyProtection="1">
      <alignment horizontal="center" vertical="center"/>
    </xf>
    <xf numFmtId="41" fontId="31" fillId="0" borderId="0" xfId="0" applyNumberFormat="1" applyFont="1"/>
    <xf numFmtId="41" fontId="25" fillId="0" borderId="0" xfId="0" applyNumberFormat="1" applyFont="1"/>
    <xf numFmtId="3" fontId="25" fillId="0" borderId="0" xfId="0" applyNumberFormat="1" applyFont="1"/>
    <xf numFmtId="41" fontId="25" fillId="0" borderId="0" xfId="34" quotePrefix="1" applyNumberFormat="1" applyFont="1" applyAlignment="1">
      <alignment horizontal="right"/>
    </xf>
    <xf numFmtId="41" fontId="31" fillId="0" borderId="18" xfId="0" applyNumberFormat="1" applyFont="1" applyBorder="1"/>
    <xf numFmtId="41" fontId="31" fillId="0" borderId="10" xfId="0" applyNumberFormat="1" applyFont="1" applyBorder="1"/>
    <xf numFmtId="41" fontId="31" fillId="0" borderId="10" xfId="34" applyNumberFormat="1" applyFont="1" applyBorder="1"/>
    <xf numFmtId="3" fontId="31" fillId="0" borderId="10" xfId="0" applyNumberFormat="1" applyFont="1" applyBorder="1"/>
    <xf numFmtId="41" fontId="29" fillId="0" borderId="0" xfId="0" applyNumberFormat="1" applyFont="1"/>
    <xf numFmtId="41" fontId="28" fillId="0" borderId="0" xfId="0" applyNumberFormat="1" applyFont="1"/>
    <xf numFmtId="41" fontId="31" fillId="0" borderId="0" xfId="34" applyNumberFormat="1" applyFont="1" applyFill="1"/>
    <xf numFmtId="41" fontId="25" fillId="0" borderId="0" xfId="34" applyNumberFormat="1" applyFont="1" applyFill="1"/>
    <xf numFmtId="3" fontId="25" fillId="0" borderId="0" xfId="0" quotePrefix="1" applyNumberFormat="1" applyFont="1" applyAlignment="1">
      <alignment horizontal="right"/>
    </xf>
    <xf numFmtId="41" fontId="25" fillId="0" borderId="0" xfId="34" quotePrefix="1" applyNumberFormat="1" applyFont="1" applyFill="1" applyAlignment="1">
      <alignment horizontal="right"/>
    </xf>
    <xf numFmtId="41" fontId="25" fillId="0" borderId="0" xfId="34" quotePrefix="1" applyNumberFormat="1" applyFont="1"/>
    <xf numFmtId="41" fontId="31" fillId="0" borderId="10" xfId="34" applyNumberFormat="1" applyFont="1" applyFill="1" applyBorder="1"/>
    <xf numFmtId="0" fontId="25" fillId="0" borderId="0" xfId="0" applyNumberFormat="1" applyFont="1" applyBorder="1" applyAlignment="1"/>
    <xf numFmtId="0" fontId="25" fillId="0" borderId="13" xfId="0" applyNumberFormat="1" applyFont="1" applyBorder="1" applyAlignment="1">
      <alignment horizontal="center"/>
    </xf>
    <xf numFmtId="0" fontId="25" fillId="0" borderId="14" xfId="0" applyNumberFormat="1" applyFont="1" applyBorder="1" applyAlignment="1">
      <alignment horizontal="center"/>
    </xf>
    <xf numFmtId="0" fontId="25" fillId="0" borderId="0" xfId="0" applyNumberFormat="1" applyFont="1" applyAlignment="1">
      <alignment horizontal="center"/>
    </xf>
    <xf numFmtId="0" fontId="31" fillId="0" borderId="16" xfId="0" applyNumberFormat="1" applyFont="1" applyBorder="1" applyAlignment="1">
      <alignment horizontal="center"/>
    </xf>
    <xf numFmtId="3" fontId="31" fillId="0" borderId="20" xfId="0" applyNumberFormat="1" applyFont="1" applyBorder="1"/>
    <xf numFmtId="3" fontId="31" fillId="0" borderId="15" xfId="0" applyNumberFormat="1" applyFont="1" applyBorder="1"/>
    <xf numFmtId="3" fontId="31" fillId="0" borderId="21" xfId="0" applyNumberFormat="1" applyFont="1" applyBorder="1"/>
    <xf numFmtId="3" fontId="31" fillId="0" borderId="0" xfId="0" applyNumberFormat="1" applyFont="1" applyBorder="1"/>
    <xf numFmtId="0" fontId="25" fillId="0" borderId="16" xfId="0" applyNumberFormat="1" applyFont="1" applyBorder="1" applyAlignment="1">
      <alignment horizontal="center"/>
    </xf>
    <xf numFmtId="3" fontId="25" fillId="0" borderId="21" xfId="0" applyNumberFormat="1" applyFont="1" applyBorder="1"/>
    <xf numFmtId="3" fontId="25" fillId="0" borderId="0" xfId="0" applyNumberFormat="1" applyFont="1" applyBorder="1"/>
    <xf numFmtId="0" fontId="31" fillId="0" borderId="17" xfId="0" applyNumberFormat="1" applyFont="1" applyBorder="1" applyAlignment="1">
      <alignment horizontal="center"/>
    </xf>
    <xf numFmtId="3" fontId="31" fillId="0" borderId="18" xfId="0" applyNumberFormat="1" applyFont="1" applyBorder="1"/>
    <xf numFmtId="3" fontId="29" fillId="0" borderId="0" xfId="0" applyNumberFormat="1" applyFont="1"/>
    <xf numFmtId="177" fontId="31" fillId="0" borderId="0" xfId="0" applyNumberFormat="1" applyFont="1"/>
    <xf numFmtId="177" fontId="25" fillId="0" borderId="0" xfId="0" applyNumberFormat="1" applyFont="1"/>
    <xf numFmtId="177" fontId="31" fillId="0" borderId="10" xfId="0" applyNumberFormat="1" applyFont="1" applyBorder="1"/>
    <xf numFmtId="178" fontId="31" fillId="0" borderId="20" xfId="0" applyNumberFormat="1" applyFont="1" applyBorder="1" applyAlignment="1">
      <alignment horizontal="right"/>
    </xf>
    <xf numFmtId="178" fontId="31" fillId="0" borderId="15" xfId="0" applyNumberFormat="1" applyFont="1" applyBorder="1" applyAlignment="1">
      <alignment horizontal="right"/>
    </xf>
    <xf numFmtId="178" fontId="31" fillId="0" borderId="21" xfId="0" applyNumberFormat="1" applyFont="1" applyBorder="1" applyAlignment="1">
      <alignment horizontal="right"/>
    </xf>
    <xf numFmtId="178" fontId="31" fillId="0" borderId="0" xfId="0" applyNumberFormat="1" applyFont="1" applyBorder="1" applyAlignment="1">
      <alignment horizontal="right"/>
    </xf>
    <xf numFmtId="178" fontId="31" fillId="0" borderId="0" xfId="0" applyNumberFormat="1" applyFont="1" applyAlignment="1">
      <alignment horizontal="right"/>
    </xf>
    <xf numFmtId="178" fontId="25" fillId="0" borderId="21" xfId="0" applyNumberFormat="1" applyFont="1" applyBorder="1" applyAlignment="1">
      <alignment horizontal="right"/>
    </xf>
    <xf numFmtId="178" fontId="25" fillId="0" borderId="0" xfId="0" applyNumberFormat="1" applyFont="1" applyBorder="1" applyAlignment="1">
      <alignment horizontal="right"/>
    </xf>
    <xf numFmtId="178" fontId="25" fillId="0" borderId="0" xfId="0" applyNumberFormat="1" applyFont="1" applyAlignment="1">
      <alignment horizontal="right"/>
    </xf>
    <xf numFmtId="178" fontId="31" fillId="0" borderId="18" xfId="0" applyNumberFormat="1" applyFont="1" applyBorder="1" applyAlignment="1">
      <alignment horizontal="right"/>
    </xf>
    <xf numFmtId="178" fontId="31" fillId="0" borderId="10" xfId="0" applyNumberFormat="1" applyFont="1" applyBorder="1" applyAlignment="1">
      <alignment horizontal="right"/>
    </xf>
    <xf numFmtId="0" fontId="33" fillId="0" borderId="0" xfId="0" applyNumberFormat="1" applyFont="1" applyBorder="1" applyAlignment="1" applyProtection="1">
      <alignment horizontal="center" vertical="center"/>
    </xf>
    <xf numFmtId="0" fontId="33" fillId="0" borderId="0" xfId="0" applyNumberFormat="1" applyFont="1" applyAlignment="1" applyProtection="1">
      <alignment horizontal="center" vertical="center"/>
    </xf>
    <xf numFmtId="178" fontId="25" fillId="0" borderId="13" xfId="0" applyNumberFormat="1" applyFont="1" applyBorder="1" applyAlignment="1">
      <alignment horizontal="center"/>
    </xf>
    <xf numFmtId="0" fontId="33" fillId="0" borderId="13" xfId="0" applyNumberFormat="1" applyFont="1" applyBorder="1" applyAlignment="1" applyProtection="1">
      <alignment horizontal="center" vertical="center"/>
    </xf>
    <xf numFmtId="0" fontId="33" fillId="0" borderId="14" xfId="0" applyNumberFormat="1" applyFont="1" applyBorder="1" applyAlignment="1" applyProtection="1">
      <alignment horizontal="center" vertical="center"/>
    </xf>
    <xf numFmtId="0" fontId="34" fillId="0" borderId="16" xfId="0" applyNumberFormat="1" applyFont="1" applyBorder="1" applyAlignment="1" applyProtection="1">
      <alignment horizontal="center" vertical="center" shrinkToFit="1"/>
    </xf>
    <xf numFmtId="178" fontId="31" fillId="0" borderId="20" xfId="0" applyNumberFormat="1" applyFont="1" applyBorder="1" applyAlignment="1"/>
    <xf numFmtId="178" fontId="31" fillId="0" borderId="15" xfId="0" applyNumberFormat="1" applyFont="1" applyBorder="1" applyAlignment="1"/>
    <xf numFmtId="178" fontId="34" fillId="0" borderId="15" xfId="0" applyNumberFormat="1" applyFont="1" applyBorder="1" applyAlignment="1" applyProtection="1">
      <alignment vertical="center" shrinkToFit="1"/>
    </xf>
    <xf numFmtId="178" fontId="34" fillId="0" borderId="15" xfId="0" applyNumberFormat="1" applyFont="1" applyBorder="1" applyAlignment="1" applyProtection="1">
      <alignment vertical="center"/>
    </xf>
    <xf numFmtId="0" fontId="34" fillId="0" borderId="0" xfId="0" applyNumberFormat="1" applyFont="1" applyBorder="1" applyAlignment="1" applyProtection="1">
      <alignment horizontal="center" vertical="center" shrinkToFit="1"/>
    </xf>
    <xf numFmtId="0" fontId="34" fillId="0" borderId="0" xfId="0" applyNumberFormat="1" applyFont="1" applyAlignment="1" applyProtection="1">
      <alignment horizontal="center" vertical="center" shrinkToFit="1"/>
    </xf>
    <xf numFmtId="178" fontId="31" fillId="0" borderId="21" xfId="0" applyNumberFormat="1" applyFont="1" applyBorder="1" applyAlignment="1"/>
    <xf numFmtId="178" fontId="31" fillId="0" borderId="0" xfId="0" applyNumberFormat="1" applyFont="1" applyBorder="1" applyAlignment="1"/>
    <xf numFmtId="178" fontId="34" fillId="0" borderId="0" xfId="0" applyNumberFormat="1" applyFont="1" applyBorder="1" applyAlignment="1" applyProtection="1">
      <alignment vertical="center" shrinkToFit="1"/>
    </xf>
    <xf numFmtId="0" fontId="33" fillId="0" borderId="16" xfId="0" applyNumberFormat="1" applyFont="1" applyBorder="1" applyAlignment="1">
      <alignment horizontal="center" vertical="center" shrinkToFit="1"/>
    </xf>
    <xf numFmtId="178" fontId="25" fillId="0" borderId="21" xfId="0" applyNumberFormat="1" applyFont="1" applyBorder="1" applyAlignment="1"/>
    <xf numFmtId="178" fontId="25" fillId="0" borderId="0" xfId="0" applyNumberFormat="1" applyFont="1" applyBorder="1" applyAlignment="1"/>
    <xf numFmtId="178" fontId="33" fillId="0" borderId="0" xfId="0" applyNumberFormat="1" applyFont="1" applyBorder="1" applyAlignment="1">
      <alignment shrinkToFit="1"/>
    </xf>
    <xf numFmtId="178" fontId="33" fillId="0" borderId="0" xfId="0" applyNumberFormat="1" applyFont="1" applyBorder="1" applyAlignment="1" applyProtection="1">
      <alignment vertical="center" shrinkToFit="1"/>
    </xf>
    <xf numFmtId="0" fontId="33" fillId="0" borderId="0" xfId="0" applyNumberFormat="1" applyFont="1" applyBorder="1" applyAlignment="1">
      <alignment shrinkToFit="1"/>
    </xf>
    <xf numFmtId="0" fontId="33" fillId="0" borderId="13" xfId="0" applyNumberFormat="1" applyFont="1" applyBorder="1" applyAlignment="1">
      <alignment shrinkToFit="1"/>
    </xf>
    <xf numFmtId="49" fontId="34" fillId="0" borderId="16" xfId="0" applyNumberFormat="1" applyFont="1" applyBorder="1" applyAlignment="1" applyProtection="1">
      <alignment horizontal="center" vertical="center" shrinkToFit="1"/>
    </xf>
    <xf numFmtId="178" fontId="34" fillId="0" borderId="0" xfId="0" applyNumberFormat="1" applyFont="1" applyBorder="1" applyAlignment="1">
      <alignment shrinkToFit="1"/>
    </xf>
    <xf numFmtId="49" fontId="34" fillId="0" borderId="16" xfId="0" applyNumberFormat="1" applyFont="1" applyBorder="1" applyAlignment="1" applyProtection="1">
      <alignment horizontal="center" shrinkToFit="1"/>
    </xf>
    <xf numFmtId="178" fontId="34" fillId="0" borderId="0" xfId="0" applyNumberFormat="1" applyFont="1" applyBorder="1" applyAlignment="1" applyProtection="1">
      <alignment shrinkToFit="1"/>
    </xf>
    <xf numFmtId="0" fontId="34" fillId="0" borderId="0" xfId="0" applyNumberFormat="1" applyFont="1" applyBorder="1" applyAlignment="1" applyProtection="1">
      <alignment shrinkToFit="1"/>
    </xf>
    <xf numFmtId="0" fontId="34" fillId="0" borderId="0" xfId="0" applyNumberFormat="1" applyFont="1" applyAlignment="1" applyProtection="1">
      <alignment shrinkToFit="1"/>
    </xf>
    <xf numFmtId="178" fontId="33" fillId="0" borderId="0" xfId="0" applyNumberFormat="1" applyFont="1" applyBorder="1" applyAlignment="1" applyProtection="1">
      <alignment shrinkToFit="1"/>
    </xf>
    <xf numFmtId="178" fontId="34" fillId="0" borderId="0" xfId="0" applyNumberFormat="1" applyFont="1" applyFill="1" applyBorder="1" applyAlignment="1" applyProtection="1">
      <alignment vertical="center" shrinkToFit="1"/>
    </xf>
    <xf numFmtId="178" fontId="33" fillId="0" borderId="0" xfId="0" applyNumberFormat="1" applyFont="1" applyFill="1" applyBorder="1" applyAlignment="1" applyProtection="1">
      <alignment vertical="center" shrinkToFit="1"/>
    </xf>
    <xf numFmtId="49" fontId="34" fillId="0" borderId="17" xfId="0" applyNumberFormat="1" applyFont="1" applyBorder="1" applyAlignment="1" applyProtection="1">
      <alignment horizontal="center" vertical="center" shrinkToFit="1"/>
    </xf>
    <xf numFmtId="178" fontId="31" fillId="0" borderId="18" xfId="0" applyNumberFormat="1" applyFont="1" applyBorder="1" applyAlignment="1"/>
    <xf numFmtId="178" fontId="31" fillId="0" borderId="10" xfId="0" applyNumberFormat="1" applyFont="1" applyBorder="1" applyAlignment="1"/>
    <xf numFmtId="178" fontId="34" fillId="0" borderId="10" xfId="0" applyNumberFormat="1" applyFont="1" applyBorder="1" applyAlignment="1">
      <alignment shrinkToFit="1"/>
    </xf>
    <xf numFmtId="178" fontId="34" fillId="0" borderId="18" xfId="0" applyNumberFormat="1" applyFont="1" applyBorder="1" applyAlignment="1" applyProtection="1">
      <alignment vertical="center" shrinkToFit="1"/>
    </xf>
    <xf numFmtId="178" fontId="34" fillId="0" borderId="10" xfId="0" applyNumberFormat="1" applyFont="1" applyBorder="1" applyAlignment="1" applyProtection="1">
      <alignment vertical="center" shrinkToFit="1"/>
    </xf>
    <xf numFmtId="0" fontId="34" fillId="0" borderId="0" xfId="0" applyNumberFormat="1" applyFont="1" applyBorder="1" applyAlignment="1">
      <alignment shrinkToFit="1"/>
    </xf>
    <xf numFmtId="0" fontId="34" fillId="0" borderId="22" xfId="0" applyNumberFormat="1" applyFont="1" applyBorder="1" applyAlignment="1">
      <alignment shrinkToFit="1"/>
    </xf>
    <xf numFmtId="0" fontId="30" fillId="0" borderId="0" xfId="0" applyNumberFormat="1" applyFont="1" applyAlignment="1" applyProtection="1">
      <alignment horizontal="center" vertical="center"/>
    </xf>
    <xf numFmtId="0" fontId="33" fillId="0" borderId="19" xfId="0" applyNumberFormat="1" applyFont="1" applyBorder="1" applyAlignment="1">
      <alignment horizontal="center" vertical="center" wrapText="1"/>
    </xf>
    <xf numFmtId="0" fontId="33" fillId="0" borderId="17" xfId="0" applyNumberFormat="1" applyFont="1" applyBorder="1" applyAlignment="1">
      <alignment horizontal="center" vertical="center"/>
    </xf>
    <xf numFmtId="0" fontId="33" fillId="0" borderId="12" xfId="0" applyNumberFormat="1" applyFont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41" fontId="34" fillId="0" borderId="15" xfId="0" applyNumberFormat="1" applyFont="1" applyBorder="1" applyAlignment="1">
      <alignment vertical="center" shrinkToFit="1"/>
    </xf>
    <xf numFmtId="0" fontId="31" fillId="0" borderId="0" xfId="0" applyNumberFormat="1" applyFont="1" applyAlignment="1">
      <alignment shrinkToFit="1"/>
    </xf>
    <xf numFmtId="0" fontId="34" fillId="0" borderId="16" xfId="0" applyNumberFormat="1" applyFont="1" applyBorder="1" applyAlignment="1" applyProtection="1">
      <alignment horizontal="center" vertical="center"/>
    </xf>
    <xf numFmtId="41" fontId="34" fillId="0" borderId="0" xfId="0" applyNumberFormat="1" applyFont="1" applyBorder="1" applyAlignment="1">
      <alignment vertical="center"/>
    </xf>
    <xf numFmtId="0" fontId="33" fillId="0" borderId="16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>
      <alignment vertical="center"/>
    </xf>
    <xf numFmtId="49" fontId="34" fillId="0" borderId="16" xfId="0" applyNumberFormat="1" applyFont="1" applyBorder="1" applyAlignment="1" applyProtection="1">
      <alignment horizontal="center" vertical="center"/>
    </xf>
    <xf numFmtId="49" fontId="34" fillId="0" borderId="16" xfId="0" applyNumberFormat="1" applyFont="1" applyBorder="1" applyAlignment="1" applyProtection="1">
      <alignment horizontal="center"/>
    </xf>
    <xf numFmtId="49" fontId="33" fillId="0" borderId="16" xfId="0" applyNumberFormat="1" applyFont="1" applyBorder="1" applyAlignment="1" applyProtection="1">
      <alignment horizontal="center"/>
    </xf>
    <xf numFmtId="41" fontId="35" fillId="0" borderId="0" xfId="0" applyNumberFormat="1" applyFont="1" applyBorder="1" applyAlignment="1">
      <alignment vertical="center"/>
    </xf>
    <xf numFmtId="41" fontId="33" fillId="0" borderId="21" xfId="0" applyNumberFormat="1" applyFont="1" applyBorder="1" applyAlignment="1">
      <alignment vertical="center"/>
    </xf>
    <xf numFmtId="49" fontId="34" fillId="0" borderId="17" xfId="0" applyNumberFormat="1" applyFont="1" applyBorder="1" applyAlignment="1" applyProtection="1">
      <alignment horizontal="center" vertical="center"/>
    </xf>
    <xf numFmtId="41" fontId="34" fillId="0" borderId="18" xfId="0" applyNumberFormat="1" applyFont="1" applyBorder="1" applyAlignment="1">
      <alignment vertical="center"/>
    </xf>
    <xf numFmtId="41" fontId="34" fillId="0" borderId="10" xfId="0" applyNumberFormat="1" applyFont="1" applyBorder="1" applyAlignment="1">
      <alignment vertical="center"/>
    </xf>
    <xf numFmtId="0" fontId="33" fillId="0" borderId="17" xfId="0" applyNumberFormat="1" applyFont="1" applyFill="1" applyBorder="1" applyAlignment="1" applyProtection="1">
      <alignment horizontal="center" vertical="center"/>
    </xf>
    <xf numFmtId="0" fontId="33" fillId="0" borderId="12" xfId="0" applyNumberFormat="1" applyFont="1" applyFill="1" applyBorder="1" applyAlignment="1" applyProtection="1">
      <alignment horizontal="center" vertical="center"/>
    </xf>
    <xf numFmtId="0" fontId="33" fillId="0" borderId="13" xfId="0" applyNumberFormat="1" applyFont="1" applyFill="1" applyBorder="1" applyAlignment="1" applyProtection="1">
      <alignment horizontal="center" vertical="center"/>
    </xf>
    <xf numFmtId="41" fontId="34" fillId="0" borderId="21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Fill="1" applyBorder="1" applyAlignment="1" applyProtection="1">
      <alignment vertical="center" shrinkToFit="1"/>
    </xf>
    <xf numFmtId="41" fontId="34" fillId="0" borderId="20" xfId="0" applyNumberFormat="1" applyFont="1" applyFill="1" applyBorder="1" applyAlignment="1" applyProtection="1">
      <alignment horizontal="right" vertical="center" shrinkToFit="1"/>
    </xf>
    <xf numFmtId="41" fontId="34" fillId="0" borderId="15" xfId="0" applyNumberFormat="1" applyFont="1" applyFill="1" applyBorder="1" applyAlignment="1" applyProtection="1">
      <alignment horizontal="right" vertical="center" shrinkToFit="1"/>
    </xf>
    <xf numFmtId="41" fontId="34" fillId="0" borderId="19" xfId="0" applyNumberFormat="1" applyFont="1" applyFill="1" applyBorder="1" applyAlignment="1" applyProtection="1">
      <alignment horizontal="right" vertical="center" shrinkToFit="1"/>
    </xf>
    <xf numFmtId="41" fontId="34" fillId="0" borderId="21" xfId="0" applyNumberFormat="1" applyFont="1" applyFill="1" applyBorder="1" applyAlignment="1" applyProtection="1">
      <alignment vertical="center"/>
    </xf>
    <xf numFmtId="41" fontId="34" fillId="0" borderId="0" xfId="0" applyNumberFormat="1" applyFont="1" applyFill="1" applyBorder="1" applyAlignment="1" applyProtection="1">
      <alignment vertical="center"/>
    </xf>
    <xf numFmtId="41" fontId="34" fillId="0" borderId="16" xfId="0" applyNumberFormat="1" applyFont="1" applyFill="1" applyBorder="1" applyAlignment="1" applyProtection="1">
      <alignment vertical="center"/>
    </xf>
    <xf numFmtId="41" fontId="33" fillId="0" borderId="21" xfId="0" applyNumberFormat="1" applyFont="1" applyFill="1" applyBorder="1" applyAlignment="1" applyProtection="1">
      <alignment vertical="center" shrinkToFit="1"/>
    </xf>
    <xf numFmtId="41" fontId="33" fillId="0" borderId="0" xfId="0" applyNumberFormat="1" applyFont="1" applyFill="1" applyBorder="1" applyAlignment="1" applyProtection="1">
      <alignment vertical="center" shrinkToFit="1"/>
    </xf>
    <xf numFmtId="41" fontId="33" fillId="0" borderId="21" xfId="0" applyNumberFormat="1" applyFont="1" applyFill="1" applyBorder="1" applyAlignment="1" applyProtection="1">
      <alignment vertical="center"/>
    </xf>
    <xf numFmtId="41" fontId="33" fillId="0" borderId="0" xfId="0" applyNumberFormat="1" applyFont="1" applyFill="1" applyBorder="1" applyAlignment="1" applyProtection="1">
      <alignment vertical="center"/>
    </xf>
    <xf numFmtId="41" fontId="33" fillId="0" borderId="16" xfId="0" applyNumberFormat="1" applyFont="1" applyFill="1" applyBorder="1" applyAlignment="1" applyProtection="1">
      <alignment vertical="center"/>
    </xf>
    <xf numFmtId="41" fontId="34" fillId="0" borderId="18" xfId="0" applyNumberFormat="1" applyFont="1" applyFill="1" applyBorder="1" applyAlignment="1" applyProtection="1">
      <alignment vertical="center" shrinkToFit="1"/>
    </xf>
    <xf numFmtId="41" fontId="34" fillId="0" borderId="10" xfId="0" applyNumberFormat="1" applyFont="1" applyFill="1" applyBorder="1" applyAlignment="1" applyProtection="1">
      <alignment vertical="center" shrinkToFit="1"/>
    </xf>
    <xf numFmtId="41" fontId="34" fillId="0" borderId="18" xfId="0" applyNumberFormat="1" applyFont="1" applyFill="1" applyBorder="1" applyAlignment="1" applyProtection="1">
      <alignment vertical="center"/>
    </xf>
    <xf numFmtId="41" fontId="34" fillId="0" borderId="10" xfId="0" applyNumberFormat="1" applyFont="1" applyFill="1" applyBorder="1" applyAlignment="1" applyProtection="1">
      <alignment vertical="center"/>
    </xf>
    <xf numFmtId="41" fontId="34" fillId="0" borderId="17" xfId="0" applyNumberFormat="1" applyFont="1" applyFill="1" applyBorder="1" applyAlignment="1" applyProtection="1">
      <alignment vertical="center"/>
    </xf>
    <xf numFmtId="41" fontId="34" fillId="0" borderId="20" xfId="0" applyNumberFormat="1" applyFont="1" applyFill="1" applyBorder="1" applyAlignment="1" applyProtection="1">
      <alignment vertical="center" shrinkToFit="1"/>
    </xf>
    <xf numFmtId="41" fontId="34" fillId="0" borderId="15" xfId="0" applyNumberFormat="1" applyFont="1" applyFill="1" applyBorder="1" applyAlignment="1" applyProtection="1">
      <alignment vertical="center" shrinkToFit="1"/>
    </xf>
    <xf numFmtId="41" fontId="34" fillId="0" borderId="19" xfId="0" applyNumberFormat="1" applyFont="1" applyFill="1" applyBorder="1" applyAlignment="1" applyProtection="1">
      <alignment vertical="center" shrinkToFit="1"/>
    </xf>
    <xf numFmtId="0" fontId="34" fillId="28" borderId="23" xfId="0" applyNumberFormat="1" applyFont="1" applyFill="1" applyBorder="1" applyAlignment="1">
      <alignment horizontal="center" vertical="center" wrapText="1"/>
    </xf>
    <xf numFmtId="0" fontId="34" fillId="28" borderId="33" xfId="0" applyNumberFormat="1" applyFont="1" applyFill="1" applyBorder="1" applyAlignment="1">
      <alignment horizontal="center" vertical="center"/>
    </xf>
    <xf numFmtId="0" fontId="34" fillId="28" borderId="34" xfId="0" applyNumberFormat="1" applyFont="1" applyFill="1" applyBorder="1" applyAlignment="1">
      <alignment horizontal="center" vertical="center"/>
    </xf>
    <xf numFmtId="0" fontId="34" fillId="28" borderId="35" xfId="0" applyNumberFormat="1" applyFont="1" applyFill="1" applyBorder="1" applyAlignment="1">
      <alignment horizontal="center" vertical="center"/>
    </xf>
    <xf numFmtId="0" fontId="34" fillId="28" borderId="35" xfId="0" applyNumberFormat="1" applyFont="1" applyFill="1" applyBorder="1" applyAlignment="1" applyProtection="1">
      <alignment horizontal="center" vertical="center"/>
    </xf>
    <xf numFmtId="0" fontId="34" fillId="28" borderId="36" xfId="0" applyNumberFormat="1" applyFont="1" applyFill="1" applyBorder="1" applyAlignment="1" applyProtection="1">
      <alignment horizontal="center" vertical="center"/>
    </xf>
    <xf numFmtId="0" fontId="34" fillId="0" borderId="26" xfId="0" applyNumberFormat="1" applyFont="1" applyBorder="1" applyAlignment="1" applyProtection="1">
      <alignment horizontal="center" vertical="center" shrinkToFit="1"/>
    </xf>
    <xf numFmtId="41" fontId="34" fillId="0" borderId="16" xfId="0" applyNumberFormat="1" applyFont="1" applyFill="1" applyBorder="1" applyAlignment="1" applyProtection="1">
      <alignment vertical="center" shrinkToFit="1"/>
    </xf>
    <xf numFmtId="41" fontId="34" fillId="0" borderId="0" xfId="0" applyNumberFormat="1" applyFont="1" applyBorder="1" applyAlignment="1">
      <alignment vertical="center" shrinkToFit="1"/>
    </xf>
    <xf numFmtId="41" fontId="34" fillId="0" borderId="27" xfId="0" applyNumberFormat="1" applyFont="1" applyFill="1" applyBorder="1" applyAlignment="1" applyProtection="1">
      <alignment vertical="center" shrinkToFit="1"/>
    </xf>
    <xf numFmtId="0" fontId="34" fillId="0" borderId="26" xfId="0" applyNumberFormat="1" applyFont="1" applyBorder="1" applyAlignment="1" applyProtection="1">
      <alignment horizontal="center" vertical="center"/>
    </xf>
    <xf numFmtId="41" fontId="34" fillId="0" borderId="27" xfId="0" applyNumberFormat="1" applyFont="1" applyFill="1" applyBorder="1" applyAlignment="1" applyProtection="1">
      <alignment vertical="center"/>
    </xf>
    <xf numFmtId="0" fontId="33" fillId="0" borderId="26" xfId="0" applyNumberFormat="1" applyFont="1" applyBorder="1" applyAlignment="1" applyProtection="1">
      <alignment horizontal="center" vertical="center"/>
    </xf>
    <xf numFmtId="41" fontId="33" fillId="0" borderId="27" xfId="0" applyNumberFormat="1" applyFont="1" applyFill="1" applyBorder="1" applyAlignment="1" applyProtection="1">
      <alignment vertical="center"/>
    </xf>
    <xf numFmtId="49" fontId="34" fillId="0" borderId="26" xfId="0" applyNumberFormat="1" applyFont="1" applyBorder="1" applyAlignment="1" applyProtection="1">
      <alignment horizontal="center" vertical="center"/>
    </xf>
    <xf numFmtId="49" fontId="34" fillId="0" borderId="26" xfId="0" applyNumberFormat="1" applyFont="1" applyBorder="1" applyAlignment="1" applyProtection="1">
      <alignment horizontal="center"/>
    </xf>
    <xf numFmtId="49" fontId="33" fillId="0" borderId="26" xfId="0" applyNumberFormat="1" applyFont="1" applyBorder="1" applyAlignment="1" applyProtection="1">
      <alignment horizontal="center"/>
    </xf>
    <xf numFmtId="41" fontId="33" fillId="0" borderId="16" xfId="0" applyNumberFormat="1" applyFont="1" applyFill="1" applyBorder="1" applyAlignment="1" applyProtection="1">
      <alignment vertical="center" shrinkToFit="1"/>
    </xf>
    <xf numFmtId="49" fontId="34" fillId="0" borderId="28" xfId="0" applyNumberFormat="1" applyFont="1" applyBorder="1" applyAlignment="1" applyProtection="1">
      <alignment horizontal="center" vertical="center"/>
    </xf>
    <xf numFmtId="41" fontId="34" fillId="0" borderId="29" xfId="0" applyNumberFormat="1" applyFont="1" applyFill="1" applyBorder="1" applyAlignment="1" applyProtection="1">
      <alignment vertical="center" shrinkToFit="1"/>
    </xf>
    <xf numFmtId="41" fontId="34" fillId="0" borderId="30" xfId="0" applyNumberFormat="1" applyFont="1" applyFill="1" applyBorder="1" applyAlignment="1" applyProtection="1">
      <alignment vertical="center" shrinkToFit="1"/>
    </xf>
    <xf numFmtId="41" fontId="34" fillId="0" borderId="31" xfId="0" applyNumberFormat="1" applyFont="1" applyFill="1" applyBorder="1" applyAlignment="1" applyProtection="1">
      <alignment vertical="center" shrinkToFit="1"/>
    </xf>
    <xf numFmtId="41" fontId="34" fillId="0" borderId="29" xfId="0" applyNumberFormat="1" applyFont="1" applyFill="1" applyBorder="1" applyAlignment="1" applyProtection="1">
      <alignment vertical="center"/>
    </xf>
    <xf numFmtId="41" fontId="34" fillId="0" borderId="30" xfId="0" applyNumberFormat="1" applyFont="1" applyFill="1" applyBorder="1" applyAlignment="1" applyProtection="1">
      <alignment vertical="center"/>
    </xf>
    <xf numFmtId="41" fontId="34" fillId="0" borderId="31" xfId="0" applyNumberFormat="1" applyFont="1" applyFill="1" applyBorder="1" applyAlignment="1" applyProtection="1">
      <alignment vertical="center"/>
    </xf>
    <xf numFmtId="41" fontId="34" fillId="0" borderId="30" xfId="0" applyNumberFormat="1" applyFont="1" applyBorder="1" applyAlignment="1">
      <alignment vertical="center"/>
    </xf>
    <xf numFmtId="41" fontId="34" fillId="0" borderId="32" xfId="0" applyNumberFormat="1" applyFont="1" applyFill="1" applyBorder="1" applyAlignment="1" applyProtection="1">
      <alignment vertical="center"/>
    </xf>
    <xf numFmtId="41" fontId="34" fillId="0" borderId="37" xfId="0" applyNumberFormat="1" applyFont="1" applyFill="1" applyBorder="1" applyAlignment="1" applyProtection="1">
      <alignment vertical="center" shrinkToFit="1"/>
    </xf>
    <xf numFmtId="0" fontId="25" fillId="0" borderId="37" xfId="0" applyNumberFormat="1" applyFont="1" applyBorder="1"/>
    <xf numFmtId="0" fontId="25" fillId="0" borderId="38" xfId="0" applyNumberFormat="1" applyFont="1" applyBorder="1" applyAlignment="1">
      <alignment horizontal="center" vertical="center"/>
    </xf>
    <xf numFmtId="0" fontId="25" fillId="0" borderId="0" xfId="0" applyNumberFormat="1" applyFont="1" applyAlignment="1">
      <alignment vertical="center"/>
    </xf>
    <xf numFmtId="0" fontId="25" fillId="0" borderId="42" xfId="0" applyNumberFormat="1" applyFont="1" applyBorder="1" applyAlignment="1">
      <alignment horizontal="center" vertical="center"/>
    </xf>
    <xf numFmtId="0" fontId="25" fillId="0" borderId="35" xfId="0" applyNumberFormat="1" applyFont="1" applyBorder="1" applyAlignment="1">
      <alignment horizontal="center" vertical="center"/>
    </xf>
    <xf numFmtId="0" fontId="25" fillId="0" borderId="36" xfId="0" applyNumberFormat="1" applyFont="1" applyBorder="1" applyAlignment="1">
      <alignment horizontal="center" vertical="center"/>
    </xf>
    <xf numFmtId="0" fontId="31" fillId="0" borderId="40" xfId="0" applyNumberFormat="1" applyFont="1" applyBorder="1" applyAlignment="1">
      <alignment horizontal="center" vertical="center"/>
    </xf>
    <xf numFmtId="41" fontId="31" fillId="0" borderId="45" xfId="34" applyFont="1" applyBorder="1"/>
    <xf numFmtId="41" fontId="31" fillId="0" borderId="46" xfId="34" applyFont="1" applyBorder="1"/>
    <xf numFmtId="41" fontId="31" fillId="0" borderId="47" xfId="34" applyFont="1" applyBorder="1"/>
    <xf numFmtId="41" fontId="31" fillId="0" borderId="0" xfId="34" applyFont="1" applyBorder="1"/>
    <xf numFmtId="41" fontId="31" fillId="0" borderId="21" xfId="34" applyFont="1" applyBorder="1"/>
    <xf numFmtId="41" fontId="31" fillId="0" borderId="16" xfId="34" applyFont="1" applyBorder="1"/>
    <xf numFmtId="41" fontId="31" fillId="0" borderId="27" xfId="34" applyFont="1" applyBorder="1"/>
    <xf numFmtId="0" fontId="31" fillId="0" borderId="0" xfId="0" applyNumberFormat="1" applyFont="1" applyAlignment="1">
      <alignment vertical="center"/>
    </xf>
    <xf numFmtId="0" fontId="25" fillId="0" borderId="40" xfId="0" applyNumberFormat="1" applyFont="1" applyBorder="1" applyAlignment="1">
      <alignment horizontal="center" vertical="center"/>
    </xf>
    <xf numFmtId="41" fontId="25" fillId="0" borderId="21" xfId="34" applyFont="1" applyBorder="1"/>
    <xf numFmtId="41" fontId="25" fillId="0" borderId="0" xfId="34" applyFont="1" applyBorder="1"/>
    <xf numFmtId="41" fontId="25" fillId="0" borderId="16" xfId="34" applyFont="1" applyBorder="1"/>
    <xf numFmtId="41" fontId="25" fillId="0" borderId="27" xfId="34" applyFont="1" applyBorder="1"/>
    <xf numFmtId="0" fontId="25" fillId="0" borderId="41" xfId="0" applyNumberFormat="1" applyFont="1" applyBorder="1" applyAlignment="1">
      <alignment horizontal="center" vertical="center"/>
    </xf>
    <xf numFmtId="41" fontId="25" fillId="0" borderId="29" xfId="34" applyFont="1" applyBorder="1"/>
    <xf numFmtId="41" fontId="25" fillId="0" borderId="30" xfId="34" applyFont="1" applyBorder="1"/>
    <xf numFmtId="41" fontId="25" fillId="0" borderId="31" xfId="34" applyFont="1" applyBorder="1"/>
    <xf numFmtId="41" fontId="25" fillId="0" borderId="32" xfId="34" applyFont="1" applyBorder="1"/>
    <xf numFmtId="41" fontId="34" fillId="0" borderId="21" xfId="45" applyNumberFormat="1" applyFont="1" applyFill="1" applyBorder="1" applyAlignment="1" applyProtection="1">
      <alignment vertical="center" shrinkToFit="1"/>
    </xf>
    <xf numFmtId="41" fontId="34" fillId="0" borderId="0" xfId="45" applyNumberFormat="1" applyFont="1" applyFill="1" applyBorder="1" applyAlignment="1" applyProtection="1">
      <alignment vertical="center" shrinkToFit="1"/>
    </xf>
    <xf numFmtId="41" fontId="34" fillId="0" borderId="46" xfId="45" applyNumberFormat="1" applyFont="1" applyFill="1" applyBorder="1" applyAlignment="1" applyProtection="1">
      <alignment vertical="center" shrinkToFit="1"/>
    </xf>
    <xf numFmtId="41" fontId="34" fillId="0" borderId="47" xfId="45" applyNumberFormat="1" applyFont="1" applyFill="1" applyBorder="1" applyAlignment="1" applyProtection="1">
      <alignment vertical="center" shrinkToFit="1"/>
    </xf>
    <xf numFmtId="41" fontId="34" fillId="0" borderId="48" xfId="45" applyNumberFormat="1" applyFont="1" applyFill="1" applyBorder="1" applyAlignment="1" applyProtection="1">
      <alignment vertical="center" shrinkToFit="1"/>
    </xf>
    <xf numFmtId="41" fontId="34" fillId="0" borderId="21" xfId="45" applyNumberFormat="1" applyFont="1" applyFill="1" applyBorder="1" applyAlignment="1" applyProtection="1">
      <alignment vertical="center"/>
    </xf>
    <xf numFmtId="41" fontId="34" fillId="0" borderId="0" xfId="45" applyNumberFormat="1" applyFont="1" applyFill="1" applyBorder="1" applyAlignment="1" applyProtection="1">
      <alignment vertical="center"/>
    </xf>
    <xf numFmtId="41" fontId="34" fillId="0" borderId="16" xfId="45" applyNumberFormat="1" applyFont="1" applyFill="1" applyBorder="1" applyAlignment="1" applyProtection="1">
      <alignment vertical="center"/>
    </xf>
    <xf numFmtId="41" fontId="34" fillId="0" borderId="27" xfId="45" applyNumberFormat="1" applyFont="1" applyFill="1" applyBorder="1" applyAlignment="1" applyProtection="1">
      <alignment vertical="center"/>
    </xf>
    <xf numFmtId="41" fontId="33" fillId="0" borderId="21" xfId="45" applyNumberFormat="1" applyFont="1" applyFill="1" applyBorder="1" applyAlignment="1" applyProtection="1">
      <alignment vertical="center" shrinkToFit="1"/>
    </xf>
    <xf numFmtId="41" fontId="33" fillId="0" borderId="0" xfId="45" applyNumberFormat="1" applyFont="1" applyFill="1" applyBorder="1" applyAlignment="1" applyProtection="1">
      <alignment vertical="center" shrinkToFit="1"/>
    </xf>
    <xf numFmtId="41" fontId="33" fillId="0" borderId="21" xfId="45" applyNumberFormat="1" applyFont="1" applyFill="1" applyBorder="1" applyAlignment="1" applyProtection="1">
      <alignment vertical="center"/>
    </xf>
    <xf numFmtId="41" fontId="33" fillId="0" borderId="0" xfId="45" applyNumberFormat="1" applyFont="1" applyFill="1" applyBorder="1" applyAlignment="1" applyProtection="1">
      <alignment vertical="center"/>
    </xf>
    <xf numFmtId="41" fontId="33" fillId="0" borderId="16" xfId="45" applyNumberFormat="1" applyFont="1" applyFill="1" applyBorder="1" applyAlignment="1" applyProtection="1">
      <alignment vertical="center"/>
    </xf>
    <xf numFmtId="41" fontId="33" fillId="0" borderId="27" xfId="45" applyNumberFormat="1" applyFont="1" applyFill="1" applyBorder="1" applyAlignment="1" applyProtection="1">
      <alignment vertical="center"/>
    </xf>
    <xf numFmtId="41" fontId="34" fillId="0" borderId="29" xfId="45" applyNumberFormat="1" applyFont="1" applyFill="1" applyBorder="1" applyAlignment="1" applyProtection="1">
      <alignment vertical="center" shrinkToFit="1"/>
    </xf>
    <xf numFmtId="41" fontId="34" fillId="0" borderId="30" xfId="45" applyNumberFormat="1" applyFont="1" applyFill="1" applyBorder="1" applyAlignment="1" applyProtection="1">
      <alignment vertical="center" shrinkToFit="1"/>
    </xf>
    <xf numFmtId="41" fontId="34" fillId="0" borderId="31" xfId="45" applyNumberFormat="1" applyFont="1" applyFill="1" applyBorder="1" applyAlignment="1" applyProtection="1">
      <alignment vertical="center" shrinkToFit="1"/>
    </xf>
    <xf numFmtId="41" fontId="33" fillId="0" borderId="29" xfId="45" applyNumberFormat="1" applyFont="1" applyFill="1" applyBorder="1" applyAlignment="1" applyProtection="1">
      <alignment vertical="center"/>
    </xf>
    <xf numFmtId="41" fontId="33" fillId="0" borderId="30" xfId="45" applyNumberFormat="1" applyFont="1" applyFill="1" applyBorder="1" applyAlignment="1" applyProtection="1">
      <alignment vertical="center"/>
    </xf>
    <xf numFmtId="41" fontId="33" fillId="0" borderId="31" xfId="45" applyNumberFormat="1" applyFont="1" applyFill="1" applyBorder="1" applyAlignment="1" applyProtection="1">
      <alignment vertical="center"/>
    </xf>
    <xf numFmtId="41" fontId="33" fillId="0" borderId="32" xfId="45" applyNumberFormat="1" applyFont="1" applyFill="1" applyBorder="1" applyAlignment="1" applyProtection="1">
      <alignment vertical="center"/>
    </xf>
    <xf numFmtId="41" fontId="31" fillId="0" borderId="21" xfId="46" applyFont="1" applyBorder="1"/>
    <xf numFmtId="41" fontId="31" fillId="0" borderId="0" xfId="46" applyFont="1" applyBorder="1"/>
    <xf numFmtId="41" fontId="31" fillId="0" borderId="16" xfId="46" applyFont="1" applyBorder="1"/>
    <xf numFmtId="41" fontId="31" fillId="0" borderId="27" xfId="46" applyFont="1" applyBorder="1"/>
    <xf numFmtId="41" fontId="25" fillId="0" borderId="21" xfId="46" applyFont="1" applyBorder="1"/>
    <xf numFmtId="41" fontId="25" fillId="0" borderId="0" xfId="46" applyFont="1" applyBorder="1"/>
    <xf numFmtId="41" fontId="25" fillId="0" borderId="16" xfId="46" applyFont="1" applyBorder="1"/>
    <xf numFmtId="41" fontId="25" fillId="0" borderId="27" xfId="46" applyFont="1" applyBorder="1"/>
    <xf numFmtId="41" fontId="25" fillId="0" borderId="29" xfId="46" applyFont="1" applyBorder="1"/>
    <xf numFmtId="41" fontId="25" fillId="0" borderId="30" xfId="46" applyFont="1" applyBorder="1"/>
    <xf numFmtId="41" fontId="25" fillId="0" borderId="31" xfId="46" applyFont="1" applyBorder="1"/>
    <xf numFmtId="41" fontId="25" fillId="0" borderId="32" xfId="46" applyFont="1" applyBorder="1"/>
    <xf numFmtId="0" fontId="34" fillId="0" borderId="26" xfId="45" applyNumberFormat="1" applyFont="1" applyBorder="1" applyAlignment="1" applyProtection="1">
      <alignment horizontal="center" vertical="center" shrinkToFit="1"/>
    </xf>
    <xf numFmtId="41" fontId="34" fillId="0" borderId="45" xfId="45" applyNumberFormat="1" applyFont="1" applyFill="1" applyBorder="1" applyAlignment="1" applyProtection="1">
      <alignment vertical="center" shrinkToFit="1"/>
    </xf>
    <xf numFmtId="0" fontId="34" fillId="0" borderId="26" xfId="45" applyNumberFormat="1" applyFont="1" applyBorder="1" applyAlignment="1" applyProtection="1">
      <alignment horizontal="center" vertical="center"/>
    </xf>
    <xf numFmtId="41" fontId="34" fillId="0" borderId="27" xfId="45" applyNumberFormat="1" applyFont="1" applyFill="1" applyBorder="1" applyAlignment="1" applyProtection="1">
      <alignment vertical="center" shrinkToFit="1"/>
    </xf>
    <xf numFmtId="0" fontId="33" fillId="0" borderId="26" xfId="45" applyNumberFormat="1" applyFont="1" applyBorder="1" applyAlignment="1" applyProtection="1">
      <alignment horizontal="center" vertical="center"/>
    </xf>
    <xf numFmtId="41" fontId="33" fillId="0" borderId="27" xfId="45" applyNumberFormat="1" applyFont="1" applyFill="1" applyBorder="1" applyAlignment="1" applyProtection="1">
      <alignment vertical="center" shrinkToFit="1"/>
    </xf>
    <xf numFmtId="49" fontId="34" fillId="0" borderId="26" xfId="45" applyNumberFormat="1" applyFont="1" applyBorder="1" applyAlignment="1" applyProtection="1">
      <alignment horizontal="center" vertical="center"/>
    </xf>
    <xf numFmtId="49" fontId="34" fillId="0" borderId="26" xfId="45" applyNumberFormat="1" applyFont="1" applyBorder="1" applyAlignment="1" applyProtection="1">
      <alignment horizontal="center"/>
    </xf>
    <xf numFmtId="49" fontId="33" fillId="0" borderId="26" xfId="45" applyNumberFormat="1" applyFont="1" applyBorder="1" applyAlignment="1" applyProtection="1">
      <alignment horizontal="center"/>
    </xf>
    <xf numFmtId="49" fontId="34" fillId="0" borderId="28" xfId="45" applyNumberFormat="1" applyFont="1" applyBorder="1" applyAlignment="1" applyProtection="1">
      <alignment horizontal="center" vertical="center"/>
    </xf>
    <xf numFmtId="41" fontId="34" fillId="0" borderId="32" xfId="45" applyNumberFormat="1" applyFont="1" applyFill="1" applyBorder="1" applyAlignment="1" applyProtection="1">
      <alignment vertical="center" shrinkToFit="1"/>
    </xf>
    <xf numFmtId="0" fontId="25" fillId="0" borderId="0" xfId="48" applyNumberFormat="1" applyFont="1"/>
    <xf numFmtId="0" fontId="25" fillId="0" borderId="0" xfId="48" applyNumberFormat="1" applyFont="1" applyAlignment="1">
      <alignment horizontal="center"/>
    </xf>
    <xf numFmtId="0" fontId="29" fillId="0" borderId="0" xfId="47" applyNumberFormat="1" applyFont="1" applyAlignment="1">
      <alignment horizontal="right"/>
    </xf>
    <xf numFmtId="0" fontId="34" fillId="33" borderId="23" xfId="48" applyNumberFormat="1" applyFont="1" applyFill="1" applyBorder="1" applyAlignment="1">
      <alignment horizontal="center" vertical="center" wrapText="1"/>
    </xf>
    <xf numFmtId="0" fontId="34" fillId="33" borderId="33" xfId="48" applyNumberFormat="1" applyFont="1" applyFill="1" applyBorder="1" applyAlignment="1">
      <alignment horizontal="center" vertical="center"/>
    </xf>
    <xf numFmtId="0" fontId="34" fillId="33" borderId="34" xfId="48" applyNumberFormat="1" applyFont="1" applyFill="1" applyBorder="1" applyAlignment="1">
      <alignment horizontal="center" vertical="center"/>
    </xf>
    <xf numFmtId="0" fontId="34" fillId="33" borderId="35" xfId="48" applyNumberFormat="1" applyFont="1" applyFill="1" applyBorder="1" applyAlignment="1">
      <alignment horizontal="center" vertical="center"/>
    </xf>
    <xf numFmtId="0" fontId="34" fillId="33" borderId="35" xfId="48" applyNumberFormat="1" applyFont="1" applyFill="1" applyBorder="1" applyAlignment="1" applyProtection="1">
      <alignment horizontal="center" vertical="center"/>
    </xf>
    <xf numFmtId="0" fontId="34" fillId="33" borderId="36" xfId="48" applyNumberFormat="1" applyFont="1" applyFill="1" applyBorder="1" applyAlignment="1" applyProtection="1">
      <alignment horizontal="center" vertical="center"/>
    </xf>
    <xf numFmtId="0" fontId="34" fillId="0" borderId="26" xfId="48" applyNumberFormat="1" applyFont="1" applyBorder="1" applyAlignment="1" applyProtection="1">
      <alignment horizontal="center" vertical="center" shrinkToFit="1"/>
    </xf>
    <xf numFmtId="41" fontId="34" fillId="0" borderId="45" xfId="48" applyNumberFormat="1" applyFont="1" applyFill="1" applyBorder="1" applyAlignment="1" applyProtection="1">
      <alignment vertical="center" shrinkToFit="1"/>
    </xf>
    <xf numFmtId="41" fontId="34" fillId="0" borderId="0" xfId="48" applyNumberFormat="1" applyFont="1" applyFill="1" applyBorder="1" applyAlignment="1" applyProtection="1">
      <alignment vertical="center" shrinkToFit="1"/>
    </xf>
    <xf numFmtId="41" fontId="34" fillId="0" borderId="47" xfId="48" applyNumberFormat="1" applyFont="1" applyFill="1" applyBorder="1" applyAlignment="1" applyProtection="1">
      <alignment vertical="center" shrinkToFit="1"/>
    </xf>
    <xf numFmtId="41" fontId="34" fillId="0" borderId="48" xfId="48" applyNumberFormat="1" applyFont="1" applyFill="1" applyBorder="1" applyAlignment="1" applyProtection="1">
      <alignment vertical="center" shrinkToFit="1"/>
    </xf>
    <xf numFmtId="0" fontId="31" fillId="0" borderId="0" xfId="48" applyNumberFormat="1" applyFont="1" applyAlignment="1">
      <alignment shrinkToFit="1"/>
    </xf>
    <xf numFmtId="0" fontId="34" fillId="0" borderId="26" xfId="48" applyNumberFormat="1" applyFont="1" applyBorder="1" applyAlignment="1" applyProtection="1">
      <alignment horizontal="center" vertical="center"/>
    </xf>
    <xf numFmtId="41" fontId="34" fillId="0" borderId="21" xfId="48" applyNumberFormat="1" applyFont="1" applyFill="1" applyBorder="1" applyAlignment="1" applyProtection="1">
      <alignment vertical="center" shrinkToFit="1"/>
    </xf>
    <xf numFmtId="41" fontId="34" fillId="0" borderId="27" xfId="48" applyNumberFormat="1" applyFont="1" applyFill="1" applyBorder="1" applyAlignment="1" applyProtection="1">
      <alignment vertical="center" shrinkToFit="1"/>
    </xf>
    <xf numFmtId="0" fontId="31" fillId="0" borderId="0" xfId="48" applyNumberFormat="1" applyFont="1"/>
    <xf numFmtId="0" fontId="33" fillId="0" borderId="26" xfId="48" applyNumberFormat="1" applyFont="1" applyBorder="1" applyAlignment="1" applyProtection="1">
      <alignment horizontal="center" vertical="center"/>
    </xf>
    <xf numFmtId="41" fontId="33" fillId="0" borderId="21" xfId="48" applyNumberFormat="1" applyFont="1" applyFill="1" applyBorder="1" applyAlignment="1" applyProtection="1">
      <alignment vertical="center" shrinkToFit="1"/>
    </xf>
    <xf numFmtId="41" fontId="33" fillId="0" borderId="0" xfId="48" applyNumberFormat="1" applyFont="1" applyFill="1" applyBorder="1" applyAlignment="1" applyProtection="1">
      <alignment vertical="center" shrinkToFit="1"/>
    </xf>
    <xf numFmtId="41" fontId="33" fillId="0" borderId="27" xfId="48" applyNumberFormat="1" applyFont="1" applyFill="1" applyBorder="1" applyAlignment="1" applyProtection="1">
      <alignment vertical="center" shrinkToFit="1"/>
    </xf>
    <xf numFmtId="49" fontId="34" fillId="0" borderId="26" xfId="48" applyNumberFormat="1" applyFont="1" applyBorder="1" applyAlignment="1" applyProtection="1">
      <alignment horizontal="center" vertical="center"/>
    </xf>
    <xf numFmtId="49" fontId="34" fillId="0" borderId="26" xfId="48" applyNumberFormat="1" applyFont="1" applyBorder="1" applyAlignment="1" applyProtection="1">
      <alignment horizontal="center"/>
    </xf>
    <xf numFmtId="49" fontId="33" fillId="0" borderId="26" xfId="48" applyNumberFormat="1" applyFont="1" applyBorder="1" applyAlignment="1" applyProtection="1">
      <alignment horizontal="center"/>
    </xf>
    <xf numFmtId="49" fontId="34" fillId="0" borderId="28" xfId="48" applyNumberFormat="1" applyFont="1" applyBorder="1" applyAlignment="1" applyProtection="1">
      <alignment horizontal="center" vertical="center"/>
    </xf>
    <xf numFmtId="41" fontId="34" fillId="0" borderId="29" xfId="48" applyNumberFormat="1" applyFont="1" applyFill="1" applyBorder="1" applyAlignment="1" applyProtection="1">
      <alignment vertical="center" shrinkToFit="1"/>
    </xf>
    <xf numFmtId="41" fontId="34" fillId="0" borderId="30" xfId="48" applyNumberFormat="1" applyFont="1" applyFill="1" applyBorder="1" applyAlignment="1" applyProtection="1">
      <alignment vertical="center" shrinkToFit="1"/>
    </xf>
    <xf numFmtId="41" fontId="34" fillId="0" borderId="31" xfId="48" applyNumberFormat="1" applyFont="1" applyFill="1" applyBorder="1" applyAlignment="1" applyProtection="1">
      <alignment vertical="center" shrinkToFit="1"/>
    </xf>
    <xf numFmtId="41" fontId="34" fillId="0" borderId="32" xfId="48" applyNumberFormat="1" applyFont="1" applyFill="1" applyBorder="1" applyAlignment="1" applyProtection="1">
      <alignment vertical="center" shrinkToFit="1"/>
    </xf>
    <xf numFmtId="0" fontId="25" fillId="0" borderId="0" xfId="48" applyNumberFormat="1" applyFont="1" applyBorder="1"/>
    <xf numFmtId="177" fontId="34" fillId="0" borderId="45" xfId="48" applyNumberFormat="1" applyFont="1" applyFill="1" applyBorder="1" applyAlignment="1" applyProtection="1">
      <alignment vertical="center" shrinkToFit="1"/>
    </xf>
    <xf numFmtId="177" fontId="34" fillId="0" borderId="0" xfId="48" applyNumberFormat="1" applyFont="1" applyFill="1" applyBorder="1" applyAlignment="1" applyProtection="1">
      <alignment vertical="center" shrinkToFit="1"/>
    </xf>
    <xf numFmtId="177" fontId="34" fillId="0" borderId="47" xfId="48" applyNumberFormat="1" applyFont="1" applyFill="1" applyBorder="1" applyAlignment="1" applyProtection="1">
      <alignment vertical="center" shrinkToFit="1"/>
    </xf>
    <xf numFmtId="177" fontId="34" fillId="0" borderId="48" xfId="48" applyNumberFormat="1" applyFont="1" applyFill="1" applyBorder="1" applyAlignment="1" applyProtection="1">
      <alignment vertical="center" shrinkToFit="1"/>
    </xf>
    <xf numFmtId="177" fontId="34" fillId="0" borderId="21" xfId="48" applyNumberFormat="1" applyFont="1" applyFill="1" applyBorder="1" applyAlignment="1" applyProtection="1">
      <alignment vertical="center" shrinkToFit="1"/>
    </xf>
    <xf numFmtId="177" fontId="34" fillId="0" borderId="27" xfId="48" applyNumberFormat="1" applyFont="1" applyFill="1" applyBorder="1" applyAlignment="1" applyProtection="1">
      <alignment vertical="center" shrinkToFit="1"/>
    </xf>
    <xf numFmtId="177" fontId="33" fillId="0" borderId="21" xfId="48" applyNumberFormat="1" applyFont="1" applyFill="1" applyBorder="1" applyAlignment="1" applyProtection="1">
      <alignment vertical="center" shrinkToFit="1"/>
    </xf>
    <xf numFmtId="177" fontId="33" fillId="0" borderId="0" xfId="48" applyNumberFormat="1" applyFont="1" applyFill="1" applyBorder="1" applyAlignment="1" applyProtection="1">
      <alignment vertical="center" shrinkToFit="1"/>
    </xf>
    <xf numFmtId="177" fontId="33" fillId="0" borderId="27" xfId="48" applyNumberFormat="1" applyFont="1" applyFill="1" applyBorder="1" applyAlignment="1" applyProtection="1">
      <alignment vertical="center" shrinkToFit="1"/>
    </xf>
    <xf numFmtId="177" fontId="34" fillId="0" borderId="29" xfId="48" applyNumberFormat="1" applyFont="1" applyFill="1" applyBorder="1" applyAlignment="1" applyProtection="1">
      <alignment vertical="center" shrinkToFit="1"/>
    </xf>
    <xf numFmtId="177" fontId="34" fillId="0" borderId="30" xfId="48" applyNumberFormat="1" applyFont="1" applyFill="1" applyBorder="1" applyAlignment="1" applyProtection="1">
      <alignment vertical="center" shrinkToFit="1"/>
    </xf>
    <xf numFmtId="177" fontId="34" fillId="0" borderId="31" xfId="48" applyNumberFormat="1" applyFont="1" applyFill="1" applyBorder="1" applyAlignment="1" applyProtection="1">
      <alignment vertical="center" shrinkToFit="1"/>
    </xf>
    <xf numFmtId="177" fontId="34" fillId="0" borderId="32" xfId="48" applyNumberFormat="1" applyFont="1" applyFill="1" applyBorder="1" applyAlignment="1" applyProtection="1">
      <alignment vertical="center" shrinkToFit="1"/>
    </xf>
    <xf numFmtId="0" fontId="29" fillId="0" borderId="0" xfId="0" applyNumberFormat="1" applyFont="1" applyAlignment="1">
      <alignment horizontal="right"/>
    </xf>
    <xf numFmtId="0" fontId="25" fillId="0" borderId="19" xfId="0" applyNumberFormat="1" applyFont="1" applyBorder="1" applyAlignment="1" applyProtection="1">
      <alignment horizontal="center" vertical="center"/>
    </xf>
    <xf numFmtId="0" fontId="25" fillId="0" borderId="17" xfId="0" applyNumberFormat="1" applyFont="1" applyBorder="1" applyAlignment="1" applyProtection="1">
      <alignment horizontal="center" vertical="center"/>
    </xf>
    <xf numFmtId="0" fontId="23" fillId="0" borderId="0" xfId="0" applyNumberFormat="1" applyFont="1" applyAlignment="1">
      <alignment horizontal="left" vertical="center"/>
    </xf>
    <xf numFmtId="0" fontId="30" fillId="0" borderId="0" xfId="0" applyNumberFormat="1" applyFont="1" applyAlignment="1">
      <alignment horizontal="left" vertical="center"/>
    </xf>
    <xf numFmtId="0" fontId="25" fillId="0" borderId="10" xfId="0" applyNumberFormat="1" applyFont="1" applyBorder="1" applyAlignment="1">
      <alignment horizontal="right" vertical="center"/>
    </xf>
    <xf numFmtId="0" fontId="31" fillId="0" borderId="12" xfId="0" applyNumberFormat="1" applyFont="1" applyFill="1" applyBorder="1" applyAlignment="1" applyProtection="1">
      <alignment horizontal="center" vertical="center"/>
    </xf>
    <xf numFmtId="0" fontId="31" fillId="0" borderId="13" xfId="0" applyNumberFormat="1" applyFont="1" applyFill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/>
    </xf>
    <xf numFmtId="0" fontId="31" fillId="0" borderId="13" xfId="0" applyNumberFormat="1" applyFont="1" applyFill="1" applyBorder="1" applyAlignment="1" applyProtection="1">
      <alignment horizontal="center" vertical="center"/>
    </xf>
    <xf numFmtId="0" fontId="31" fillId="0" borderId="14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Border="1" applyAlignment="1">
      <alignment horizontal="right"/>
    </xf>
    <xf numFmtId="0" fontId="31" fillId="0" borderId="11" xfId="0" applyNumberFormat="1" applyFont="1" applyFill="1" applyBorder="1" applyAlignment="1" applyProtection="1">
      <alignment horizontal="center" vertical="center"/>
    </xf>
    <xf numFmtId="0" fontId="31" fillId="0" borderId="11" xfId="0" applyNumberFormat="1" applyFont="1" applyFill="1" applyBorder="1" applyAlignment="1">
      <alignment horizontal="center" vertical="center"/>
    </xf>
    <xf numFmtId="0" fontId="31" fillId="0" borderId="12" xfId="0" applyNumberFormat="1" applyFont="1" applyFill="1" applyBorder="1" applyAlignment="1">
      <alignment horizontal="center" vertical="center"/>
    </xf>
    <xf numFmtId="0" fontId="25" fillId="0" borderId="0" xfId="0" applyNumberFormat="1" applyFont="1" applyBorder="1" applyAlignment="1">
      <alignment horizontal="right"/>
    </xf>
    <xf numFmtId="0" fontId="25" fillId="0" borderId="19" xfId="0" applyNumberFormat="1" applyFont="1" applyBorder="1" applyAlignment="1">
      <alignment horizontal="center" vertical="center"/>
    </xf>
    <xf numFmtId="0" fontId="25" fillId="0" borderId="17" xfId="0" applyNumberFormat="1" applyFont="1" applyBorder="1" applyAlignment="1">
      <alignment horizontal="center" vertical="center"/>
    </xf>
    <xf numFmtId="0" fontId="25" fillId="0" borderId="13" xfId="0" applyNumberFormat="1" applyFont="1" applyBorder="1" applyAlignment="1">
      <alignment horizontal="center"/>
    </xf>
    <xf numFmtId="0" fontId="25" fillId="0" borderId="14" xfId="0" applyNumberFormat="1" applyFont="1" applyBorder="1" applyAlignment="1">
      <alignment horizontal="center"/>
    </xf>
    <xf numFmtId="0" fontId="33" fillId="0" borderId="14" xfId="0" applyNumberFormat="1" applyFont="1" applyBorder="1" applyAlignment="1" applyProtection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33" fillId="0" borderId="12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/>
    </xf>
    <xf numFmtId="0" fontId="25" fillId="0" borderId="11" xfId="0" applyNumberFormat="1" applyFont="1" applyBorder="1" applyAlignment="1" applyProtection="1">
      <alignment horizontal="center"/>
    </xf>
    <xf numFmtId="0" fontId="25" fillId="0" borderId="11" xfId="0" applyNumberFormat="1" applyFont="1" applyBorder="1" applyAlignment="1">
      <alignment horizontal="center"/>
    </xf>
    <xf numFmtId="0" fontId="25" fillId="0" borderId="12" xfId="0" applyNumberFormat="1" applyFont="1" applyBorder="1" applyAlignment="1">
      <alignment horizontal="center"/>
    </xf>
    <xf numFmtId="0" fontId="33" fillId="0" borderId="13" xfId="0" applyNumberFormat="1" applyFont="1" applyBorder="1" applyAlignment="1">
      <alignment horizontal="center" vertical="center"/>
    </xf>
    <xf numFmtId="0" fontId="33" fillId="0" borderId="14" xfId="0" applyNumberFormat="1" applyFont="1" applyBorder="1" applyAlignment="1">
      <alignment horizontal="center" vertical="center"/>
    </xf>
    <xf numFmtId="0" fontId="33" fillId="0" borderId="13" xfId="0" applyNumberFormat="1" applyFont="1" applyFill="1" applyBorder="1" applyAlignment="1" applyProtection="1">
      <alignment horizontal="center" vertical="center"/>
    </xf>
    <xf numFmtId="0" fontId="34" fillId="28" borderId="24" xfId="0" applyNumberFormat="1" applyFont="1" applyFill="1" applyBorder="1" applyAlignment="1" applyProtection="1">
      <alignment horizontal="center" vertical="center"/>
    </xf>
    <xf numFmtId="0" fontId="34" fillId="28" borderId="25" xfId="0" applyNumberFormat="1" applyFont="1" applyFill="1" applyBorder="1" applyAlignment="1" applyProtection="1">
      <alignment horizontal="center" vertical="center"/>
    </xf>
    <xf numFmtId="0" fontId="34" fillId="28" borderId="24" xfId="0" applyNumberFormat="1" applyFont="1" applyFill="1" applyBorder="1" applyAlignment="1">
      <alignment horizontal="center" vertical="center"/>
    </xf>
    <xf numFmtId="0" fontId="25" fillId="0" borderId="37" xfId="0" applyNumberFormat="1" applyFont="1" applyBorder="1" applyAlignment="1">
      <alignment horizontal="center" vertical="center"/>
    </xf>
    <xf numFmtId="0" fontId="25" fillId="0" borderId="39" xfId="0" applyNumberFormat="1" applyFont="1" applyBorder="1" applyAlignment="1">
      <alignment horizontal="center" vertical="center"/>
    </xf>
    <xf numFmtId="0" fontId="25" fillId="0" borderId="43" xfId="0" applyNumberFormat="1" applyFont="1" applyBorder="1" applyAlignment="1">
      <alignment horizontal="center" vertical="center"/>
    </xf>
    <xf numFmtId="0" fontId="25" fillId="0" borderId="44" xfId="0" applyNumberFormat="1" applyFont="1" applyBorder="1" applyAlignment="1">
      <alignment horizontal="center" vertical="center"/>
    </xf>
    <xf numFmtId="0" fontId="34" fillId="33" borderId="24" xfId="48" applyNumberFormat="1" applyFont="1" applyFill="1" applyBorder="1" applyAlignment="1">
      <alignment horizontal="center" vertical="center"/>
    </xf>
    <xf numFmtId="0" fontId="34" fillId="33" borderId="24" xfId="48" applyNumberFormat="1" applyFont="1" applyFill="1" applyBorder="1" applyAlignment="1" applyProtection="1">
      <alignment horizontal="center" vertical="center"/>
    </xf>
    <xf numFmtId="0" fontId="34" fillId="33" borderId="25" xfId="48" applyNumberFormat="1" applyFont="1" applyFill="1" applyBorder="1" applyAlignment="1" applyProtection="1">
      <alignment horizontal="center" vertical="center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쉼표 [0]" xfId="34" builtinId="6"/>
    <cellStyle name="쉼표 [0] 2" xfId="46" xr:uid="{00000000-0005-0000-0000-000022000000}"/>
    <cellStyle name="연결된 셀" xfId="35" xr:uid="{00000000-0005-0000-0000-000023000000}"/>
    <cellStyle name="요약" xfId="36" xr:uid="{00000000-0005-0000-0000-000024000000}"/>
    <cellStyle name="입력" xfId="37" xr:uid="{00000000-0005-0000-0000-000025000000}"/>
    <cellStyle name="제목" xfId="38" xr:uid="{00000000-0005-0000-0000-000026000000}"/>
    <cellStyle name="제목 1" xfId="39" xr:uid="{00000000-0005-0000-0000-000027000000}"/>
    <cellStyle name="제목 2" xfId="40" xr:uid="{00000000-0005-0000-0000-000028000000}"/>
    <cellStyle name="제목 3" xfId="41" xr:uid="{00000000-0005-0000-0000-000029000000}"/>
    <cellStyle name="제목 4" xfId="42" xr:uid="{00000000-0005-0000-0000-00002A000000}"/>
    <cellStyle name="좋음" xfId="43" xr:uid="{00000000-0005-0000-0000-00002B000000}"/>
    <cellStyle name="출력" xfId="44" xr:uid="{00000000-0005-0000-0000-00002C000000}"/>
    <cellStyle name="표준" xfId="0" builtinId="0"/>
    <cellStyle name="표준 2" xfId="45" xr:uid="{00000000-0005-0000-0000-00002E000000}"/>
    <cellStyle name="표준 2 2" xfId="48" xr:uid="{E70D2C18-9F1B-4E7F-AA6E-986A56D94749}"/>
    <cellStyle name="표준 3" xfId="47" xr:uid="{51100449-6BB6-4127-9D92-05105EA23E1F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6041;&#443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9436;&#4439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5224;&#4439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8513;&#443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77;&#50629;\&#51452;&#48124;&#46321;&#47197;&#51064;&#44396;\2011&#45380;\&#44305;&#4932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3">
          <cell r="A3" t="str">
            <v>구 분</v>
          </cell>
        </row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104449</v>
          </cell>
          <cell r="C5">
            <v>52221</v>
          </cell>
          <cell r="D5">
            <v>52228</v>
          </cell>
        </row>
        <row r="6">
          <cell r="A6" t="str">
            <v>0 - 4</v>
          </cell>
          <cell r="B6">
            <v>3122</v>
          </cell>
          <cell r="C6">
            <v>1650</v>
          </cell>
          <cell r="D6">
            <v>1472</v>
          </cell>
        </row>
        <row r="7">
          <cell r="A7" t="str">
            <v xml:space="preserve">  0  세</v>
          </cell>
          <cell r="B7">
            <v>646</v>
          </cell>
          <cell r="C7">
            <v>356</v>
          </cell>
          <cell r="D7">
            <v>290</v>
          </cell>
        </row>
        <row r="8">
          <cell r="A8" t="str">
            <v xml:space="preserve">  1  세</v>
          </cell>
          <cell r="B8">
            <v>555</v>
          </cell>
          <cell r="C8">
            <v>307</v>
          </cell>
          <cell r="D8">
            <v>248</v>
          </cell>
        </row>
        <row r="9">
          <cell r="A9" t="str">
            <v xml:space="preserve">  2  세</v>
          </cell>
          <cell r="B9">
            <v>617</v>
          </cell>
          <cell r="C9">
            <v>324</v>
          </cell>
          <cell r="D9">
            <v>293</v>
          </cell>
        </row>
        <row r="10">
          <cell r="A10" t="str">
            <v xml:space="preserve">  3  세</v>
          </cell>
          <cell r="B10">
            <v>700</v>
          </cell>
          <cell r="C10">
            <v>349</v>
          </cell>
          <cell r="D10">
            <v>351</v>
          </cell>
        </row>
        <row r="11">
          <cell r="A11" t="str">
            <v xml:space="preserve">  4  세</v>
          </cell>
          <cell r="B11">
            <v>604</v>
          </cell>
          <cell r="C11">
            <v>314</v>
          </cell>
          <cell r="D11">
            <v>290</v>
          </cell>
        </row>
        <row r="12">
          <cell r="A12" t="str">
            <v>5 - 9</v>
          </cell>
          <cell r="B12">
            <v>3692</v>
          </cell>
          <cell r="C12">
            <v>1969</v>
          </cell>
          <cell r="D12">
            <v>1723</v>
          </cell>
        </row>
        <row r="13">
          <cell r="A13" t="str">
            <v xml:space="preserve">  5  세</v>
          </cell>
          <cell r="B13">
            <v>572</v>
          </cell>
          <cell r="C13">
            <v>307</v>
          </cell>
          <cell r="D13">
            <v>265</v>
          </cell>
        </row>
        <row r="14">
          <cell r="A14" t="str">
            <v xml:space="preserve">  6  세</v>
          </cell>
          <cell r="B14">
            <v>707</v>
          </cell>
          <cell r="C14">
            <v>366</v>
          </cell>
          <cell r="D14">
            <v>341</v>
          </cell>
        </row>
        <row r="15">
          <cell r="A15" t="str">
            <v xml:space="preserve">  7  세</v>
          </cell>
          <cell r="B15">
            <v>767</v>
          </cell>
          <cell r="C15">
            <v>418</v>
          </cell>
          <cell r="D15">
            <v>349</v>
          </cell>
        </row>
        <row r="16">
          <cell r="A16" t="str">
            <v xml:space="preserve">  8  세</v>
          </cell>
          <cell r="B16">
            <v>757</v>
          </cell>
          <cell r="C16">
            <v>400</v>
          </cell>
          <cell r="D16">
            <v>357</v>
          </cell>
        </row>
        <row r="17">
          <cell r="A17" t="str">
            <v xml:space="preserve">  9  세</v>
          </cell>
          <cell r="B17">
            <v>889</v>
          </cell>
          <cell r="C17">
            <v>478</v>
          </cell>
          <cell r="D17">
            <v>411</v>
          </cell>
        </row>
        <row r="18">
          <cell r="A18" t="str">
            <v>10-14</v>
          </cell>
          <cell r="B18">
            <v>5505</v>
          </cell>
          <cell r="C18">
            <v>2868</v>
          </cell>
          <cell r="D18">
            <v>2637</v>
          </cell>
        </row>
        <row r="19">
          <cell r="A19" t="str">
            <v>10  세</v>
          </cell>
          <cell r="B19">
            <v>1033</v>
          </cell>
          <cell r="C19">
            <v>538</v>
          </cell>
          <cell r="D19">
            <v>495</v>
          </cell>
        </row>
        <row r="20">
          <cell r="A20" t="str">
            <v>11  세</v>
          </cell>
          <cell r="B20">
            <v>1014</v>
          </cell>
          <cell r="C20">
            <v>529</v>
          </cell>
          <cell r="D20">
            <v>485</v>
          </cell>
        </row>
        <row r="21">
          <cell r="A21" t="str">
            <v>12  세</v>
          </cell>
          <cell r="B21">
            <v>1125</v>
          </cell>
          <cell r="C21">
            <v>609</v>
          </cell>
          <cell r="D21">
            <v>516</v>
          </cell>
        </row>
        <row r="22">
          <cell r="A22" t="str">
            <v>13  세</v>
          </cell>
          <cell r="B22">
            <v>1163</v>
          </cell>
          <cell r="C22">
            <v>615</v>
          </cell>
          <cell r="D22">
            <v>548</v>
          </cell>
        </row>
        <row r="23">
          <cell r="A23" t="str">
            <v>14  세</v>
          </cell>
          <cell r="B23">
            <v>1170</v>
          </cell>
          <cell r="C23">
            <v>577</v>
          </cell>
          <cell r="D23">
            <v>593</v>
          </cell>
        </row>
        <row r="24">
          <cell r="A24" t="str">
            <v>15-19</v>
          </cell>
          <cell r="B24">
            <v>6659</v>
          </cell>
          <cell r="C24">
            <v>3405</v>
          </cell>
          <cell r="D24">
            <v>3254</v>
          </cell>
        </row>
        <row r="25">
          <cell r="A25" t="str">
            <v>15  세</v>
          </cell>
          <cell r="B25">
            <v>1204</v>
          </cell>
          <cell r="C25">
            <v>592</v>
          </cell>
          <cell r="D25">
            <v>612</v>
          </cell>
        </row>
        <row r="26">
          <cell r="A26" t="str">
            <v>16  세</v>
          </cell>
          <cell r="B26">
            <v>1353</v>
          </cell>
          <cell r="C26">
            <v>737</v>
          </cell>
          <cell r="D26">
            <v>616</v>
          </cell>
        </row>
        <row r="27">
          <cell r="A27" t="str">
            <v>17  세</v>
          </cell>
          <cell r="B27">
            <v>1295</v>
          </cell>
          <cell r="C27">
            <v>671</v>
          </cell>
          <cell r="D27">
            <v>624</v>
          </cell>
        </row>
        <row r="28">
          <cell r="A28" t="str">
            <v>18  세</v>
          </cell>
          <cell r="B28">
            <v>1449</v>
          </cell>
          <cell r="C28">
            <v>747</v>
          </cell>
          <cell r="D28">
            <v>702</v>
          </cell>
        </row>
        <row r="29">
          <cell r="A29" t="str">
            <v>19  세</v>
          </cell>
          <cell r="B29">
            <v>1358</v>
          </cell>
          <cell r="C29">
            <v>658</v>
          </cell>
          <cell r="D29">
            <v>700</v>
          </cell>
        </row>
        <row r="30">
          <cell r="A30" t="str">
            <v>20-24</v>
          </cell>
          <cell r="B30">
            <v>7290</v>
          </cell>
          <cell r="C30">
            <v>3660</v>
          </cell>
          <cell r="D30">
            <v>3630</v>
          </cell>
        </row>
        <row r="31">
          <cell r="A31" t="str">
            <v>20  세</v>
          </cell>
          <cell r="B31">
            <v>1314</v>
          </cell>
          <cell r="C31">
            <v>679</v>
          </cell>
          <cell r="D31">
            <v>635</v>
          </cell>
        </row>
        <row r="32">
          <cell r="A32" t="str">
            <v>21  세</v>
          </cell>
          <cell r="B32">
            <v>1369</v>
          </cell>
          <cell r="C32">
            <v>672</v>
          </cell>
          <cell r="D32">
            <v>697</v>
          </cell>
        </row>
        <row r="33">
          <cell r="A33" t="str">
            <v>22  세</v>
          </cell>
          <cell r="B33">
            <v>1496</v>
          </cell>
          <cell r="C33">
            <v>772</v>
          </cell>
          <cell r="D33">
            <v>724</v>
          </cell>
        </row>
        <row r="34">
          <cell r="A34" t="str">
            <v>23  세</v>
          </cell>
          <cell r="B34">
            <v>1502</v>
          </cell>
          <cell r="C34">
            <v>726</v>
          </cell>
          <cell r="D34">
            <v>776</v>
          </cell>
        </row>
        <row r="35">
          <cell r="A35" t="str">
            <v>24  세</v>
          </cell>
          <cell r="B35">
            <v>1609</v>
          </cell>
          <cell r="C35">
            <v>811</v>
          </cell>
          <cell r="D35">
            <v>798</v>
          </cell>
        </row>
        <row r="36">
          <cell r="A36" t="str">
            <v>25-29</v>
          </cell>
          <cell r="B36">
            <v>9003</v>
          </cell>
          <cell r="C36">
            <v>4787</v>
          </cell>
          <cell r="D36">
            <v>4216</v>
          </cell>
        </row>
        <row r="37">
          <cell r="A37" t="str">
            <v>25 세</v>
          </cell>
          <cell r="B37">
            <v>1718</v>
          </cell>
          <cell r="C37">
            <v>905</v>
          </cell>
          <cell r="D37">
            <v>813</v>
          </cell>
        </row>
        <row r="38">
          <cell r="A38" t="str">
            <v>26 세</v>
          </cell>
          <cell r="B38">
            <v>1639</v>
          </cell>
          <cell r="C38">
            <v>885</v>
          </cell>
          <cell r="D38">
            <v>754</v>
          </cell>
        </row>
        <row r="39">
          <cell r="A39" t="str">
            <v>27 세</v>
          </cell>
          <cell r="B39">
            <v>1772</v>
          </cell>
          <cell r="C39">
            <v>910</v>
          </cell>
          <cell r="D39">
            <v>862</v>
          </cell>
        </row>
        <row r="40">
          <cell r="A40" t="str">
            <v>28  세</v>
          </cell>
          <cell r="B40">
            <v>1973</v>
          </cell>
          <cell r="C40">
            <v>1069</v>
          </cell>
          <cell r="D40">
            <v>904</v>
          </cell>
        </row>
        <row r="41">
          <cell r="A41" t="str">
            <v>29  세</v>
          </cell>
          <cell r="B41">
            <v>1901</v>
          </cell>
          <cell r="C41">
            <v>1018</v>
          </cell>
          <cell r="D41">
            <v>883</v>
          </cell>
        </row>
        <row r="42">
          <cell r="A42" t="str">
            <v>30-34</v>
          </cell>
          <cell r="B42">
            <v>7697</v>
          </cell>
          <cell r="C42">
            <v>4171</v>
          </cell>
          <cell r="D42">
            <v>3526</v>
          </cell>
        </row>
        <row r="43">
          <cell r="A43" t="str">
            <v>30  세</v>
          </cell>
          <cell r="B43">
            <v>1665</v>
          </cell>
          <cell r="C43">
            <v>888</v>
          </cell>
          <cell r="D43">
            <v>777</v>
          </cell>
        </row>
        <row r="44">
          <cell r="A44" t="str">
            <v>31  세</v>
          </cell>
          <cell r="B44">
            <v>1651</v>
          </cell>
          <cell r="C44">
            <v>910</v>
          </cell>
          <cell r="D44">
            <v>741</v>
          </cell>
        </row>
        <row r="45">
          <cell r="A45" t="str">
            <v>32  세</v>
          </cell>
          <cell r="B45">
            <v>1414</v>
          </cell>
          <cell r="C45">
            <v>770</v>
          </cell>
          <cell r="D45">
            <v>644</v>
          </cell>
        </row>
        <row r="46">
          <cell r="A46" t="str">
            <v>33  세</v>
          </cell>
          <cell r="B46">
            <v>1510</v>
          </cell>
          <cell r="C46">
            <v>815</v>
          </cell>
          <cell r="D46">
            <v>695</v>
          </cell>
        </row>
        <row r="47">
          <cell r="A47" t="str">
            <v>34  세</v>
          </cell>
          <cell r="B47">
            <v>1457</v>
          </cell>
          <cell r="C47">
            <v>788</v>
          </cell>
          <cell r="D47">
            <v>669</v>
          </cell>
        </row>
        <row r="48">
          <cell r="A48" t="str">
            <v>35-39</v>
          </cell>
          <cell r="B48">
            <v>7459</v>
          </cell>
          <cell r="C48">
            <v>4050</v>
          </cell>
          <cell r="D48">
            <v>3409</v>
          </cell>
        </row>
        <row r="49">
          <cell r="A49" t="str">
            <v>35  세</v>
          </cell>
          <cell r="B49">
            <v>1323</v>
          </cell>
          <cell r="C49">
            <v>718</v>
          </cell>
          <cell r="D49">
            <v>605</v>
          </cell>
        </row>
        <row r="50">
          <cell r="A50" t="str">
            <v>36  세</v>
          </cell>
          <cell r="B50">
            <v>1486</v>
          </cell>
          <cell r="C50">
            <v>820</v>
          </cell>
          <cell r="D50">
            <v>666</v>
          </cell>
        </row>
        <row r="51">
          <cell r="A51" t="str">
            <v>37  세</v>
          </cell>
          <cell r="B51">
            <v>1576</v>
          </cell>
          <cell r="C51">
            <v>846</v>
          </cell>
          <cell r="D51">
            <v>730</v>
          </cell>
        </row>
        <row r="52">
          <cell r="A52" t="str">
            <v>38  세</v>
          </cell>
          <cell r="B52">
            <v>1507</v>
          </cell>
          <cell r="C52">
            <v>795</v>
          </cell>
          <cell r="D52">
            <v>712</v>
          </cell>
        </row>
        <row r="53">
          <cell r="A53" t="str">
            <v>39  세</v>
          </cell>
          <cell r="B53">
            <v>1567</v>
          </cell>
          <cell r="C53">
            <v>871</v>
          </cell>
          <cell r="D53">
            <v>696</v>
          </cell>
        </row>
        <row r="54">
          <cell r="A54" t="str">
            <v>40-44</v>
          </cell>
          <cell r="B54">
            <v>7471</v>
          </cell>
          <cell r="C54">
            <v>3992</v>
          </cell>
          <cell r="D54">
            <v>3479</v>
          </cell>
        </row>
        <row r="55">
          <cell r="A55" t="str">
            <v>40  세</v>
          </cell>
          <cell r="B55">
            <v>1587</v>
          </cell>
          <cell r="C55">
            <v>837</v>
          </cell>
          <cell r="D55">
            <v>750</v>
          </cell>
        </row>
        <row r="56">
          <cell r="A56" t="str">
            <v>41  세</v>
          </cell>
          <cell r="B56">
            <v>1468</v>
          </cell>
          <cell r="C56">
            <v>811</v>
          </cell>
          <cell r="D56">
            <v>657</v>
          </cell>
        </row>
        <row r="57">
          <cell r="A57" t="str">
            <v>42  세</v>
          </cell>
          <cell r="B57">
            <v>1496</v>
          </cell>
          <cell r="C57">
            <v>781</v>
          </cell>
          <cell r="D57">
            <v>715</v>
          </cell>
        </row>
        <row r="58">
          <cell r="A58" t="str">
            <v>43  세</v>
          </cell>
          <cell r="B58">
            <v>1460</v>
          </cell>
          <cell r="C58">
            <v>784</v>
          </cell>
          <cell r="D58">
            <v>676</v>
          </cell>
        </row>
        <row r="59">
          <cell r="A59" t="str">
            <v>44  세</v>
          </cell>
          <cell r="B59">
            <v>1460</v>
          </cell>
          <cell r="C59">
            <v>779</v>
          </cell>
          <cell r="D59">
            <v>681</v>
          </cell>
        </row>
        <row r="60">
          <cell r="A60" t="str">
            <v>45-49</v>
          </cell>
          <cell r="B60">
            <v>7909</v>
          </cell>
          <cell r="C60">
            <v>3945</v>
          </cell>
          <cell r="D60">
            <v>3964</v>
          </cell>
        </row>
        <row r="61">
          <cell r="A61" t="str">
            <v>45  세</v>
          </cell>
          <cell r="B61">
            <v>1493</v>
          </cell>
          <cell r="C61">
            <v>746</v>
          </cell>
          <cell r="D61">
            <v>747</v>
          </cell>
        </row>
        <row r="62">
          <cell r="A62" t="str">
            <v>46  세</v>
          </cell>
          <cell r="B62">
            <v>1472</v>
          </cell>
          <cell r="C62">
            <v>719</v>
          </cell>
          <cell r="D62">
            <v>753</v>
          </cell>
        </row>
        <row r="63">
          <cell r="A63" t="str">
            <v>47  세</v>
          </cell>
          <cell r="B63">
            <v>1562</v>
          </cell>
          <cell r="C63">
            <v>821</v>
          </cell>
          <cell r="D63">
            <v>741</v>
          </cell>
        </row>
        <row r="64">
          <cell r="A64" t="str">
            <v>48  세</v>
          </cell>
          <cell r="B64">
            <v>1617</v>
          </cell>
          <cell r="C64">
            <v>780</v>
          </cell>
          <cell r="D64">
            <v>837</v>
          </cell>
        </row>
        <row r="65">
          <cell r="A65" t="str">
            <v>49  세</v>
          </cell>
          <cell r="B65">
            <v>1765</v>
          </cell>
          <cell r="C65">
            <v>879</v>
          </cell>
          <cell r="D65">
            <v>886</v>
          </cell>
        </row>
        <row r="66">
          <cell r="A66" t="str">
            <v>50-54</v>
          </cell>
          <cell r="B66">
            <v>8797</v>
          </cell>
          <cell r="C66">
            <v>4300</v>
          </cell>
          <cell r="D66">
            <v>4497</v>
          </cell>
        </row>
        <row r="67">
          <cell r="A67" t="str">
            <v>50  세</v>
          </cell>
          <cell r="B67">
            <v>1920</v>
          </cell>
          <cell r="C67">
            <v>885</v>
          </cell>
          <cell r="D67">
            <v>1035</v>
          </cell>
        </row>
        <row r="68">
          <cell r="A68" t="str">
            <v>51  세</v>
          </cell>
          <cell r="B68">
            <v>1782</v>
          </cell>
          <cell r="C68">
            <v>886</v>
          </cell>
          <cell r="D68">
            <v>896</v>
          </cell>
        </row>
        <row r="69">
          <cell r="A69" t="str">
            <v>52  세</v>
          </cell>
          <cell r="B69">
            <v>1729</v>
          </cell>
          <cell r="C69">
            <v>851</v>
          </cell>
          <cell r="D69">
            <v>878</v>
          </cell>
        </row>
        <row r="70">
          <cell r="A70" t="str">
            <v>53  세</v>
          </cell>
          <cell r="B70">
            <v>1803</v>
          </cell>
          <cell r="C70">
            <v>884</v>
          </cell>
          <cell r="D70">
            <v>919</v>
          </cell>
        </row>
        <row r="71">
          <cell r="A71" t="str">
            <v>54  세</v>
          </cell>
          <cell r="B71">
            <v>1563</v>
          </cell>
          <cell r="C71">
            <v>794</v>
          </cell>
          <cell r="D71">
            <v>769</v>
          </cell>
        </row>
        <row r="72">
          <cell r="A72" t="str">
            <v>55-59</v>
          </cell>
          <cell r="B72">
            <v>7413</v>
          </cell>
          <cell r="C72">
            <v>3480</v>
          </cell>
          <cell r="D72">
            <v>3933</v>
          </cell>
        </row>
        <row r="73">
          <cell r="A73" t="str">
            <v>55  세</v>
          </cell>
          <cell r="B73">
            <v>1795</v>
          </cell>
          <cell r="C73">
            <v>827</v>
          </cell>
          <cell r="D73">
            <v>968</v>
          </cell>
        </row>
        <row r="74">
          <cell r="A74" t="str">
            <v>56  세</v>
          </cell>
          <cell r="B74">
            <v>1515</v>
          </cell>
          <cell r="C74">
            <v>736</v>
          </cell>
          <cell r="D74">
            <v>779</v>
          </cell>
        </row>
        <row r="75">
          <cell r="A75" t="str">
            <v>57  세</v>
          </cell>
          <cell r="B75">
            <v>1332</v>
          </cell>
          <cell r="C75">
            <v>616</v>
          </cell>
          <cell r="D75">
            <v>716</v>
          </cell>
        </row>
        <row r="76">
          <cell r="A76" t="str">
            <v>58  세</v>
          </cell>
          <cell r="B76">
            <v>1478</v>
          </cell>
          <cell r="C76">
            <v>681</v>
          </cell>
          <cell r="D76">
            <v>797</v>
          </cell>
        </row>
        <row r="77">
          <cell r="A77" t="str">
            <v>59  세</v>
          </cell>
          <cell r="B77">
            <v>1293</v>
          </cell>
          <cell r="C77">
            <v>620</v>
          </cell>
          <cell r="D77">
            <v>673</v>
          </cell>
        </row>
        <row r="78">
          <cell r="A78" t="str">
            <v>60-64</v>
          </cell>
          <cell r="B78">
            <v>6680</v>
          </cell>
          <cell r="C78">
            <v>3113</v>
          </cell>
          <cell r="D78">
            <v>3567</v>
          </cell>
        </row>
        <row r="79">
          <cell r="A79" t="str">
            <v>60  세</v>
          </cell>
          <cell r="B79">
            <v>1327</v>
          </cell>
          <cell r="C79">
            <v>623</v>
          </cell>
          <cell r="D79">
            <v>704</v>
          </cell>
        </row>
        <row r="80">
          <cell r="A80" t="str">
            <v>61  세</v>
          </cell>
          <cell r="B80">
            <v>1439</v>
          </cell>
          <cell r="C80">
            <v>685</v>
          </cell>
          <cell r="D80">
            <v>754</v>
          </cell>
        </row>
        <row r="81">
          <cell r="A81" t="str">
            <v>62  세</v>
          </cell>
          <cell r="B81">
            <v>1335</v>
          </cell>
          <cell r="C81">
            <v>622</v>
          </cell>
          <cell r="D81">
            <v>713</v>
          </cell>
        </row>
        <row r="82">
          <cell r="A82" t="str">
            <v>63  세</v>
          </cell>
          <cell r="B82">
            <v>1403</v>
          </cell>
          <cell r="C82">
            <v>658</v>
          </cell>
          <cell r="D82">
            <v>745</v>
          </cell>
        </row>
        <row r="83">
          <cell r="A83" t="str">
            <v>64  세</v>
          </cell>
          <cell r="B83">
            <v>1176</v>
          </cell>
          <cell r="C83">
            <v>525</v>
          </cell>
          <cell r="D83">
            <v>651</v>
          </cell>
        </row>
        <row r="84">
          <cell r="A84" t="str">
            <v>65-69</v>
          </cell>
          <cell r="B84">
            <v>5704</v>
          </cell>
          <cell r="C84">
            <v>2701</v>
          </cell>
          <cell r="D84">
            <v>3003</v>
          </cell>
        </row>
        <row r="85">
          <cell r="A85" t="str">
            <v>65  세</v>
          </cell>
          <cell r="B85">
            <v>1076</v>
          </cell>
          <cell r="C85">
            <v>496</v>
          </cell>
          <cell r="D85">
            <v>580</v>
          </cell>
        </row>
        <row r="86">
          <cell r="A86" t="str">
            <v>66  세</v>
          </cell>
          <cell r="B86">
            <v>1036</v>
          </cell>
          <cell r="C86">
            <v>495</v>
          </cell>
          <cell r="D86">
            <v>541</v>
          </cell>
        </row>
        <row r="87">
          <cell r="A87" t="str">
            <v>67  세</v>
          </cell>
          <cell r="B87">
            <v>999</v>
          </cell>
          <cell r="C87">
            <v>458</v>
          </cell>
          <cell r="D87">
            <v>541</v>
          </cell>
        </row>
        <row r="88">
          <cell r="A88" t="str">
            <v>68  세</v>
          </cell>
          <cell r="B88">
            <v>1421</v>
          </cell>
          <cell r="C88">
            <v>699</v>
          </cell>
          <cell r="D88">
            <v>722</v>
          </cell>
        </row>
        <row r="89">
          <cell r="A89" t="str">
            <v>69  세</v>
          </cell>
          <cell r="B89">
            <v>1172</v>
          </cell>
          <cell r="C89">
            <v>553</v>
          </cell>
          <cell r="D89">
            <v>619</v>
          </cell>
        </row>
        <row r="90">
          <cell r="A90" t="str">
            <v>70-74</v>
          </cell>
          <cell r="B90">
            <v>4489</v>
          </cell>
          <cell r="C90">
            <v>2082</v>
          </cell>
          <cell r="D90">
            <v>2407</v>
          </cell>
        </row>
        <row r="91">
          <cell r="A91" t="str">
            <v>70  세</v>
          </cell>
          <cell r="B91">
            <v>1031</v>
          </cell>
          <cell r="C91">
            <v>473</v>
          </cell>
          <cell r="D91">
            <v>558</v>
          </cell>
        </row>
        <row r="92">
          <cell r="A92" t="str">
            <v>71  세</v>
          </cell>
          <cell r="B92">
            <v>971</v>
          </cell>
          <cell r="C92">
            <v>458</v>
          </cell>
          <cell r="D92">
            <v>513</v>
          </cell>
        </row>
        <row r="93">
          <cell r="A93" t="str">
            <v>72  세</v>
          </cell>
          <cell r="B93">
            <v>919</v>
          </cell>
          <cell r="C93">
            <v>436</v>
          </cell>
          <cell r="D93">
            <v>483</v>
          </cell>
        </row>
        <row r="94">
          <cell r="A94" t="str">
            <v>73  세</v>
          </cell>
          <cell r="B94">
            <v>831</v>
          </cell>
          <cell r="C94">
            <v>384</v>
          </cell>
          <cell r="D94">
            <v>447</v>
          </cell>
        </row>
        <row r="95">
          <cell r="A95" t="str">
            <v>74  세</v>
          </cell>
          <cell r="B95">
            <v>737</v>
          </cell>
          <cell r="C95">
            <v>331</v>
          </cell>
          <cell r="D95">
            <v>406</v>
          </cell>
        </row>
        <row r="96">
          <cell r="A96" t="str">
            <v>75-79</v>
          </cell>
          <cell r="B96">
            <v>2814</v>
          </cell>
          <cell r="C96">
            <v>1186</v>
          </cell>
          <cell r="D96">
            <v>1628</v>
          </cell>
        </row>
        <row r="97">
          <cell r="A97" t="str">
            <v>75  세</v>
          </cell>
          <cell r="B97">
            <v>694</v>
          </cell>
          <cell r="C97">
            <v>298</v>
          </cell>
          <cell r="D97">
            <v>396</v>
          </cell>
        </row>
        <row r="98">
          <cell r="A98" t="str">
            <v>76  세</v>
          </cell>
          <cell r="B98">
            <v>663</v>
          </cell>
          <cell r="C98">
            <v>291</v>
          </cell>
          <cell r="D98">
            <v>372</v>
          </cell>
        </row>
        <row r="99">
          <cell r="A99" t="str">
            <v>77  세</v>
          </cell>
          <cell r="B99">
            <v>546</v>
          </cell>
          <cell r="C99">
            <v>239</v>
          </cell>
          <cell r="D99">
            <v>307</v>
          </cell>
        </row>
        <row r="100">
          <cell r="A100" t="str">
            <v>78  세</v>
          </cell>
          <cell r="B100">
            <v>475</v>
          </cell>
          <cell r="C100">
            <v>191</v>
          </cell>
          <cell r="D100">
            <v>284</v>
          </cell>
        </row>
        <row r="101">
          <cell r="A101" t="str">
            <v>79  세</v>
          </cell>
          <cell r="B101">
            <v>436</v>
          </cell>
          <cell r="C101">
            <v>167</v>
          </cell>
          <cell r="D101">
            <v>269</v>
          </cell>
        </row>
        <row r="102">
          <cell r="A102" t="str">
            <v>80-84</v>
          </cell>
          <cell r="B102">
            <v>1637</v>
          </cell>
          <cell r="C102">
            <v>592</v>
          </cell>
          <cell r="D102">
            <v>1045</v>
          </cell>
        </row>
        <row r="103">
          <cell r="A103" t="str">
            <v>80  세</v>
          </cell>
          <cell r="B103">
            <v>387</v>
          </cell>
          <cell r="C103">
            <v>134</v>
          </cell>
          <cell r="D103">
            <v>253</v>
          </cell>
        </row>
        <row r="104">
          <cell r="A104" t="str">
            <v>81  세</v>
          </cell>
          <cell r="B104">
            <v>405</v>
          </cell>
          <cell r="C104">
            <v>157</v>
          </cell>
          <cell r="D104">
            <v>248</v>
          </cell>
        </row>
        <row r="105">
          <cell r="A105" t="str">
            <v>82  세</v>
          </cell>
          <cell r="B105">
            <v>304</v>
          </cell>
          <cell r="C105">
            <v>114</v>
          </cell>
          <cell r="D105">
            <v>190</v>
          </cell>
        </row>
        <row r="106">
          <cell r="A106" t="str">
            <v>83  세</v>
          </cell>
          <cell r="B106">
            <v>291</v>
          </cell>
          <cell r="C106">
            <v>104</v>
          </cell>
          <cell r="D106">
            <v>187</v>
          </cell>
        </row>
        <row r="107">
          <cell r="A107" t="str">
            <v>84  세</v>
          </cell>
          <cell r="B107">
            <v>250</v>
          </cell>
          <cell r="C107">
            <v>83</v>
          </cell>
          <cell r="D107">
            <v>167</v>
          </cell>
        </row>
        <row r="108">
          <cell r="A108" t="str">
            <v>85-89</v>
          </cell>
          <cell r="B108">
            <v>744</v>
          </cell>
          <cell r="C108">
            <v>205</v>
          </cell>
          <cell r="D108">
            <v>539</v>
          </cell>
        </row>
        <row r="109">
          <cell r="A109" t="str">
            <v>85  세</v>
          </cell>
          <cell r="B109">
            <v>173</v>
          </cell>
          <cell r="C109">
            <v>49</v>
          </cell>
          <cell r="D109">
            <v>124</v>
          </cell>
        </row>
        <row r="110">
          <cell r="A110" t="str">
            <v>86  세</v>
          </cell>
          <cell r="B110">
            <v>149</v>
          </cell>
          <cell r="C110">
            <v>45</v>
          </cell>
          <cell r="D110">
            <v>104</v>
          </cell>
        </row>
        <row r="111">
          <cell r="A111" t="str">
            <v>87  세</v>
          </cell>
          <cell r="B111">
            <v>175</v>
          </cell>
          <cell r="C111">
            <v>50</v>
          </cell>
          <cell r="D111">
            <v>125</v>
          </cell>
        </row>
        <row r="112">
          <cell r="A112" t="str">
            <v>88  세</v>
          </cell>
          <cell r="B112">
            <v>138</v>
          </cell>
          <cell r="C112">
            <v>35</v>
          </cell>
          <cell r="D112">
            <v>103</v>
          </cell>
        </row>
        <row r="113">
          <cell r="A113" t="str">
            <v>89  세</v>
          </cell>
          <cell r="B113">
            <v>109</v>
          </cell>
          <cell r="C113">
            <v>26</v>
          </cell>
          <cell r="D113">
            <v>83</v>
          </cell>
        </row>
        <row r="114">
          <cell r="A114" t="str">
            <v>90-94</v>
          </cell>
          <cell r="B114">
            <v>250</v>
          </cell>
          <cell r="C114">
            <v>43</v>
          </cell>
          <cell r="D114">
            <v>207</v>
          </cell>
        </row>
        <row r="115">
          <cell r="A115" t="str">
            <v>90  세</v>
          </cell>
          <cell r="B115">
            <v>87</v>
          </cell>
          <cell r="C115">
            <v>23</v>
          </cell>
          <cell r="D115">
            <v>64</v>
          </cell>
        </row>
        <row r="116">
          <cell r="A116" t="str">
            <v>91  세</v>
          </cell>
          <cell r="B116">
            <v>60</v>
          </cell>
          <cell r="C116">
            <v>9</v>
          </cell>
          <cell r="D116">
            <v>51</v>
          </cell>
        </row>
        <row r="117">
          <cell r="A117" t="str">
            <v>92  세</v>
          </cell>
          <cell r="B117">
            <v>39</v>
          </cell>
          <cell r="C117">
            <v>5</v>
          </cell>
          <cell r="D117">
            <v>34</v>
          </cell>
        </row>
        <row r="118">
          <cell r="A118" t="str">
            <v>93  세</v>
          </cell>
          <cell r="B118">
            <v>40</v>
          </cell>
          <cell r="C118">
            <v>4</v>
          </cell>
          <cell r="D118">
            <v>36</v>
          </cell>
        </row>
        <row r="119">
          <cell r="A119" t="str">
            <v>94  세</v>
          </cell>
          <cell r="B119">
            <v>24</v>
          </cell>
          <cell r="C119">
            <v>2</v>
          </cell>
          <cell r="D119">
            <v>22</v>
          </cell>
        </row>
        <row r="120">
          <cell r="A120" t="str">
            <v>95-99</v>
          </cell>
          <cell r="B120">
            <v>70</v>
          </cell>
          <cell r="C120">
            <v>11</v>
          </cell>
          <cell r="D120">
            <v>59</v>
          </cell>
        </row>
        <row r="121">
          <cell r="A121" t="str">
            <v>95  세</v>
          </cell>
          <cell r="B121">
            <v>25</v>
          </cell>
          <cell r="C121">
            <v>5</v>
          </cell>
          <cell r="D121">
            <v>20</v>
          </cell>
        </row>
        <row r="122">
          <cell r="A122" t="str">
            <v>96  세</v>
          </cell>
          <cell r="B122">
            <v>15</v>
          </cell>
          <cell r="C122">
            <v>3</v>
          </cell>
          <cell r="D122">
            <v>12</v>
          </cell>
        </row>
        <row r="123">
          <cell r="A123" t="str">
            <v>97  세</v>
          </cell>
          <cell r="B123">
            <v>12</v>
          </cell>
          <cell r="C123">
            <v>0</v>
          </cell>
          <cell r="D123">
            <v>12</v>
          </cell>
        </row>
        <row r="124">
          <cell r="A124" t="str">
            <v>98  세</v>
          </cell>
          <cell r="B124">
            <v>10</v>
          </cell>
          <cell r="C124">
            <v>2</v>
          </cell>
          <cell r="D124">
            <v>8</v>
          </cell>
        </row>
        <row r="125">
          <cell r="A125" t="str">
            <v>99  세</v>
          </cell>
          <cell r="B125">
            <v>8</v>
          </cell>
          <cell r="C125">
            <v>1</v>
          </cell>
          <cell r="D125">
            <v>7</v>
          </cell>
        </row>
        <row r="126">
          <cell r="A126" t="str">
            <v>100+</v>
          </cell>
          <cell r="B126">
            <v>44</v>
          </cell>
          <cell r="C126">
            <v>11</v>
          </cell>
          <cell r="D126">
            <v>33</v>
          </cell>
        </row>
      </sheetData>
      <sheetData sheetId="3">
        <row r="3">
          <cell r="A3" t="str">
            <v>구 분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303219</v>
          </cell>
          <cell r="C5">
            <v>149345</v>
          </cell>
          <cell r="D5">
            <v>153874</v>
          </cell>
        </row>
        <row r="6">
          <cell r="B6">
            <v>13780</v>
          </cell>
          <cell r="C6">
            <v>7106</v>
          </cell>
          <cell r="D6">
            <v>6674</v>
          </cell>
        </row>
        <row r="7">
          <cell r="B7">
            <v>2568</v>
          </cell>
          <cell r="C7">
            <v>1357</v>
          </cell>
          <cell r="D7">
            <v>1211</v>
          </cell>
        </row>
        <row r="8">
          <cell r="B8">
            <v>2621</v>
          </cell>
          <cell r="C8">
            <v>1334</v>
          </cell>
          <cell r="D8">
            <v>1287</v>
          </cell>
        </row>
        <row r="9">
          <cell r="B9">
            <v>2801</v>
          </cell>
          <cell r="C9">
            <v>1423</v>
          </cell>
          <cell r="D9">
            <v>1378</v>
          </cell>
        </row>
        <row r="10">
          <cell r="B10">
            <v>2999</v>
          </cell>
          <cell r="C10">
            <v>1548</v>
          </cell>
          <cell r="D10">
            <v>1451</v>
          </cell>
        </row>
        <row r="11">
          <cell r="B11">
            <v>2791</v>
          </cell>
          <cell r="C11">
            <v>1444</v>
          </cell>
          <cell r="D11">
            <v>1347</v>
          </cell>
        </row>
        <row r="12">
          <cell r="B12">
            <v>17428</v>
          </cell>
          <cell r="C12">
            <v>9117</v>
          </cell>
          <cell r="D12">
            <v>8311</v>
          </cell>
        </row>
        <row r="13">
          <cell r="B13">
            <v>2816</v>
          </cell>
          <cell r="C13">
            <v>1462</v>
          </cell>
          <cell r="D13">
            <v>1354</v>
          </cell>
        </row>
        <row r="14">
          <cell r="B14">
            <v>3278</v>
          </cell>
          <cell r="C14">
            <v>1682</v>
          </cell>
          <cell r="D14">
            <v>1596</v>
          </cell>
        </row>
        <row r="15">
          <cell r="B15">
            <v>3535</v>
          </cell>
          <cell r="C15">
            <v>1883</v>
          </cell>
          <cell r="D15">
            <v>1652</v>
          </cell>
        </row>
        <row r="16">
          <cell r="B16">
            <v>3569</v>
          </cell>
          <cell r="C16">
            <v>1917</v>
          </cell>
          <cell r="D16">
            <v>1652</v>
          </cell>
        </row>
        <row r="17">
          <cell r="B17">
            <v>4230</v>
          </cell>
          <cell r="C17">
            <v>2173</v>
          </cell>
          <cell r="D17">
            <v>2057</v>
          </cell>
        </row>
        <row r="18">
          <cell r="B18">
            <v>24746</v>
          </cell>
          <cell r="C18">
            <v>12993</v>
          </cell>
          <cell r="D18">
            <v>11753</v>
          </cell>
        </row>
        <row r="19">
          <cell r="B19">
            <v>4776</v>
          </cell>
          <cell r="C19">
            <v>2491</v>
          </cell>
          <cell r="D19">
            <v>2285</v>
          </cell>
        </row>
        <row r="20">
          <cell r="B20">
            <v>4731</v>
          </cell>
          <cell r="C20">
            <v>2494</v>
          </cell>
          <cell r="D20">
            <v>2237</v>
          </cell>
        </row>
        <row r="21">
          <cell r="B21">
            <v>4929</v>
          </cell>
          <cell r="C21">
            <v>2587</v>
          </cell>
          <cell r="D21">
            <v>2342</v>
          </cell>
        </row>
        <row r="22">
          <cell r="B22">
            <v>5192</v>
          </cell>
          <cell r="C22">
            <v>2705</v>
          </cell>
          <cell r="D22">
            <v>2487</v>
          </cell>
        </row>
        <row r="23">
          <cell r="B23">
            <v>5118</v>
          </cell>
          <cell r="C23">
            <v>2716</v>
          </cell>
          <cell r="D23">
            <v>2402</v>
          </cell>
        </row>
        <row r="24">
          <cell r="B24">
            <v>25580</v>
          </cell>
          <cell r="C24">
            <v>13540</v>
          </cell>
          <cell r="D24">
            <v>12040</v>
          </cell>
        </row>
        <row r="25">
          <cell r="B25">
            <v>5471</v>
          </cell>
          <cell r="C25">
            <v>2895</v>
          </cell>
          <cell r="D25">
            <v>2576</v>
          </cell>
        </row>
        <row r="26">
          <cell r="B26">
            <v>5249</v>
          </cell>
          <cell r="C26">
            <v>2782</v>
          </cell>
          <cell r="D26">
            <v>2467</v>
          </cell>
        </row>
        <row r="27">
          <cell r="B27">
            <v>5142</v>
          </cell>
          <cell r="C27">
            <v>2700</v>
          </cell>
          <cell r="D27">
            <v>2442</v>
          </cell>
        </row>
        <row r="28">
          <cell r="B28">
            <v>5061</v>
          </cell>
          <cell r="C28">
            <v>2685</v>
          </cell>
          <cell r="D28">
            <v>2376</v>
          </cell>
        </row>
        <row r="29">
          <cell r="B29">
            <v>4657</v>
          </cell>
          <cell r="C29">
            <v>2478</v>
          </cell>
          <cell r="D29">
            <v>2179</v>
          </cell>
        </row>
        <row r="30">
          <cell r="B30">
            <v>19991</v>
          </cell>
          <cell r="C30">
            <v>10340</v>
          </cell>
          <cell r="D30">
            <v>9651</v>
          </cell>
        </row>
        <row r="31">
          <cell r="B31">
            <v>4171</v>
          </cell>
          <cell r="C31">
            <v>2243</v>
          </cell>
          <cell r="D31">
            <v>1928</v>
          </cell>
        </row>
        <row r="32">
          <cell r="B32">
            <v>4076</v>
          </cell>
          <cell r="C32">
            <v>2118</v>
          </cell>
          <cell r="D32">
            <v>1958</v>
          </cell>
        </row>
        <row r="33">
          <cell r="B33">
            <v>3870</v>
          </cell>
          <cell r="C33">
            <v>1960</v>
          </cell>
          <cell r="D33">
            <v>1910</v>
          </cell>
        </row>
        <row r="34">
          <cell r="B34">
            <v>3914</v>
          </cell>
          <cell r="C34">
            <v>2014</v>
          </cell>
          <cell r="D34">
            <v>1900</v>
          </cell>
        </row>
        <row r="35">
          <cell r="B35">
            <v>3960</v>
          </cell>
          <cell r="C35">
            <v>2005</v>
          </cell>
          <cell r="D35">
            <v>1955</v>
          </cell>
        </row>
        <row r="36">
          <cell r="B36">
            <v>23414</v>
          </cell>
          <cell r="C36">
            <v>11707</v>
          </cell>
          <cell r="D36">
            <v>11707</v>
          </cell>
        </row>
        <row r="37">
          <cell r="B37">
            <v>4149</v>
          </cell>
          <cell r="C37">
            <v>2082</v>
          </cell>
          <cell r="D37">
            <v>2067</v>
          </cell>
        </row>
        <row r="38">
          <cell r="B38">
            <v>4213</v>
          </cell>
          <cell r="C38">
            <v>2113</v>
          </cell>
          <cell r="D38">
            <v>2100</v>
          </cell>
        </row>
        <row r="39">
          <cell r="B39">
            <v>4832</v>
          </cell>
          <cell r="C39">
            <v>2426</v>
          </cell>
          <cell r="D39">
            <v>2406</v>
          </cell>
        </row>
        <row r="40">
          <cell r="B40">
            <v>5150</v>
          </cell>
          <cell r="C40">
            <v>2524</v>
          </cell>
          <cell r="D40">
            <v>2626</v>
          </cell>
        </row>
        <row r="41">
          <cell r="B41">
            <v>5070</v>
          </cell>
          <cell r="C41">
            <v>2562</v>
          </cell>
          <cell r="D41">
            <v>2508</v>
          </cell>
        </row>
        <row r="42">
          <cell r="B42">
            <v>23316</v>
          </cell>
          <cell r="C42">
            <v>11332</v>
          </cell>
          <cell r="D42">
            <v>11984</v>
          </cell>
        </row>
        <row r="43">
          <cell r="B43">
            <v>4860</v>
          </cell>
          <cell r="C43">
            <v>2347</v>
          </cell>
          <cell r="D43">
            <v>2513</v>
          </cell>
        </row>
        <row r="44">
          <cell r="B44">
            <v>4885</v>
          </cell>
          <cell r="C44">
            <v>2305</v>
          </cell>
          <cell r="D44">
            <v>2580</v>
          </cell>
        </row>
        <row r="45">
          <cell r="B45">
            <v>4201</v>
          </cell>
          <cell r="C45">
            <v>2119</v>
          </cell>
          <cell r="D45">
            <v>2082</v>
          </cell>
        </row>
        <row r="46">
          <cell r="B46">
            <v>4676</v>
          </cell>
          <cell r="C46">
            <v>2280</v>
          </cell>
          <cell r="D46">
            <v>2396</v>
          </cell>
        </row>
        <row r="47">
          <cell r="B47">
            <v>4694</v>
          </cell>
          <cell r="C47">
            <v>2281</v>
          </cell>
          <cell r="D47">
            <v>2413</v>
          </cell>
        </row>
        <row r="48">
          <cell r="B48">
            <v>26750</v>
          </cell>
          <cell r="C48">
            <v>12776</v>
          </cell>
          <cell r="D48">
            <v>13974</v>
          </cell>
        </row>
        <row r="49">
          <cell r="B49">
            <v>4514</v>
          </cell>
          <cell r="C49">
            <v>2173</v>
          </cell>
          <cell r="D49">
            <v>2341</v>
          </cell>
        </row>
        <row r="50">
          <cell r="B50">
            <v>5388</v>
          </cell>
          <cell r="C50">
            <v>2615</v>
          </cell>
          <cell r="D50">
            <v>2773</v>
          </cell>
        </row>
        <row r="51">
          <cell r="B51">
            <v>5432</v>
          </cell>
          <cell r="C51">
            <v>2557</v>
          </cell>
          <cell r="D51">
            <v>2875</v>
          </cell>
        </row>
        <row r="52">
          <cell r="B52">
            <v>5572</v>
          </cell>
          <cell r="C52">
            <v>2635</v>
          </cell>
          <cell r="D52">
            <v>2937</v>
          </cell>
        </row>
        <row r="53">
          <cell r="B53">
            <v>5844</v>
          </cell>
          <cell r="C53">
            <v>2796</v>
          </cell>
          <cell r="D53">
            <v>3048</v>
          </cell>
        </row>
        <row r="54">
          <cell r="B54">
            <v>28067</v>
          </cell>
          <cell r="C54">
            <v>13753</v>
          </cell>
          <cell r="D54">
            <v>14314</v>
          </cell>
        </row>
        <row r="55">
          <cell r="B55">
            <v>5795</v>
          </cell>
          <cell r="C55">
            <v>2838</v>
          </cell>
          <cell r="D55">
            <v>2957</v>
          </cell>
        </row>
        <row r="56">
          <cell r="B56">
            <v>5696</v>
          </cell>
          <cell r="C56">
            <v>2711</v>
          </cell>
          <cell r="D56">
            <v>2985</v>
          </cell>
        </row>
        <row r="57">
          <cell r="B57">
            <v>5921</v>
          </cell>
          <cell r="C57">
            <v>2948</v>
          </cell>
          <cell r="D57">
            <v>2973</v>
          </cell>
        </row>
        <row r="58">
          <cell r="B58">
            <v>5480</v>
          </cell>
          <cell r="C58">
            <v>2690</v>
          </cell>
          <cell r="D58">
            <v>2790</v>
          </cell>
        </row>
        <row r="59">
          <cell r="B59">
            <v>5175</v>
          </cell>
          <cell r="C59">
            <v>2566</v>
          </cell>
          <cell r="D59">
            <v>2609</v>
          </cell>
        </row>
        <row r="60">
          <cell r="B60">
            <v>24730</v>
          </cell>
          <cell r="C60">
            <v>12244</v>
          </cell>
          <cell r="D60">
            <v>12486</v>
          </cell>
        </row>
        <row r="61">
          <cell r="B61">
            <v>5147</v>
          </cell>
          <cell r="C61">
            <v>2573</v>
          </cell>
          <cell r="D61">
            <v>2574</v>
          </cell>
        </row>
        <row r="62">
          <cell r="B62">
            <v>4932</v>
          </cell>
          <cell r="C62">
            <v>2463</v>
          </cell>
          <cell r="D62">
            <v>2469</v>
          </cell>
        </row>
        <row r="63">
          <cell r="B63">
            <v>4791</v>
          </cell>
          <cell r="C63">
            <v>2369</v>
          </cell>
          <cell r="D63">
            <v>2422</v>
          </cell>
        </row>
        <row r="64">
          <cell r="B64">
            <v>4934</v>
          </cell>
          <cell r="C64">
            <v>2385</v>
          </cell>
          <cell r="D64">
            <v>2549</v>
          </cell>
        </row>
        <row r="65">
          <cell r="B65">
            <v>4926</v>
          </cell>
          <cell r="C65">
            <v>2454</v>
          </cell>
          <cell r="D65">
            <v>2472</v>
          </cell>
        </row>
        <row r="66">
          <cell r="B66">
            <v>22420</v>
          </cell>
          <cell r="C66">
            <v>10946</v>
          </cell>
          <cell r="D66">
            <v>11474</v>
          </cell>
        </row>
        <row r="67">
          <cell r="B67">
            <v>5375</v>
          </cell>
          <cell r="C67">
            <v>2577</v>
          </cell>
          <cell r="D67">
            <v>2798</v>
          </cell>
        </row>
        <row r="68">
          <cell r="B68">
            <v>4784</v>
          </cell>
          <cell r="C68">
            <v>2336</v>
          </cell>
          <cell r="D68">
            <v>2448</v>
          </cell>
        </row>
        <row r="69">
          <cell r="B69">
            <v>4308</v>
          </cell>
          <cell r="C69">
            <v>2060</v>
          </cell>
          <cell r="D69">
            <v>2248</v>
          </cell>
        </row>
        <row r="70">
          <cell r="B70">
            <v>4259</v>
          </cell>
          <cell r="C70">
            <v>2128</v>
          </cell>
          <cell r="D70">
            <v>2131</v>
          </cell>
        </row>
        <row r="71">
          <cell r="B71">
            <v>3694</v>
          </cell>
          <cell r="C71">
            <v>1845</v>
          </cell>
          <cell r="D71">
            <v>1849</v>
          </cell>
        </row>
        <row r="72">
          <cell r="B72">
            <v>15038</v>
          </cell>
          <cell r="C72">
            <v>7279</v>
          </cell>
          <cell r="D72">
            <v>7759</v>
          </cell>
        </row>
        <row r="73">
          <cell r="B73">
            <v>3855</v>
          </cell>
          <cell r="C73">
            <v>1835</v>
          </cell>
          <cell r="D73">
            <v>2020</v>
          </cell>
        </row>
        <row r="74">
          <cell r="B74">
            <v>3085</v>
          </cell>
          <cell r="C74">
            <v>1501</v>
          </cell>
          <cell r="D74">
            <v>1584</v>
          </cell>
        </row>
        <row r="75">
          <cell r="B75">
            <v>2678</v>
          </cell>
          <cell r="C75">
            <v>1276</v>
          </cell>
          <cell r="D75">
            <v>1402</v>
          </cell>
        </row>
        <row r="76">
          <cell r="B76">
            <v>3017</v>
          </cell>
          <cell r="C76">
            <v>1500</v>
          </cell>
          <cell r="D76">
            <v>1517</v>
          </cell>
        </row>
        <row r="77">
          <cell r="B77">
            <v>2403</v>
          </cell>
          <cell r="C77">
            <v>1167</v>
          </cell>
          <cell r="D77">
            <v>1236</v>
          </cell>
        </row>
        <row r="78">
          <cell r="B78">
            <v>12061</v>
          </cell>
          <cell r="C78">
            <v>5824</v>
          </cell>
          <cell r="D78">
            <v>6237</v>
          </cell>
        </row>
        <row r="79">
          <cell r="B79">
            <v>2540</v>
          </cell>
          <cell r="C79">
            <v>1266</v>
          </cell>
          <cell r="D79">
            <v>1274</v>
          </cell>
        </row>
        <row r="80">
          <cell r="B80">
            <v>2527</v>
          </cell>
          <cell r="C80">
            <v>1202</v>
          </cell>
          <cell r="D80">
            <v>1325</v>
          </cell>
        </row>
        <row r="81">
          <cell r="B81">
            <v>2422</v>
          </cell>
          <cell r="C81">
            <v>1176</v>
          </cell>
          <cell r="D81">
            <v>1246</v>
          </cell>
        </row>
        <row r="82">
          <cell r="B82">
            <v>2579</v>
          </cell>
          <cell r="C82">
            <v>1208</v>
          </cell>
          <cell r="D82">
            <v>1371</v>
          </cell>
        </row>
        <row r="83">
          <cell r="B83">
            <v>1993</v>
          </cell>
          <cell r="C83">
            <v>972</v>
          </cell>
          <cell r="D83">
            <v>1021</v>
          </cell>
        </row>
        <row r="84">
          <cell r="B84">
            <v>9379</v>
          </cell>
          <cell r="C84">
            <v>4378</v>
          </cell>
          <cell r="D84">
            <v>5001</v>
          </cell>
        </row>
        <row r="85">
          <cell r="B85">
            <v>1810</v>
          </cell>
          <cell r="C85">
            <v>891</v>
          </cell>
          <cell r="D85">
            <v>919</v>
          </cell>
        </row>
        <row r="86">
          <cell r="B86">
            <v>1787</v>
          </cell>
          <cell r="C86">
            <v>824</v>
          </cell>
          <cell r="D86">
            <v>963</v>
          </cell>
        </row>
        <row r="87">
          <cell r="B87">
            <v>1675</v>
          </cell>
          <cell r="C87">
            <v>791</v>
          </cell>
          <cell r="D87">
            <v>884</v>
          </cell>
        </row>
        <row r="88">
          <cell r="B88">
            <v>2272</v>
          </cell>
          <cell r="C88">
            <v>1053</v>
          </cell>
          <cell r="D88">
            <v>1219</v>
          </cell>
        </row>
        <row r="89">
          <cell r="B89">
            <v>1835</v>
          </cell>
          <cell r="C89">
            <v>819</v>
          </cell>
          <cell r="D89">
            <v>1016</v>
          </cell>
        </row>
        <row r="90">
          <cell r="B90">
            <v>7038</v>
          </cell>
          <cell r="C90">
            <v>3014</v>
          </cell>
          <cell r="D90">
            <v>4024</v>
          </cell>
        </row>
        <row r="91">
          <cell r="B91">
            <v>1584</v>
          </cell>
          <cell r="C91">
            <v>700</v>
          </cell>
          <cell r="D91">
            <v>884</v>
          </cell>
        </row>
        <row r="92">
          <cell r="B92">
            <v>1598</v>
          </cell>
          <cell r="C92">
            <v>699</v>
          </cell>
          <cell r="D92">
            <v>899</v>
          </cell>
        </row>
        <row r="93">
          <cell r="B93">
            <v>1395</v>
          </cell>
          <cell r="C93">
            <v>608</v>
          </cell>
          <cell r="D93">
            <v>787</v>
          </cell>
        </row>
        <row r="94">
          <cell r="B94">
            <v>1335</v>
          </cell>
          <cell r="C94">
            <v>549</v>
          </cell>
          <cell r="D94">
            <v>786</v>
          </cell>
        </row>
        <row r="95">
          <cell r="B95">
            <v>1126</v>
          </cell>
          <cell r="C95">
            <v>458</v>
          </cell>
          <cell r="D95">
            <v>668</v>
          </cell>
        </row>
        <row r="96">
          <cell r="B96">
            <v>4731</v>
          </cell>
          <cell r="C96">
            <v>1775</v>
          </cell>
          <cell r="D96">
            <v>2956</v>
          </cell>
        </row>
        <row r="97">
          <cell r="B97">
            <v>1185</v>
          </cell>
          <cell r="C97">
            <v>502</v>
          </cell>
          <cell r="D97">
            <v>683</v>
          </cell>
        </row>
        <row r="98">
          <cell r="B98">
            <v>1095</v>
          </cell>
          <cell r="C98">
            <v>407</v>
          </cell>
          <cell r="D98">
            <v>688</v>
          </cell>
        </row>
        <row r="99">
          <cell r="B99">
            <v>931</v>
          </cell>
          <cell r="C99">
            <v>324</v>
          </cell>
          <cell r="D99">
            <v>607</v>
          </cell>
        </row>
        <row r="100">
          <cell r="B100">
            <v>823</v>
          </cell>
          <cell r="C100">
            <v>290</v>
          </cell>
          <cell r="D100">
            <v>533</v>
          </cell>
        </row>
        <row r="101">
          <cell r="B101">
            <v>697</v>
          </cell>
          <cell r="C101">
            <v>252</v>
          </cell>
          <cell r="D101">
            <v>445</v>
          </cell>
        </row>
        <row r="102">
          <cell r="B102">
            <v>2818</v>
          </cell>
          <cell r="C102">
            <v>833</v>
          </cell>
          <cell r="D102">
            <v>1985</v>
          </cell>
        </row>
        <row r="103">
          <cell r="B103">
            <v>679</v>
          </cell>
          <cell r="C103">
            <v>184</v>
          </cell>
          <cell r="D103">
            <v>495</v>
          </cell>
        </row>
        <row r="104">
          <cell r="B104">
            <v>685</v>
          </cell>
          <cell r="C104">
            <v>200</v>
          </cell>
          <cell r="D104">
            <v>485</v>
          </cell>
        </row>
        <row r="105">
          <cell r="B105">
            <v>576</v>
          </cell>
          <cell r="C105">
            <v>193</v>
          </cell>
          <cell r="D105">
            <v>383</v>
          </cell>
        </row>
        <row r="106">
          <cell r="B106">
            <v>507</v>
          </cell>
          <cell r="C106">
            <v>151</v>
          </cell>
          <cell r="D106">
            <v>356</v>
          </cell>
        </row>
        <row r="107">
          <cell r="B107">
            <v>371</v>
          </cell>
          <cell r="C107">
            <v>105</v>
          </cell>
          <cell r="D107">
            <v>266</v>
          </cell>
        </row>
        <row r="108">
          <cell r="B108">
            <v>1364</v>
          </cell>
          <cell r="C108">
            <v>312</v>
          </cell>
          <cell r="D108">
            <v>1052</v>
          </cell>
        </row>
        <row r="109">
          <cell r="B109">
            <v>359</v>
          </cell>
          <cell r="C109">
            <v>79</v>
          </cell>
          <cell r="D109">
            <v>280</v>
          </cell>
        </row>
        <row r="110">
          <cell r="B110">
            <v>267</v>
          </cell>
          <cell r="C110">
            <v>74</v>
          </cell>
          <cell r="D110">
            <v>193</v>
          </cell>
        </row>
        <row r="111">
          <cell r="B111">
            <v>351</v>
          </cell>
          <cell r="C111">
            <v>81</v>
          </cell>
          <cell r="D111">
            <v>270</v>
          </cell>
        </row>
        <row r="112">
          <cell r="B112">
            <v>220</v>
          </cell>
          <cell r="C112">
            <v>43</v>
          </cell>
          <cell r="D112">
            <v>177</v>
          </cell>
        </row>
        <row r="113">
          <cell r="B113">
            <v>167</v>
          </cell>
          <cell r="C113">
            <v>35</v>
          </cell>
          <cell r="D113">
            <v>132</v>
          </cell>
        </row>
        <row r="114">
          <cell r="B114">
            <v>420</v>
          </cell>
          <cell r="C114">
            <v>62</v>
          </cell>
          <cell r="D114">
            <v>358</v>
          </cell>
        </row>
        <row r="115">
          <cell r="B115">
            <v>125</v>
          </cell>
          <cell r="C115">
            <v>16</v>
          </cell>
          <cell r="D115">
            <v>109</v>
          </cell>
        </row>
        <row r="116">
          <cell r="B116">
            <v>93</v>
          </cell>
          <cell r="C116">
            <v>17</v>
          </cell>
          <cell r="D116">
            <v>76</v>
          </cell>
        </row>
        <row r="117">
          <cell r="B117">
            <v>86</v>
          </cell>
          <cell r="C117">
            <v>14</v>
          </cell>
          <cell r="D117">
            <v>72</v>
          </cell>
        </row>
        <row r="118">
          <cell r="B118">
            <v>59</v>
          </cell>
          <cell r="C118">
            <v>9</v>
          </cell>
          <cell r="D118">
            <v>50</v>
          </cell>
        </row>
        <row r="119">
          <cell r="B119">
            <v>57</v>
          </cell>
          <cell r="C119">
            <v>6</v>
          </cell>
          <cell r="D119">
            <v>51</v>
          </cell>
        </row>
        <row r="120">
          <cell r="B120">
            <v>105</v>
          </cell>
          <cell r="C120">
            <v>10</v>
          </cell>
          <cell r="D120">
            <v>95</v>
          </cell>
        </row>
        <row r="121">
          <cell r="B121">
            <v>31</v>
          </cell>
          <cell r="C121">
            <v>4</v>
          </cell>
          <cell r="D121">
            <v>27</v>
          </cell>
        </row>
        <row r="122">
          <cell r="B122">
            <v>31</v>
          </cell>
          <cell r="C122">
            <v>0</v>
          </cell>
          <cell r="D122">
            <v>31</v>
          </cell>
        </row>
        <row r="123">
          <cell r="B123">
            <v>18</v>
          </cell>
          <cell r="C123">
            <v>3</v>
          </cell>
          <cell r="D123">
            <v>15</v>
          </cell>
        </row>
        <row r="124">
          <cell r="B124">
            <v>16</v>
          </cell>
          <cell r="C124">
            <v>3</v>
          </cell>
          <cell r="D124">
            <v>13</v>
          </cell>
        </row>
        <row r="125">
          <cell r="B125">
            <v>9</v>
          </cell>
          <cell r="C125">
            <v>0</v>
          </cell>
          <cell r="D125">
            <v>9</v>
          </cell>
        </row>
        <row r="126">
          <cell r="B126">
            <v>43</v>
          </cell>
          <cell r="C126">
            <v>4</v>
          </cell>
          <cell r="D126">
            <v>39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216863</v>
          </cell>
          <cell r="C5">
            <v>105612</v>
          </cell>
          <cell r="D5">
            <v>111251</v>
          </cell>
        </row>
        <row r="6">
          <cell r="B6">
            <v>8459</v>
          </cell>
          <cell r="C6">
            <v>4312</v>
          </cell>
          <cell r="D6">
            <v>4147</v>
          </cell>
        </row>
        <row r="7">
          <cell r="B7">
            <v>1676</v>
          </cell>
          <cell r="C7">
            <v>845</v>
          </cell>
          <cell r="D7">
            <v>831</v>
          </cell>
        </row>
        <row r="8">
          <cell r="B8">
            <v>1579</v>
          </cell>
          <cell r="C8">
            <v>784</v>
          </cell>
          <cell r="D8">
            <v>795</v>
          </cell>
        </row>
        <row r="9">
          <cell r="B9">
            <v>1701</v>
          </cell>
          <cell r="C9">
            <v>875</v>
          </cell>
          <cell r="D9">
            <v>826</v>
          </cell>
        </row>
        <row r="10">
          <cell r="B10">
            <v>1787</v>
          </cell>
          <cell r="C10">
            <v>934</v>
          </cell>
          <cell r="D10">
            <v>853</v>
          </cell>
        </row>
        <row r="11">
          <cell r="B11">
            <v>1716</v>
          </cell>
          <cell r="C11">
            <v>874</v>
          </cell>
          <cell r="D11">
            <v>842</v>
          </cell>
        </row>
        <row r="12">
          <cell r="B12">
            <v>9661</v>
          </cell>
          <cell r="C12">
            <v>5047</v>
          </cell>
          <cell r="D12">
            <v>4614</v>
          </cell>
        </row>
        <row r="13">
          <cell r="B13">
            <v>1635</v>
          </cell>
          <cell r="C13">
            <v>847</v>
          </cell>
          <cell r="D13">
            <v>788</v>
          </cell>
        </row>
        <row r="14">
          <cell r="B14">
            <v>1784</v>
          </cell>
          <cell r="C14">
            <v>943</v>
          </cell>
          <cell r="D14">
            <v>841</v>
          </cell>
        </row>
        <row r="15">
          <cell r="B15">
            <v>1903</v>
          </cell>
          <cell r="C15">
            <v>999</v>
          </cell>
          <cell r="D15">
            <v>904</v>
          </cell>
        </row>
        <row r="16">
          <cell r="B16">
            <v>2025</v>
          </cell>
          <cell r="C16">
            <v>1057</v>
          </cell>
          <cell r="D16">
            <v>968</v>
          </cell>
        </row>
        <row r="17">
          <cell r="B17">
            <v>2314</v>
          </cell>
          <cell r="C17">
            <v>1201</v>
          </cell>
          <cell r="D17">
            <v>1113</v>
          </cell>
        </row>
        <row r="18">
          <cell r="B18">
            <v>15628</v>
          </cell>
          <cell r="C18">
            <v>8103</v>
          </cell>
          <cell r="D18">
            <v>7525</v>
          </cell>
        </row>
        <row r="19">
          <cell r="B19">
            <v>2755</v>
          </cell>
          <cell r="C19">
            <v>1443</v>
          </cell>
          <cell r="D19">
            <v>1312</v>
          </cell>
        </row>
        <row r="20">
          <cell r="B20">
            <v>2832</v>
          </cell>
          <cell r="C20">
            <v>1467</v>
          </cell>
          <cell r="D20">
            <v>1365</v>
          </cell>
        </row>
        <row r="21">
          <cell r="B21">
            <v>3236</v>
          </cell>
          <cell r="C21">
            <v>1685</v>
          </cell>
          <cell r="D21">
            <v>1551</v>
          </cell>
        </row>
        <row r="22">
          <cell r="B22">
            <v>3358</v>
          </cell>
          <cell r="C22">
            <v>1754</v>
          </cell>
          <cell r="D22">
            <v>1604</v>
          </cell>
        </row>
        <row r="23">
          <cell r="B23">
            <v>3447</v>
          </cell>
          <cell r="C23">
            <v>1754</v>
          </cell>
          <cell r="D23">
            <v>1693</v>
          </cell>
        </row>
        <row r="24">
          <cell r="B24">
            <v>18423</v>
          </cell>
          <cell r="C24">
            <v>9330</v>
          </cell>
          <cell r="D24">
            <v>9093</v>
          </cell>
        </row>
        <row r="25">
          <cell r="B25">
            <v>3705</v>
          </cell>
          <cell r="C25">
            <v>1848</v>
          </cell>
          <cell r="D25">
            <v>1857</v>
          </cell>
        </row>
        <row r="26">
          <cell r="B26">
            <v>3669</v>
          </cell>
          <cell r="C26">
            <v>1868</v>
          </cell>
          <cell r="D26">
            <v>1801</v>
          </cell>
        </row>
        <row r="27">
          <cell r="B27">
            <v>3741</v>
          </cell>
          <cell r="C27">
            <v>1921</v>
          </cell>
          <cell r="D27">
            <v>1820</v>
          </cell>
        </row>
        <row r="28">
          <cell r="B28">
            <v>3677</v>
          </cell>
          <cell r="C28">
            <v>1864</v>
          </cell>
          <cell r="D28">
            <v>1813</v>
          </cell>
        </row>
        <row r="29">
          <cell r="B29">
            <v>3631</v>
          </cell>
          <cell r="C29">
            <v>1829</v>
          </cell>
          <cell r="D29">
            <v>1802</v>
          </cell>
        </row>
        <row r="30">
          <cell r="B30">
            <v>15161</v>
          </cell>
          <cell r="C30">
            <v>7732</v>
          </cell>
          <cell r="D30">
            <v>7429</v>
          </cell>
        </row>
        <row r="31">
          <cell r="B31">
            <v>3093</v>
          </cell>
          <cell r="C31">
            <v>1605</v>
          </cell>
          <cell r="D31">
            <v>1488</v>
          </cell>
        </row>
        <row r="32">
          <cell r="B32">
            <v>3118</v>
          </cell>
          <cell r="C32">
            <v>1594</v>
          </cell>
          <cell r="D32">
            <v>1524</v>
          </cell>
        </row>
        <row r="33">
          <cell r="B33">
            <v>3021</v>
          </cell>
          <cell r="C33">
            <v>1522</v>
          </cell>
          <cell r="D33">
            <v>1499</v>
          </cell>
        </row>
        <row r="34">
          <cell r="B34">
            <v>3002</v>
          </cell>
          <cell r="C34">
            <v>1519</v>
          </cell>
          <cell r="D34">
            <v>1483</v>
          </cell>
        </row>
        <row r="35">
          <cell r="B35">
            <v>2927</v>
          </cell>
          <cell r="C35">
            <v>1492</v>
          </cell>
          <cell r="D35">
            <v>1435</v>
          </cell>
        </row>
        <row r="36">
          <cell r="B36">
            <v>17170</v>
          </cell>
          <cell r="C36">
            <v>8713</v>
          </cell>
          <cell r="D36">
            <v>8457</v>
          </cell>
        </row>
        <row r="37">
          <cell r="B37">
            <v>3074</v>
          </cell>
          <cell r="C37">
            <v>1553</v>
          </cell>
          <cell r="D37">
            <v>1521</v>
          </cell>
        </row>
        <row r="38">
          <cell r="B38">
            <v>3219</v>
          </cell>
          <cell r="C38">
            <v>1602</v>
          </cell>
          <cell r="D38">
            <v>1617</v>
          </cell>
        </row>
        <row r="39">
          <cell r="B39">
            <v>3560</v>
          </cell>
          <cell r="C39">
            <v>1906</v>
          </cell>
          <cell r="D39">
            <v>1654</v>
          </cell>
        </row>
        <row r="40">
          <cell r="B40">
            <v>3717</v>
          </cell>
          <cell r="C40">
            <v>1844</v>
          </cell>
          <cell r="D40">
            <v>1873</v>
          </cell>
        </row>
        <row r="41">
          <cell r="B41">
            <v>3600</v>
          </cell>
          <cell r="C41">
            <v>1808</v>
          </cell>
          <cell r="D41">
            <v>1792</v>
          </cell>
        </row>
        <row r="42">
          <cell r="B42">
            <v>15532</v>
          </cell>
          <cell r="C42">
            <v>7997</v>
          </cell>
          <cell r="D42">
            <v>7535</v>
          </cell>
        </row>
        <row r="43">
          <cell r="B43">
            <v>3370</v>
          </cell>
          <cell r="C43">
            <v>1703</v>
          </cell>
          <cell r="D43">
            <v>1667</v>
          </cell>
        </row>
        <row r="44">
          <cell r="B44">
            <v>3336</v>
          </cell>
          <cell r="C44">
            <v>1696</v>
          </cell>
          <cell r="D44">
            <v>1640</v>
          </cell>
        </row>
        <row r="45">
          <cell r="B45">
            <v>2848</v>
          </cell>
          <cell r="C45">
            <v>1481</v>
          </cell>
          <cell r="D45">
            <v>1367</v>
          </cell>
        </row>
        <row r="46">
          <cell r="B46">
            <v>3085</v>
          </cell>
          <cell r="C46">
            <v>1569</v>
          </cell>
          <cell r="D46">
            <v>1516</v>
          </cell>
        </row>
        <row r="47">
          <cell r="B47">
            <v>2893</v>
          </cell>
          <cell r="C47">
            <v>1548</v>
          </cell>
          <cell r="D47">
            <v>1345</v>
          </cell>
        </row>
        <row r="48">
          <cell r="B48">
            <v>16129</v>
          </cell>
          <cell r="C48">
            <v>8092</v>
          </cell>
          <cell r="D48">
            <v>8037</v>
          </cell>
        </row>
        <row r="49">
          <cell r="B49">
            <v>2945</v>
          </cell>
          <cell r="C49">
            <v>1503</v>
          </cell>
          <cell r="D49">
            <v>1442</v>
          </cell>
        </row>
        <row r="50">
          <cell r="B50">
            <v>3171</v>
          </cell>
          <cell r="C50">
            <v>1624</v>
          </cell>
          <cell r="D50">
            <v>1547</v>
          </cell>
        </row>
        <row r="51">
          <cell r="B51">
            <v>3242</v>
          </cell>
          <cell r="C51">
            <v>1626</v>
          </cell>
          <cell r="D51">
            <v>1616</v>
          </cell>
        </row>
        <row r="52">
          <cell r="B52">
            <v>3315</v>
          </cell>
          <cell r="C52">
            <v>1617</v>
          </cell>
          <cell r="D52">
            <v>1698</v>
          </cell>
        </row>
        <row r="53">
          <cell r="B53">
            <v>3456</v>
          </cell>
          <cell r="C53">
            <v>1722</v>
          </cell>
          <cell r="D53">
            <v>1734</v>
          </cell>
        </row>
        <row r="54">
          <cell r="B54">
            <v>17173</v>
          </cell>
          <cell r="C54">
            <v>8201</v>
          </cell>
          <cell r="D54">
            <v>8972</v>
          </cell>
        </row>
        <row r="55">
          <cell r="B55">
            <v>3387</v>
          </cell>
          <cell r="C55">
            <v>1616</v>
          </cell>
          <cell r="D55">
            <v>1771</v>
          </cell>
        </row>
        <row r="56">
          <cell r="B56">
            <v>3321</v>
          </cell>
          <cell r="C56">
            <v>1631</v>
          </cell>
          <cell r="D56">
            <v>1690</v>
          </cell>
        </row>
        <row r="57">
          <cell r="B57">
            <v>3635</v>
          </cell>
          <cell r="C57">
            <v>1691</v>
          </cell>
          <cell r="D57">
            <v>1944</v>
          </cell>
        </row>
        <row r="58">
          <cell r="B58">
            <v>3462</v>
          </cell>
          <cell r="C58">
            <v>1630</v>
          </cell>
          <cell r="D58">
            <v>1832</v>
          </cell>
        </row>
        <row r="59">
          <cell r="B59">
            <v>3368</v>
          </cell>
          <cell r="C59">
            <v>1633</v>
          </cell>
          <cell r="D59">
            <v>1735</v>
          </cell>
        </row>
        <row r="60">
          <cell r="B60">
            <v>17799</v>
          </cell>
          <cell r="C60">
            <v>8432</v>
          </cell>
          <cell r="D60">
            <v>9367</v>
          </cell>
        </row>
        <row r="61">
          <cell r="B61">
            <v>3455</v>
          </cell>
          <cell r="C61">
            <v>1609</v>
          </cell>
          <cell r="D61">
            <v>1846</v>
          </cell>
        </row>
        <row r="62">
          <cell r="B62">
            <v>3441</v>
          </cell>
          <cell r="C62">
            <v>1637</v>
          </cell>
          <cell r="D62">
            <v>1804</v>
          </cell>
        </row>
        <row r="63">
          <cell r="B63">
            <v>3537</v>
          </cell>
          <cell r="C63">
            <v>1711</v>
          </cell>
          <cell r="D63">
            <v>1826</v>
          </cell>
        </row>
        <row r="64">
          <cell r="B64">
            <v>3549</v>
          </cell>
          <cell r="C64">
            <v>1690</v>
          </cell>
          <cell r="D64">
            <v>1859</v>
          </cell>
        </row>
        <row r="65">
          <cell r="B65">
            <v>3817</v>
          </cell>
          <cell r="C65">
            <v>1785</v>
          </cell>
          <cell r="D65">
            <v>2032</v>
          </cell>
        </row>
        <row r="66">
          <cell r="B66">
            <v>17818</v>
          </cell>
          <cell r="C66">
            <v>8414</v>
          </cell>
          <cell r="D66">
            <v>9404</v>
          </cell>
        </row>
        <row r="67">
          <cell r="B67">
            <v>4109</v>
          </cell>
          <cell r="C67">
            <v>1927</v>
          </cell>
          <cell r="D67">
            <v>2182</v>
          </cell>
        </row>
        <row r="68">
          <cell r="B68">
            <v>3828</v>
          </cell>
          <cell r="C68">
            <v>1810</v>
          </cell>
          <cell r="D68">
            <v>2018</v>
          </cell>
        </row>
        <row r="69">
          <cell r="B69">
            <v>3492</v>
          </cell>
          <cell r="C69">
            <v>1649</v>
          </cell>
          <cell r="D69">
            <v>1843</v>
          </cell>
        </row>
        <row r="70">
          <cell r="B70">
            <v>3432</v>
          </cell>
          <cell r="C70">
            <v>1604</v>
          </cell>
          <cell r="D70">
            <v>1828</v>
          </cell>
        </row>
        <row r="71">
          <cell r="B71">
            <v>2957</v>
          </cell>
          <cell r="C71">
            <v>1424</v>
          </cell>
          <cell r="D71">
            <v>1533</v>
          </cell>
        </row>
        <row r="72">
          <cell r="B72">
            <v>12955</v>
          </cell>
          <cell r="C72">
            <v>6147</v>
          </cell>
          <cell r="D72">
            <v>6808</v>
          </cell>
        </row>
        <row r="73">
          <cell r="B73">
            <v>3158</v>
          </cell>
          <cell r="C73">
            <v>1473</v>
          </cell>
          <cell r="D73">
            <v>1685</v>
          </cell>
        </row>
        <row r="74">
          <cell r="B74">
            <v>2676</v>
          </cell>
          <cell r="C74">
            <v>1261</v>
          </cell>
          <cell r="D74">
            <v>1415</v>
          </cell>
        </row>
        <row r="75">
          <cell r="B75">
            <v>2324</v>
          </cell>
          <cell r="C75">
            <v>1128</v>
          </cell>
          <cell r="D75">
            <v>1196</v>
          </cell>
        </row>
        <row r="76">
          <cell r="B76">
            <v>2640</v>
          </cell>
          <cell r="C76">
            <v>1252</v>
          </cell>
          <cell r="D76">
            <v>1388</v>
          </cell>
        </row>
        <row r="77">
          <cell r="B77">
            <v>2157</v>
          </cell>
          <cell r="C77">
            <v>1033</v>
          </cell>
          <cell r="D77">
            <v>1124</v>
          </cell>
        </row>
        <row r="78">
          <cell r="B78">
            <v>11160</v>
          </cell>
          <cell r="C78">
            <v>5331</v>
          </cell>
          <cell r="D78">
            <v>5829</v>
          </cell>
        </row>
        <row r="79">
          <cell r="B79">
            <v>2254</v>
          </cell>
          <cell r="C79">
            <v>1060</v>
          </cell>
          <cell r="D79">
            <v>1194</v>
          </cell>
        </row>
        <row r="80">
          <cell r="B80">
            <v>2451</v>
          </cell>
          <cell r="C80">
            <v>1173</v>
          </cell>
          <cell r="D80">
            <v>1278</v>
          </cell>
        </row>
        <row r="81">
          <cell r="B81">
            <v>2196</v>
          </cell>
          <cell r="C81">
            <v>1038</v>
          </cell>
          <cell r="D81">
            <v>1158</v>
          </cell>
        </row>
        <row r="82">
          <cell r="B82">
            <v>2353</v>
          </cell>
          <cell r="C82">
            <v>1120</v>
          </cell>
          <cell r="D82">
            <v>1233</v>
          </cell>
        </row>
        <row r="83">
          <cell r="B83">
            <v>1906</v>
          </cell>
          <cell r="C83">
            <v>940</v>
          </cell>
          <cell r="D83">
            <v>966</v>
          </cell>
        </row>
        <row r="84">
          <cell r="B84">
            <v>8667</v>
          </cell>
          <cell r="C84">
            <v>4133</v>
          </cell>
          <cell r="D84">
            <v>4534</v>
          </cell>
        </row>
        <row r="85">
          <cell r="B85">
            <v>1666</v>
          </cell>
          <cell r="C85">
            <v>806</v>
          </cell>
          <cell r="D85">
            <v>860</v>
          </cell>
        </row>
        <row r="86">
          <cell r="B86">
            <v>1660</v>
          </cell>
          <cell r="C86">
            <v>808</v>
          </cell>
          <cell r="D86">
            <v>852</v>
          </cell>
        </row>
        <row r="87">
          <cell r="B87">
            <v>1517</v>
          </cell>
          <cell r="C87">
            <v>726</v>
          </cell>
          <cell r="D87">
            <v>791</v>
          </cell>
        </row>
        <row r="88">
          <cell r="B88">
            <v>2138</v>
          </cell>
          <cell r="C88">
            <v>1003</v>
          </cell>
          <cell r="D88">
            <v>1135</v>
          </cell>
        </row>
        <row r="89">
          <cell r="B89">
            <v>1686</v>
          </cell>
          <cell r="C89">
            <v>790</v>
          </cell>
          <cell r="D89">
            <v>896</v>
          </cell>
        </row>
        <row r="90">
          <cell r="B90">
            <v>6555</v>
          </cell>
          <cell r="C90">
            <v>2860</v>
          </cell>
          <cell r="D90">
            <v>3695</v>
          </cell>
        </row>
        <row r="91">
          <cell r="B91">
            <v>1471</v>
          </cell>
          <cell r="C91">
            <v>675</v>
          </cell>
          <cell r="D91">
            <v>796</v>
          </cell>
        </row>
        <row r="92">
          <cell r="B92">
            <v>1463</v>
          </cell>
          <cell r="C92">
            <v>660</v>
          </cell>
          <cell r="D92">
            <v>803</v>
          </cell>
        </row>
        <row r="93">
          <cell r="B93">
            <v>1317</v>
          </cell>
          <cell r="C93">
            <v>588</v>
          </cell>
          <cell r="D93">
            <v>729</v>
          </cell>
        </row>
        <row r="94">
          <cell r="B94">
            <v>1210</v>
          </cell>
          <cell r="C94">
            <v>508</v>
          </cell>
          <cell r="D94">
            <v>702</v>
          </cell>
        </row>
        <row r="95">
          <cell r="B95">
            <v>1094</v>
          </cell>
          <cell r="C95">
            <v>429</v>
          </cell>
          <cell r="D95">
            <v>665</v>
          </cell>
        </row>
        <row r="96">
          <cell r="B96">
            <v>4257</v>
          </cell>
          <cell r="C96">
            <v>1563</v>
          </cell>
          <cell r="D96">
            <v>2694</v>
          </cell>
        </row>
        <row r="97">
          <cell r="B97">
            <v>1083</v>
          </cell>
          <cell r="C97">
            <v>431</v>
          </cell>
          <cell r="D97">
            <v>652</v>
          </cell>
        </row>
        <row r="98">
          <cell r="B98">
            <v>971</v>
          </cell>
          <cell r="C98">
            <v>369</v>
          </cell>
          <cell r="D98">
            <v>602</v>
          </cell>
        </row>
        <row r="99">
          <cell r="B99">
            <v>823</v>
          </cell>
          <cell r="C99">
            <v>295</v>
          </cell>
          <cell r="D99">
            <v>528</v>
          </cell>
        </row>
        <row r="100">
          <cell r="B100">
            <v>785</v>
          </cell>
          <cell r="C100">
            <v>278</v>
          </cell>
          <cell r="D100">
            <v>507</v>
          </cell>
        </row>
        <row r="101">
          <cell r="B101">
            <v>595</v>
          </cell>
          <cell r="C101">
            <v>190</v>
          </cell>
          <cell r="D101">
            <v>405</v>
          </cell>
        </row>
        <row r="102">
          <cell r="B102">
            <v>2543</v>
          </cell>
          <cell r="C102">
            <v>802</v>
          </cell>
          <cell r="D102">
            <v>1741</v>
          </cell>
        </row>
        <row r="103">
          <cell r="B103">
            <v>688</v>
          </cell>
          <cell r="C103">
            <v>227</v>
          </cell>
          <cell r="D103">
            <v>461</v>
          </cell>
        </row>
        <row r="104">
          <cell r="B104">
            <v>602</v>
          </cell>
          <cell r="C104">
            <v>200</v>
          </cell>
          <cell r="D104">
            <v>402</v>
          </cell>
        </row>
        <row r="105">
          <cell r="B105">
            <v>462</v>
          </cell>
          <cell r="C105">
            <v>146</v>
          </cell>
          <cell r="D105">
            <v>316</v>
          </cell>
        </row>
        <row r="106">
          <cell r="B106">
            <v>455</v>
          </cell>
          <cell r="C106">
            <v>136</v>
          </cell>
          <cell r="D106">
            <v>319</v>
          </cell>
        </row>
        <row r="107">
          <cell r="B107">
            <v>336</v>
          </cell>
          <cell r="C107">
            <v>93</v>
          </cell>
          <cell r="D107">
            <v>243</v>
          </cell>
        </row>
        <row r="108">
          <cell r="B108">
            <v>1189</v>
          </cell>
          <cell r="C108">
            <v>309</v>
          </cell>
          <cell r="D108">
            <v>880</v>
          </cell>
        </row>
        <row r="109">
          <cell r="B109">
            <v>312</v>
          </cell>
          <cell r="C109">
            <v>86</v>
          </cell>
          <cell r="D109">
            <v>226</v>
          </cell>
        </row>
        <row r="110">
          <cell r="B110">
            <v>212</v>
          </cell>
          <cell r="C110">
            <v>68</v>
          </cell>
          <cell r="D110">
            <v>144</v>
          </cell>
        </row>
        <row r="111">
          <cell r="B111">
            <v>270</v>
          </cell>
          <cell r="C111">
            <v>69</v>
          </cell>
          <cell r="D111">
            <v>201</v>
          </cell>
        </row>
        <row r="112">
          <cell r="B112">
            <v>227</v>
          </cell>
          <cell r="C112">
            <v>49</v>
          </cell>
          <cell r="D112">
            <v>178</v>
          </cell>
        </row>
        <row r="113">
          <cell r="B113">
            <v>168</v>
          </cell>
          <cell r="C113">
            <v>37</v>
          </cell>
          <cell r="D113">
            <v>131</v>
          </cell>
        </row>
        <row r="114">
          <cell r="B114">
            <v>404</v>
          </cell>
          <cell r="C114">
            <v>69</v>
          </cell>
          <cell r="D114">
            <v>335</v>
          </cell>
        </row>
        <row r="115">
          <cell r="B115">
            <v>121</v>
          </cell>
          <cell r="C115">
            <v>17</v>
          </cell>
          <cell r="D115">
            <v>104</v>
          </cell>
        </row>
        <row r="116">
          <cell r="B116">
            <v>110</v>
          </cell>
          <cell r="C116">
            <v>22</v>
          </cell>
          <cell r="D116">
            <v>88</v>
          </cell>
        </row>
        <row r="117">
          <cell r="B117">
            <v>75</v>
          </cell>
          <cell r="C117">
            <v>14</v>
          </cell>
          <cell r="D117">
            <v>61</v>
          </cell>
        </row>
        <row r="118">
          <cell r="B118">
            <v>53</v>
          </cell>
          <cell r="C118">
            <v>7</v>
          </cell>
          <cell r="D118">
            <v>46</v>
          </cell>
        </row>
        <row r="119">
          <cell r="B119">
            <v>45</v>
          </cell>
          <cell r="C119">
            <v>9</v>
          </cell>
          <cell r="D119">
            <v>36</v>
          </cell>
        </row>
        <row r="120">
          <cell r="B120">
            <v>114</v>
          </cell>
          <cell r="C120">
            <v>14</v>
          </cell>
          <cell r="D120">
            <v>100</v>
          </cell>
        </row>
        <row r="121">
          <cell r="B121">
            <v>29</v>
          </cell>
          <cell r="C121">
            <v>3</v>
          </cell>
          <cell r="D121">
            <v>26</v>
          </cell>
        </row>
        <row r="122">
          <cell r="B122">
            <v>33</v>
          </cell>
          <cell r="C122">
            <v>1</v>
          </cell>
          <cell r="D122">
            <v>32</v>
          </cell>
        </row>
        <row r="123">
          <cell r="B123">
            <v>17</v>
          </cell>
          <cell r="C123">
            <v>1</v>
          </cell>
          <cell r="D123">
            <v>16</v>
          </cell>
        </row>
        <row r="124">
          <cell r="B124">
            <v>23</v>
          </cell>
          <cell r="C124">
            <v>7</v>
          </cell>
          <cell r="D124">
            <v>16</v>
          </cell>
        </row>
        <row r="125">
          <cell r="B125">
            <v>12</v>
          </cell>
          <cell r="C125">
            <v>2</v>
          </cell>
          <cell r="D125">
            <v>10</v>
          </cell>
        </row>
        <row r="126">
          <cell r="B126">
            <v>66</v>
          </cell>
          <cell r="C126">
            <v>11</v>
          </cell>
          <cell r="D126">
            <v>55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466866</v>
          </cell>
          <cell r="C5">
            <v>232226</v>
          </cell>
          <cell r="D5">
            <v>234640</v>
          </cell>
        </row>
        <row r="6">
          <cell r="B6">
            <v>21758</v>
          </cell>
          <cell r="C6">
            <v>11298</v>
          </cell>
          <cell r="D6">
            <v>10460</v>
          </cell>
        </row>
        <row r="7">
          <cell r="B7">
            <v>4044</v>
          </cell>
          <cell r="C7">
            <v>2050</v>
          </cell>
          <cell r="D7">
            <v>1994</v>
          </cell>
        </row>
        <row r="8">
          <cell r="B8">
            <v>4214</v>
          </cell>
          <cell r="C8">
            <v>2216</v>
          </cell>
          <cell r="D8">
            <v>1998</v>
          </cell>
        </row>
        <row r="9">
          <cell r="B9">
            <v>4359</v>
          </cell>
          <cell r="C9">
            <v>2229</v>
          </cell>
          <cell r="D9">
            <v>2130</v>
          </cell>
        </row>
        <row r="10">
          <cell r="B10">
            <v>4818</v>
          </cell>
          <cell r="C10">
            <v>2568</v>
          </cell>
          <cell r="D10">
            <v>2250</v>
          </cell>
        </row>
        <row r="11">
          <cell r="B11">
            <v>4323</v>
          </cell>
          <cell r="C11">
            <v>2235</v>
          </cell>
          <cell r="D11">
            <v>2088</v>
          </cell>
        </row>
        <row r="12">
          <cell r="B12">
            <v>24823</v>
          </cell>
          <cell r="C12">
            <v>12950</v>
          </cell>
          <cell r="D12">
            <v>11873</v>
          </cell>
        </row>
        <row r="13">
          <cell r="B13">
            <v>4201</v>
          </cell>
          <cell r="C13">
            <v>2166</v>
          </cell>
          <cell r="D13">
            <v>2035</v>
          </cell>
        </row>
        <row r="14">
          <cell r="B14">
            <v>4693</v>
          </cell>
          <cell r="C14">
            <v>2444</v>
          </cell>
          <cell r="D14">
            <v>2249</v>
          </cell>
        </row>
        <row r="15">
          <cell r="B15">
            <v>5093</v>
          </cell>
          <cell r="C15">
            <v>2715</v>
          </cell>
          <cell r="D15">
            <v>2378</v>
          </cell>
        </row>
        <row r="16">
          <cell r="B16">
            <v>5037</v>
          </cell>
          <cell r="C16">
            <v>2592</v>
          </cell>
          <cell r="D16">
            <v>2445</v>
          </cell>
        </row>
        <row r="17">
          <cell r="B17">
            <v>5799</v>
          </cell>
          <cell r="C17">
            <v>3033</v>
          </cell>
          <cell r="D17">
            <v>2766</v>
          </cell>
        </row>
        <row r="18">
          <cell r="B18">
            <v>35073</v>
          </cell>
          <cell r="C18">
            <v>18351</v>
          </cell>
          <cell r="D18">
            <v>16722</v>
          </cell>
        </row>
        <row r="19">
          <cell r="B19">
            <v>6798</v>
          </cell>
          <cell r="C19">
            <v>3633</v>
          </cell>
          <cell r="D19">
            <v>3165</v>
          </cell>
        </row>
        <row r="20">
          <cell r="B20">
            <v>6546</v>
          </cell>
          <cell r="C20">
            <v>3365</v>
          </cell>
          <cell r="D20">
            <v>3181</v>
          </cell>
        </row>
        <row r="21">
          <cell r="B21">
            <v>6857</v>
          </cell>
          <cell r="C21">
            <v>3583</v>
          </cell>
          <cell r="D21">
            <v>3274</v>
          </cell>
        </row>
        <row r="22">
          <cell r="B22">
            <v>7399</v>
          </cell>
          <cell r="C22">
            <v>3789</v>
          </cell>
          <cell r="D22">
            <v>3610</v>
          </cell>
        </row>
        <row r="23">
          <cell r="B23">
            <v>7473</v>
          </cell>
          <cell r="C23">
            <v>3981</v>
          </cell>
          <cell r="D23">
            <v>3492</v>
          </cell>
        </row>
        <row r="24">
          <cell r="B24">
            <v>38655</v>
          </cell>
          <cell r="C24">
            <v>20401</v>
          </cell>
          <cell r="D24">
            <v>18254</v>
          </cell>
        </row>
        <row r="25">
          <cell r="B25">
            <v>7918</v>
          </cell>
          <cell r="C25">
            <v>4114</v>
          </cell>
          <cell r="D25">
            <v>3804</v>
          </cell>
        </row>
        <row r="26">
          <cell r="B26">
            <v>7730</v>
          </cell>
          <cell r="C26">
            <v>4159</v>
          </cell>
          <cell r="D26">
            <v>3571</v>
          </cell>
        </row>
        <row r="27">
          <cell r="B27">
            <v>7696</v>
          </cell>
          <cell r="C27">
            <v>4085</v>
          </cell>
          <cell r="D27">
            <v>3611</v>
          </cell>
        </row>
        <row r="28">
          <cell r="B28">
            <v>7888</v>
          </cell>
          <cell r="C28">
            <v>4126</v>
          </cell>
          <cell r="D28">
            <v>3762</v>
          </cell>
        </row>
        <row r="29">
          <cell r="B29">
            <v>7423</v>
          </cell>
          <cell r="C29">
            <v>3917</v>
          </cell>
          <cell r="D29">
            <v>3506</v>
          </cell>
        </row>
        <row r="30">
          <cell r="B30">
            <v>32832</v>
          </cell>
          <cell r="C30">
            <v>17106</v>
          </cell>
          <cell r="D30">
            <v>15726</v>
          </cell>
        </row>
        <row r="31">
          <cell r="B31">
            <v>6865</v>
          </cell>
          <cell r="C31">
            <v>3661</v>
          </cell>
          <cell r="D31">
            <v>3204</v>
          </cell>
        </row>
        <row r="32">
          <cell r="B32">
            <v>6642</v>
          </cell>
          <cell r="C32">
            <v>3430</v>
          </cell>
          <cell r="D32">
            <v>3212</v>
          </cell>
        </row>
        <row r="33">
          <cell r="B33">
            <v>6560</v>
          </cell>
          <cell r="C33">
            <v>3436</v>
          </cell>
          <cell r="D33">
            <v>3124</v>
          </cell>
        </row>
        <row r="34">
          <cell r="B34">
            <v>6340</v>
          </cell>
          <cell r="C34">
            <v>3242</v>
          </cell>
          <cell r="D34">
            <v>3098</v>
          </cell>
        </row>
        <row r="35">
          <cell r="B35">
            <v>6425</v>
          </cell>
          <cell r="C35">
            <v>3337</v>
          </cell>
          <cell r="D35">
            <v>3088</v>
          </cell>
        </row>
        <row r="36">
          <cell r="B36">
            <v>36223</v>
          </cell>
          <cell r="C36">
            <v>18686</v>
          </cell>
          <cell r="D36">
            <v>17537</v>
          </cell>
        </row>
        <row r="37">
          <cell r="B37">
            <v>6528</v>
          </cell>
          <cell r="C37">
            <v>3402</v>
          </cell>
          <cell r="D37">
            <v>3126</v>
          </cell>
        </row>
        <row r="38">
          <cell r="B38">
            <v>6742</v>
          </cell>
          <cell r="C38">
            <v>3555</v>
          </cell>
          <cell r="D38">
            <v>3187</v>
          </cell>
        </row>
        <row r="39">
          <cell r="B39">
            <v>7330</v>
          </cell>
          <cell r="C39">
            <v>3779</v>
          </cell>
          <cell r="D39">
            <v>3551</v>
          </cell>
        </row>
        <row r="40">
          <cell r="B40">
            <v>7788</v>
          </cell>
          <cell r="C40">
            <v>4036</v>
          </cell>
          <cell r="D40">
            <v>3752</v>
          </cell>
        </row>
        <row r="41">
          <cell r="B41">
            <v>7835</v>
          </cell>
          <cell r="C41">
            <v>3914</v>
          </cell>
          <cell r="D41">
            <v>3921</v>
          </cell>
        </row>
        <row r="42">
          <cell r="B42">
            <v>36047</v>
          </cell>
          <cell r="C42">
            <v>18226</v>
          </cell>
          <cell r="D42">
            <v>17821</v>
          </cell>
        </row>
        <row r="43">
          <cell r="B43">
            <v>7719</v>
          </cell>
          <cell r="C43">
            <v>3928</v>
          </cell>
          <cell r="D43">
            <v>3791</v>
          </cell>
        </row>
        <row r="44">
          <cell r="B44">
            <v>7731</v>
          </cell>
          <cell r="C44">
            <v>3827</v>
          </cell>
          <cell r="D44">
            <v>3904</v>
          </cell>
        </row>
        <row r="45">
          <cell r="B45">
            <v>6618</v>
          </cell>
          <cell r="C45">
            <v>3407</v>
          </cell>
          <cell r="D45">
            <v>3211</v>
          </cell>
        </row>
        <row r="46">
          <cell r="B46">
            <v>6966</v>
          </cell>
          <cell r="C46">
            <v>3480</v>
          </cell>
          <cell r="D46">
            <v>3486</v>
          </cell>
        </row>
        <row r="47">
          <cell r="B47">
            <v>7013</v>
          </cell>
          <cell r="C47">
            <v>3584</v>
          </cell>
          <cell r="D47">
            <v>3429</v>
          </cell>
        </row>
        <row r="48">
          <cell r="B48">
            <v>39298</v>
          </cell>
          <cell r="C48">
            <v>19716</v>
          </cell>
          <cell r="D48">
            <v>19582</v>
          </cell>
        </row>
        <row r="49">
          <cell r="B49">
            <v>7102</v>
          </cell>
          <cell r="C49">
            <v>3660</v>
          </cell>
          <cell r="D49">
            <v>3442</v>
          </cell>
        </row>
        <row r="50">
          <cell r="B50">
            <v>7946</v>
          </cell>
          <cell r="C50">
            <v>4004</v>
          </cell>
          <cell r="D50">
            <v>3942</v>
          </cell>
        </row>
        <row r="51">
          <cell r="B51">
            <v>7925</v>
          </cell>
          <cell r="C51">
            <v>3951</v>
          </cell>
          <cell r="D51">
            <v>3974</v>
          </cell>
        </row>
        <row r="52">
          <cell r="B52">
            <v>7963</v>
          </cell>
          <cell r="C52">
            <v>3965</v>
          </cell>
          <cell r="D52">
            <v>3998</v>
          </cell>
        </row>
        <row r="53">
          <cell r="B53">
            <v>8362</v>
          </cell>
          <cell r="C53">
            <v>4136</v>
          </cell>
          <cell r="D53">
            <v>4226</v>
          </cell>
        </row>
        <row r="54">
          <cell r="B54">
            <v>40673</v>
          </cell>
          <cell r="C54">
            <v>20230</v>
          </cell>
          <cell r="D54">
            <v>20443</v>
          </cell>
        </row>
        <row r="55">
          <cell r="B55">
            <v>8375</v>
          </cell>
          <cell r="C55">
            <v>4128</v>
          </cell>
          <cell r="D55">
            <v>4247</v>
          </cell>
        </row>
        <row r="56">
          <cell r="B56">
            <v>7984</v>
          </cell>
          <cell r="C56">
            <v>3942</v>
          </cell>
          <cell r="D56">
            <v>4042</v>
          </cell>
        </row>
        <row r="57">
          <cell r="B57">
            <v>8642</v>
          </cell>
          <cell r="C57">
            <v>4355</v>
          </cell>
          <cell r="D57">
            <v>4287</v>
          </cell>
        </row>
        <row r="58">
          <cell r="B58">
            <v>7865</v>
          </cell>
          <cell r="C58">
            <v>3816</v>
          </cell>
          <cell r="D58">
            <v>4049</v>
          </cell>
        </row>
        <row r="59">
          <cell r="B59">
            <v>7807</v>
          </cell>
          <cell r="C59">
            <v>3989</v>
          </cell>
          <cell r="D59">
            <v>3818</v>
          </cell>
        </row>
        <row r="60">
          <cell r="B60">
            <v>39286</v>
          </cell>
          <cell r="C60">
            <v>19137</v>
          </cell>
          <cell r="D60">
            <v>20149</v>
          </cell>
        </row>
        <row r="61">
          <cell r="B61">
            <v>7989</v>
          </cell>
          <cell r="C61">
            <v>3846</v>
          </cell>
          <cell r="D61">
            <v>4143</v>
          </cell>
        </row>
        <row r="62">
          <cell r="B62">
            <v>7597</v>
          </cell>
          <cell r="C62">
            <v>3785</v>
          </cell>
          <cell r="D62">
            <v>3812</v>
          </cell>
        </row>
        <row r="63">
          <cell r="B63">
            <v>7822</v>
          </cell>
          <cell r="C63">
            <v>3841</v>
          </cell>
          <cell r="D63">
            <v>3981</v>
          </cell>
        </row>
        <row r="64">
          <cell r="B64">
            <v>7782</v>
          </cell>
          <cell r="C64">
            <v>3752</v>
          </cell>
          <cell r="D64">
            <v>4030</v>
          </cell>
        </row>
        <row r="65">
          <cell r="B65">
            <v>8096</v>
          </cell>
          <cell r="C65">
            <v>3913</v>
          </cell>
          <cell r="D65">
            <v>4183</v>
          </cell>
        </row>
        <row r="66">
          <cell r="B66">
            <v>36767</v>
          </cell>
          <cell r="C66">
            <v>17821</v>
          </cell>
          <cell r="D66">
            <v>18946</v>
          </cell>
        </row>
        <row r="67">
          <cell r="B67">
            <v>8835</v>
          </cell>
          <cell r="C67">
            <v>4259</v>
          </cell>
          <cell r="D67">
            <v>4576</v>
          </cell>
        </row>
        <row r="68">
          <cell r="B68">
            <v>8058</v>
          </cell>
          <cell r="C68">
            <v>3857</v>
          </cell>
          <cell r="D68">
            <v>4201</v>
          </cell>
        </row>
        <row r="69">
          <cell r="B69">
            <v>7048</v>
          </cell>
          <cell r="C69">
            <v>3361</v>
          </cell>
          <cell r="D69">
            <v>3687</v>
          </cell>
        </row>
        <row r="70">
          <cell r="B70">
            <v>7010</v>
          </cell>
          <cell r="C70">
            <v>3421</v>
          </cell>
          <cell r="D70">
            <v>3589</v>
          </cell>
        </row>
        <row r="71">
          <cell r="B71">
            <v>5816</v>
          </cell>
          <cell r="C71">
            <v>2923</v>
          </cell>
          <cell r="D71">
            <v>2893</v>
          </cell>
        </row>
        <row r="72">
          <cell r="B72">
            <v>24687</v>
          </cell>
          <cell r="C72">
            <v>12063</v>
          </cell>
          <cell r="D72">
            <v>12624</v>
          </cell>
        </row>
        <row r="73">
          <cell r="B73">
            <v>6149</v>
          </cell>
          <cell r="C73">
            <v>3044</v>
          </cell>
          <cell r="D73">
            <v>3105</v>
          </cell>
        </row>
        <row r="74">
          <cell r="B74">
            <v>5184</v>
          </cell>
          <cell r="C74">
            <v>2541</v>
          </cell>
          <cell r="D74">
            <v>2643</v>
          </cell>
        </row>
        <row r="75">
          <cell r="B75">
            <v>4371</v>
          </cell>
          <cell r="C75">
            <v>2118</v>
          </cell>
          <cell r="D75">
            <v>2253</v>
          </cell>
        </row>
        <row r="76">
          <cell r="B76">
            <v>4989</v>
          </cell>
          <cell r="C76">
            <v>2415</v>
          </cell>
          <cell r="D76">
            <v>2574</v>
          </cell>
        </row>
        <row r="77">
          <cell r="B77">
            <v>3994</v>
          </cell>
          <cell r="C77">
            <v>1945</v>
          </cell>
          <cell r="D77">
            <v>2049</v>
          </cell>
        </row>
        <row r="78">
          <cell r="B78">
            <v>19874</v>
          </cell>
          <cell r="C78">
            <v>9647</v>
          </cell>
          <cell r="D78">
            <v>10227</v>
          </cell>
        </row>
        <row r="79">
          <cell r="B79">
            <v>4225</v>
          </cell>
          <cell r="C79">
            <v>2086</v>
          </cell>
          <cell r="D79">
            <v>2139</v>
          </cell>
        </row>
        <row r="80">
          <cell r="B80">
            <v>4264</v>
          </cell>
          <cell r="C80">
            <v>2038</v>
          </cell>
          <cell r="D80">
            <v>2226</v>
          </cell>
        </row>
        <row r="81">
          <cell r="B81">
            <v>4010</v>
          </cell>
          <cell r="C81">
            <v>1957</v>
          </cell>
          <cell r="D81">
            <v>2053</v>
          </cell>
        </row>
        <row r="82">
          <cell r="B82">
            <v>4156</v>
          </cell>
          <cell r="C82">
            <v>1974</v>
          </cell>
          <cell r="D82">
            <v>2182</v>
          </cell>
        </row>
        <row r="83">
          <cell r="B83">
            <v>3219</v>
          </cell>
          <cell r="C83">
            <v>1592</v>
          </cell>
          <cell r="D83">
            <v>1627</v>
          </cell>
        </row>
        <row r="84">
          <cell r="B84">
            <v>15278</v>
          </cell>
          <cell r="C84">
            <v>7121</v>
          </cell>
          <cell r="D84">
            <v>8157</v>
          </cell>
        </row>
        <row r="85">
          <cell r="B85">
            <v>2900</v>
          </cell>
          <cell r="C85">
            <v>1371</v>
          </cell>
          <cell r="D85">
            <v>1529</v>
          </cell>
        </row>
        <row r="86">
          <cell r="B86">
            <v>2953</v>
          </cell>
          <cell r="C86">
            <v>1388</v>
          </cell>
          <cell r="D86">
            <v>1565</v>
          </cell>
        </row>
        <row r="87">
          <cell r="B87">
            <v>2725</v>
          </cell>
          <cell r="C87">
            <v>1229</v>
          </cell>
          <cell r="D87">
            <v>1496</v>
          </cell>
        </row>
        <row r="88">
          <cell r="B88">
            <v>3806</v>
          </cell>
          <cell r="C88">
            <v>1838</v>
          </cell>
          <cell r="D88">
            <v>1968</v>
          </cell>
        </row>
        <row r="89">
          <cell r="B89">
            <v>2894</v>
          </cell>
          <cell r="C89">
            <v>1295</v>
          </cell>
          <cell r="D89">
            <v>1599</v>
          </cell>
        </row>
        <row r="90">
          <cell r="B90">
            <v>11281</v>
          </cell>
          <cell r="C90">
            <v>4824</v>
          </cell>
          <cell r="D90">
            <v>6457</v>
          </cell>
        </row>
        <row r="91">
          <cell r="B91">
            <v>2506</v>
          </cell>
          <cell r="C91">
            <v>1095</v>
          </cell>
          <cell r="D91">
            <v>1411</v>
          </cell>
        </row>
        <row r="92">
          <cell r="B92">
            <v>2466</v>
          </cell>
          <cell r="C92">
            <v>1085</v>
          </cell>
          <cell r="D92">
            <v>1381</v>
          </cell>
        </row>
        <row r="93">
          <cell r="B93">
            <v>2299</v>
          </cell>
          <cell r="C93">
            <v>997</v>
          </cell>
          <cell r="D93">
            <v>1302</v>
          </cell>
        </row>
        <row r="94">
          <cell r="B94">
            <v>2121</v>
          </cell>
          <cell r="C94">
            <v>910</v>
          </cell>
          <cell r="D94">
            <v>1211</v>
          </cell>
        </row>
        <row r="95">
          <cell r="B95">
            <v>1889</v>
          </cell>
          <cell r="C95">
            <v>737</v>
          </cell>
          <cell r="D95">
            <v>1152</v>
          </cell>
        </row>
        <row r="96">
          <cell r="B96">
            <v>7338</v>
          </cell>
          <cell r="C96">
            <v>2780</v>
          </cell>
          <cell r="D96">
            <v>4558</v>
          </cell>
        </row>
        <row r="97">
          <cell r="B97">
            <v>1857</v>
          </cell>
          <cell r="C97">
            <v>758</v>
          </cell>
          <cell r="D97">
            <v>1099</v>
          </cell>
        </row>
        <row r="98">
          <cell r="B98">
            <v>1737</v>
          </cell>
          <cell r="C98">
            <v>683</v>
          </cell>
          <cell r="D98">
            <v>1054</v>
          </cell>
        </row>
        <row r="99">
          <cell r="B99">
            <v>1393</v>
          </cell>
          <cell r="C99">
            <v>521</v>
          </cell>
          <cell r="D99">
            <v>872</v>
          </cell>
        </row>
        <row r="100">
          <cell r="B100">
            <v>1239</v>
          </cell>
          <cell r="C100">
            <v>445</v>
          </cell>
          <cell r="D100">
            <v>794</v>
          </cell>
        </row>
        <row r="101">
          <cell r="B101">
            <v>1112</v>
          </cell>
          <cell r="C101">
            <v>373</v>
          </cell>
          <cell r="D101">
            <v>739</v>
          </cell>
        </row>
        <row r="102">
          <cell r="B102">
            <v>4259</v>
          </cell>
          <cell r="C102">
            <v>1274</v>
          </cell>
          <cell r="D102">
            <v>2985</v>
          </cell>
        </row>
        <row r="103">
          <cell r="B103">
            <v>1078</v>
          </cell>
          <cell r="C103">
            <v>301</v>
          </cell>
          <cell r="D103">
            <v>777</v>
          </cell>
        </row>
        <row r="104">
          <cell r="B104">
            <v>1027</v>
          </cell>
          <cell r="C104">
            <v>352</v>
          </cell>
          <cell r="D104">
            <v>675</v>
          </cell>
        </row>
        <row r="105">
          <cell r="B105">
            <v>874</v>
          </cell>
          <cell r="C105">
            <v>239</v>
          </cell>
          <cell r="D105">
            <v>635</v>
          </cell>
        </row>
        <row r="106">
          <cell r="B106">
            <v>733</v>
          </cell>
          <cell r="C106">
            <v>216</v>
          </cell>
          <cell r="D106">
            <v>517</v>
          </cell>
        </row>
        <row r="107">
          <cell r="B107">
            <v>547</v>
          </cell>
          <cell r="C107">
            <v>166</v>
          </cell>
          <cell r="D107">
            <v>381</v>
          </cell>
        </row>
        <row r="108">
          <cell r="B108">
            <v>1832</v>
          </cell>
          <cell r="C108">
            <v>448</v>
          </cell>
          <cell r="D108">
            <v>1384</v>
          </cell>
        </row>
        <row r="109">
          <cell r="B109">
            <v>452</v>
          </cell>
          <cell r="C109">
            <v>128</v>
          </cell>
          <cell r="D109">
            <v>324</v>
          </cell>
        </row>
        <row r="110">
          <cell r="B110">
            <v>373</v>
          </cell>
          <cell r="C110">
            <v>115</v>
          </cell>
          <cell r="D110">
            <v>258</v>
          </cell>
        </row>
        <row r="111">
          <cell r="B111">
            <v>423</v>
          </cell>
          <cell r="C111">
            <v>92</v>
          </cell>
          <cell r="D111">
            <v>331</v>
          </cell>
        </row>
        <row r="112">
          <cell r="B112">
            <v>329</v>
          </cell>
          <cell r="C112">
            <v>72</v>
          </cell>
          <cell r="D112">
            <v>257</v>
          </cell>
        </row>
        <row r="113">
          <cell r="B113">
            <v>255</v>
          </cell>
          <cell r="C113">
            <v>41</v>
          </cell>
          <cell r="D113">
            <v>214</v>
          </cell>
        </row>
        <row r="114">
          <cell r="B114">
            <v>654</v>
          </cell>
          <cell r="C114">
            <v>110</v>
          </cell>
          <cell r="D114">
            <v>544</v>
          </cell>
        </row>
        <row r="115">
          <cell r="B115">
            <v>207</v>
          </cell>
          <cell r="C115">
            <v>44</v>
          </cell>
          <cell r="D115">
            <v>163</v>
          </cell>
        </row>
        <row r="116">
          <cell r="B116">
            <v>153</v>
          </cell>
          <cell r="C116">
            <v>22</v>
          </cell>
          <cell r="D116">
            <v>131</v>
          </cell>
        </row>
        <row r="117">
          <cell r="B117">
            <v>131</v>
          </cell>
          <cell r="C117">
            <v>23</v>
          </cell>
          <cell r="D117">
            <v>108</v>
          </cell>
        </row>
        <row r="118">
          <cell r="B118">
            <v>95</v>
          </cell>
          <cell r="C118">
            <v>13</v>
          </cell>
          <cell r="D118">
            <v>82</v>
          </cell>
        </row>
        <row r="119">
          <cell r="B119">
            <v>68</v>
          </cell>
          <cell r="C119">
            <v>8</v>
          </cell>
          <cell r="D119">
            <v>60</v>
          </cell>
        </row>
        <row r="120">
          <cell r="B120">
            <v>155</v>
          </cell>
          <cell r="C120">
            <v>30</v>
          </cell>
          <cell r="D120">
            <v>125</v>
          </cell>
        </row>
        <row r="121">
          <cell r="B121">
            <v>58</v>
          </cell>
          <cell r="C121">
            <v>14</v>
          </cell>
          <cell r="D121">
            <v>44</v>
          </cell>
        </row>
        <row r="122">
          <cell r="B122">
            <v>43</v>
          </cell>
          <cell r="C122">
            <v>4</v>
          </cell>
          <cell r="D122">
            <v>39</v>
          </cell>
        </row>
        <row r="123">
          <cell r="B123">
            <v>20</v>
          </cell>
          <cell r="C123">
            <v>4</v>
          </cell>
          <cell r="D123">
            <v>16</v>
          </cell>
        </row>
        <row r="124">
          <cell r="B124">
            <v>17</v>
          </cell>
          <cell r="C124">
            <v>4</v>
          </cell>
          <cell r="D124">
            <v>13</v>
          </cell>
        </row>
        <row r="125">
          <cell r="B125">
            <v>17</v>
          </cell>
          <cell r="C125">
            <v>4</v>
          </cell>
          <cell r="D125">
            <v>13</v>
          </cell>
        </row>
        <row r="126">
          <cell r="B126">
            <v>73</v>
          </cell>
          <cell r="C126">
            <v>7</v>
          </cell>
          <cell r="D126">
            <v>66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동별"/>
      <sheetName val="연령별"/>
      <sheetName val="외국인 "/>
      <sheetName val="국적별"/>
      <sheetName val="국적별(기타)"/>
    </sheetNames>
    <sheetDataSet>
      <sheetData sheetId="0"/>
      <sheetData sheetId="1"/>
      <sheetData sheetId="2">
        <row r="4">
          <cell r="B4" t="str">
            <v>계</v>
          </cell>
          <cell r="C4" t="str">
            <v>남</v>
          </cell>
          <cell r="D4" t="str">
            <v>여</v>
          </cell>
        </row>
        <row r="5">
          <cell r="B5">
            <v>363239</v>
          </cell>
          <cell r="C5">
            <v>182376</v>
          </cell>
          <cell r="D5">
            <v>180863</v>
          </cell>
        </row>
        <row r="6">
          <cell r="B6">
            <v>24660</v>
          </cell>
          <cell r="C6">
            <v>12758</v>
          </cell>
          <cell r="D6">
            <v>11902</v>
          </cell>
        </row>
        <row r="7">
          <cell r="B7">
            <v>4572</v>
          </cell>
          <cell r="C7">
            <v>2355</v>
          </cell>
          <cell r="D7">
            <v>2217</v>
          </cell>
        </row>
        <row r="8">
          <cell r="B8">
            <v>4694</v>
          </cell>
          <cell r="C8">
            <v>2382</v>
          </cell>
          <cell r="D8">
            <v>2312</v>
          </cell>
        </row>
        <row r="9">
          <cell r="B9">
            <v>5000</v>
          </cell>
          <cell r="C9">
            <v>2552</v>
          </cell>
          <cell r="D9">
            <v>2448</v>
          </cell>
        </row>
        <row r="10">
          <cell r="B10">
            <v>5427</v>
          </cell>
          <cell r="C10">
            <v>2847</v>
          </cell>
          <cell r="D10">
            <v>2580</v>
          </cell>
        </row>
        <row r="11">
          <cell r="B11">
            <v>4967</v>
          </cell>
          <cell r="C11">
            <v>2622</v>
          </cell>
          <cell r="D11">
            <v>2345</v>
          </cell>
        </row>
        <row r="12">
          <cell r="B12">
            <v>26958</v>
          </cell>
          <cell r="C12">
            <v>13980</v>
          </cell>
          <cell r="D12">
            <v>12978</v>
          </cell>
        </row>
        <row r="13">
          <cell r="B13">
            <v>4819</v>
          </cell>
          <cell r="C13">
            <v>2510</v>
          </cell>
          <cell r="D13">
            <v>2309</v>
          </cell>
        </row>
        <row r="14">
          <cell r="B14">
            <v>5184</v>
          </cell>
          <cell r="C14">
            <v>2708</v>
          </cell>
          <cell r="D14">
            <v>2476</v>
          </cell>
        </row>
        <row r="15">
          <cell r="B15">
            <v>5606</v>
          </cell>
          <cell r="C15">
            <v>2918</v>
          </cell>
          <cell r="D15">
            <v>2688</v>
          </cell>
        </row>
        <row r="16">
          <cell r="B16">
            <v>5261</v>
          </cell>
          <cell r="C16">
            <v>2723</v>
          </cell>
          <cell r="D16">
            <v>2538</v>
          </cell>
        </row>
        <row r="17">
          <cell r="B17">
            <v>6088</v>
          </cell>
          <cell r="C17">
            <v>3121</v>
          </cell>
          <cell r="D17">
            <v>2967</v>
          </cell>
        </row>
        <row r="18">
          <cell r="B18">
            <v>33377</v>
          </cell>
          <cell r="C18">
            <v>17229</v>
          </cell>
          <cell r="D18">
            <v>16148</v>
          </cell>
        </row>
        <row r="19">
          <cell r="B19">
            <v>6939</v>
          </cell>
          <cell r="C19">
            <v>3562</v>
          </cell>
          <cell r="D19">
            <v>3377</v>
          </cell>
        </row>
        <row r="20">
          <cell r="B20">
            <v>6514</v>
          </cell>
          <cell r="C20">
            <v>3390</v>
          </cell>
          <cell r="D20">
            <v>3124</v>
          </cell>
        </row>
        <row r="21">
          <cell r="B21">
            <v>6545</v>
          </cell>
          <cell r="C21">
            <v>3352</v>
          </cell>
          <cell r="D21">
            <v>3193</v>
          </cell>
        </row>
        <row r="22">
          <cell r="B22">
            <v>6789</v>
          </cell>
          <cell r="C22">
            <v>3485</v>
          </cell>
          <cell r="D22">
            <v>3304</v>
          </cell>
        </row>
        <row r="23">
          <cell r="B23">
            <v>6590</v>
          </cell>
          <cell r="C23">
            <v>3440</v>
          </cell>
          <cell r="D23">
            <v>3150</v>
          </cell>
        </row>
        <row r="24">
          <cell r="B24">
            <v>29688</v>
          </cell>
          <cell r="C24">
            <v>15556</v>
          </cell>
          <cell r="D24">
            <v>14132</v>
          </cell>
        </row>
        <row r="25">
          <cell r="B25">
            <v>6474</v>
          </cell>
          <cell r="C25">
            <v>3310</v>
          </cell>
          <cell r="D25">
            <v>3164</v>
          </cell>
        </row>
        <row r="26">
          <cell r="B26">
            <v>6195</v>
          </cell>
          <cell r="C26">
            <v>3249</v>
          </cell>
          <cell r="D26">
            <v>2946</v>
          </cell>
        </row>
        <row r="27">
          <cell r="B27">
            <v>5929</v>
          </cell>
          <cell r="C27">
            <v>3123</v>
          </cell>
          <cell r="D27">
            <v>2806</v>
          </cell>
        </row>
        <row r="28">
          <cell r="B28">
            <v>5928</v>
          </cell>
          <cell r="C28">
            <v>3151</v>
          </cell>
          <cell r="D28">
            <v>2777</v>
          </cell>
        </row>
        <row r="29">
          <cell r="B29">
            <v>5162</v>
          </cell>
          <cell r="C29">
            <v>2723</v>
          </cell>
          <cell r="D29">
            <v>2439</v>
          </cell>
        </row>
        <row r="30">
          <cell r="B30">
            <v>20106</v>
          </cell>
          <cell r="C30">
            <v>10471</v>
          </cell>
          <cell r="D30">
            <v>9635</v>
          </cell>
        </row>
        <row r="31">
          <cell r="B31">
            <v>4573</v>
          </cell>
          <cell r="C31">
            <v>2420</v>
          </cell>
          <cell r="D31">
            <v>2153</v>
          </cell>
        </row>
        <row r="32">
          <cell r="B32">
            <v>4236</v>
          </cell>
          <cell r="C32">
            <v>2202</v>
          </cell>
          <cell r="D32">
            <v>2034</v>
          </cell>
        </row>
        <row r="33">
          <cell r="B33">
            <v>3892</v>
          </cell>
          <cell r="C33">
            <v>2030</v>
          </cell>
          <cell r="D33">
            <v>1862</v>
          </cell>
        </row>
        <row r="34">
          <cell r="B34">
            <v>3732</v>
          </cell>
          <cell r="C34">
            <v>1957</v>
          </cell>
          <cell r="D34">
            <v>1775</v>
          </cell>
        </row>
        <row r="35">
          <cell r="B35">
            <v>3673</v>
          </cell>
          <cell r="C35">
            <v>1862</v>
          </cell>
          <cell r="D35">
            <v>1811</v>
          </cell>
        </row>
        <row r="36">
          <cell r="B36">
            <v>23707</v>
          </cell>
          <cell r="C36">
            <v>11696</v>
          </cell>
          <cell r="D36">
            <v>12011</v>
          </cell>
        </row>
        <row r="37">
          <cell r="B37">
            <v>3732</v>
          </cell>
          <cell r="C37">
            <v>1883</v>
          </cell>
          <cell r="D37">
            <v>1849</v>
          </cell>
        </row>
        <row r="38">
          <cell r="B38">
            <v>3914</v>
          </cell>
          <cell r="C38">
            <v>1969</v>
          </cell>
          <cell r="D38">
            <v>1945</v>
          </cell>
        </row>
        <row r="39">
          <cell r="B39">
            <v>4741</v>
          </cell>
          <cell r="C39">
            <v>2353</v>
          </cell>
          <cell r="D39">
            <v>2388</v>
          </cell>
        </row>
        <row r="40">
          <cell r="B40">
            <v>5635</v>
          </cell>
          <cell r="C40">
            <v>2763</v>
          </cell>
          <cell r="D40">
            <v>2872</v>
          </cell>
        </row>
        <row r="41">
          <cell r="B41">
            <v>5685</v>
          </cell>
          <cell r="C41">
            <v>2728</v>
          </cell>
          <cell r="D41">
            <v>2957</v>
          </cell>
        </row>
        <row r="42">
          <cell r="B42">
            <v>32428</v>
          </cell>
          <cell r="C42">
            <v>15638</v>
          </cell>
          <cell r="D42">
            <v>16790</v>
          </cell>
        </row>
        <row r="43">
          <cell r="B43">
            <v>6106</v>
          </cell>
          <cell r="C43">
            <v>2980</v>
          </cell>
          <cell r="D43">
            <v>3126</v>
          </cell>
        </row>
        <row r="44">
          <cell r="B44">
            <v>6668</v>
          </cell>
          <cell r="C44">
            <v>3167</v>
          </cell>
          <cell r="D44">
            <v>3501</v>
          </cell>
        </row>
        <row r="45">
          <cell r="B45">
            <v>5969</v>
          </cell>
          <cell r="C45">
            <v>2896</v>
          </cell>
          <cell r="D45">
            <v>3073</v>
          </cell>
        </row>
        <row r="46">
          <cell r="B46">
            <v>6806</v>
          </cell>
          <cell r="C46">
            <v>3238</v>
          </cell>
          <cell r="D46">
            <v>3568</v>
          </cell>
        </row>
        <row r="47">
          <cell r="B47">
            <v>6879</v>
          </cell>
          <cell r="C47">
            <v>3357</v>
          </cell>
          <cell r="D47">
            <v>3522</v>
          </cell>
        </row>
        <row r="48">
          <cell r="B48">
            <v>39147</v>
          </cell>
          <cell r="C48">
            <v>19490</v>
          </cell>
          <cell r="D48">
            <v>19657</v>
          </cell>
        </row>
        <row r="49">
          <cell r="B49">
            <v>7056</v>
          </cell>
          <cell r="C49">
            <v>3425</v>
          </cell>
          <cell r="D49">
            <v>3631</v>
          </cell>
        </row>
        <row r="50">
          <cell r="B50">
            <v>7862</v>
          </cell>
          <cell r="C50">
            <v>3878</v>
          </cell>
          <cell r="D50">
            <v>3984</v>
          </cell>
        </row>
        <row r="51">
          <cell r="B51">
            <v>8021</v>
          </cell>
          <cell r="C51">
            <v>3952</v>
          </cell>
          <cell r="D51">
            <v>4069</v>
          </cell>
        </row>
        <row r="52">
          <cell r="B52">
            <v>7921</v>
          </cell>
          <cell r="C52">
            <v>4022</v>
          </cell>
          <cell r="D52">
            <v>3899</v>
          </cell>
        </row>
        <row r="53">
          <cell r="B53">
            <v>8287</v>
          </cell>
          <cell r="C53">
            <v>4213</v>
          </cell>
          <cell r="D53">
            <v>4074</v>
          </cell>
        </row>
        <row r="54">
          <cell r="B54">
            <v>36965</v>
          </cell>
          <cell r="C54">
            <v>19140</v>
          </cell>
          <cell r="D54">
            <v>17825</v>
          </cell>
        </row>
        <row r="55">
          <cell r="B55">
            <v>8146</v>
          </cell>
          <cell r="C55">
            <v>4254</v>
          </cell>
          <cell r="D55">
            <v>3892</v>
          </cell>
        </row>
        <row r="56">
          <cell r="B56">
            <v>7465</v>
          </cell>
          <cell r="C56">
            <v>3861</v>
          </cell>
          <cell r="D56">
            <v>3604</v>
          </cell>
        </row>
        <row r="57">
          <cell r="B57">
            <v>7835</v>
          </cell>
          <cell r="C57">
            <v>3931</v>
          </cell>
          <cell r="D57">
            <v>3904</v>
          </cell>
        </row>
        <row r="58">
          <cell r="B58">
            <v>6813</v>
          </cell>
          <cell r="C58">
            <v>3542</v>
          </cell>
          <cell r="D58">
            <v>3271</v>
          </cell>
        </row>
        <row r="59">
          <cell r="B59">
            <v>6706</v>
          </cell>
          <cell r="C59">
            <v>3552</v>
          </cell>
          <cell r="D59">
            <v>3154</v>
          </cell>
        </row>
        <row r="60">
          <cell r="B60">
            <v>28343</v>
          </cell>
          <cell r="C60">
            <v>15312</v>
          </cell>
          <cell r="D60">
            <v>13031</v>
          </cell>
        </row>
        <row r="61">
          <cell r="B61">
            <v>6451</v>
          </cell>
          <cell r="C61">
            <v>3368</v>
          </cell>
          <cell r="D61">
            <v>3083</v>
          </cell>
        </row>
        <row r="62">
          <cell r="B62">
            <v>5696</v>
          </cell>
          <cell r="C62">
            <v>3068</v>
          </cell>
          <cell r="D62">
            <v>2628</v>
          </cell>
        </row>
        <row r="63">
          <cell r="B63">
            <v>5579</v>
          </cell>
          <cell r="C63">
            <v>3027</v>
          </cell>
          <cell r="D63">
            <v>2552</v>
          </cell>
        </row>
        <row r="64">
          <cell r="B64">
            <v>5388</v>
          </cell>
          <cell r="C64">
            <v>3054</v>
          </cell>
          <cell r="D64">
            <v>2334</v>
          </cell>
        </row>
        <row r="65">
          <cell r="B65">
            <v>5229</v>
          </cell>
          <cell r="C65">
            <v>2795</v>
          </cell>
          <cell r="D65">
            <v>2434</v>
          </cell>
        </row>
        <row r="66">
          <cell r="B66">
            <v>21118</v>
          </cell>
          <cell r="C66">
            <v>11186</v>
          </cell>
          <cell r="D66">
            <v>9932</v>
          </cell>
        </row>
        <row r="67">
          <cell r="B67">
            <v>5432</v>
          </cell>
          <cell r="C67">
            <v>2977</v>
          </cell>
          <cell r="D67">
            <v>2455</v>
          </cell>
        </row>
        <row r="68">
          <cell r="B68">
            <v>4725</v>
          </cell>
          <cell r="C68">
            <v>2491</v>
          </cell>
          <cell r="D68">
            <v>2234</v>
          </cell>
        </row>
        <row r="69">
          <cell r="B69">
            <v>4041</v>
          </cell>
          <cell r="C69">
            <v>2139</v>
          </cell>
          <cell r="D69">
            <v>1902</v>
          </cell>
        </row>
        <row r="70">
          <cell r="B70">
            <v>3819</v>
          </cell>
          <cell r="C70">
            <v>1988</v>
          </cell>
          <cell r="D70">
            <v>1831</v>
          </cell>
        </row>
        <row r="71">
          <cell r="B71">
            <v>3101</v>
          </cell>
          <cell r="C71">
            <v>1591</v>
          </cell>
          <cell r="D71">
            <v>1510</v>
          </cell>
        </row>
        <row r="72">
          <cell r="B72">
            <v>12485</v>
          </cell>
          <cell r="C72">
            <v>6180</v>
          </cell>
          <cell r="D72">
            <v>6305</v>
          </cell>
        </row>
        <row r="73">
          <cell r="B73">
            <v>3128</v>
          </cell>
          <cell r="C73">
            <v>1578</v>
          </cell>
          <cell r="D73">
            <v>1550</v>
          </cell>
        </row>
        <row r="74">
          <cell r="B74">
            <v>2679</v>
          </cell>
          <cell r="C74">
            <v>1351</v>
          </cell>
          <cell r="D74">
            <v>1328</v>
          </cell>
        </row>
        <row r="75">
          <cell r="B75">
            <v>2208</v>
          </cell>
          <cell r="C75">
            <v>1073</v>
          </cell>
          <cell r="D75">
            <v>1135</v>
          </cell>
        </row>
        <row r="76">
          <cell r="B76">
            <v>2474</v>
          </cell>
          <cell r="C76">
            <v>1214</v>
          </cell>
          <cell r="D76">
            <v>1260</v>
          </cell>
        </row>
        <row r="77">
          <cell r="B77">
            <v>1996</v>
          </cell>
          <cell r="C77">
            <v>964</v>
          </cell>
          <cell r="D77">
            <v>1032</v>
          </cell>
        </row>
        <row r="78">
          <cell r="B78">
            <v>10115</v>
          </cell>
          <cell r="C78">
            <v>4787</v>
          </cell>
          <cell r="D78">
            <v>5328</v>
          </cell>
        </row>
        <row r="79">
          <cell r="B79">
            <v>2040</v>
          </cell>
          <cell r="C79">
            <v>944</v>
          </cell>
          <cell r="D79">
            <v>1096</v>
          </cell>
        </row>
        <row r="80">
          <cell r="B80">
            <v>2178</v>
          </cell>
          <cell r="C80">
            <v>1008</v>
          </cell>
          <cell r="D80">
            <v>1170</v>
          </cell>
        </row>
        <row r="81">
          <cell r="B81">
            <v>1978</v>
          </cell>
          <cell r="C81">
            <v>955</v>
          </cell>
          <cell r="D81">
            <v>1023</v>
          </cell>
        </row>
        <row r="82">
          <cell r="B82">
            <v>2174</v>
          </cell>
          <cell r="C82">
            <v>1007</v>
          </cell>
          <cell r="D82">
            <v>1167</v>
          </cell>
        </row>
        <row r="83">
          <cell r="B83">
            <v>1745</v>
          </cell>
          <cell r="C83">
            <v>873</v>
          </cell>
          <cell r="D83">
            <v>872</v>
          </cell>
        </row>
        <row r="84">
          <cell r="B84">
            <v>8490</v>
          </cell>
          <cell r="C84">
            <v>3697</v>
          </cell>
          <cell r="D84">
            <v>4793</v>
          </cell>
        </row>
        <row r="85">
          <cell r="B85">
            <v>1520</v>
          </cell>
          <cell r="C85">
            <v>701</v>
          </cell>
          <cell r="D85">
            <v>819</v>
          </cell>
        </row>
        <row r="86">
          <cell r="B86">
            <v>1601</v>
          </cell>
          <cell r="C86">
            <v>703</v>
          </cell>
          <cell r="D86">
            <v>898</v>
          </cell>
        </row>
        <row r="87">
          <cell r="B87">
            <v>1507</v>
          </cell>
          <cell r="C87">
            <v>676</v>
          </cell>
          <cell r="D87">
            <v>831</v>
          </cell>
        </row>
        <row r="88">
          <cell r="B88">
            <v>2123</v>
          </cell>
          <cell r="C88">
            <v>906</v>
          </cell>
          <cell r="D88">
            <v>1217</v>
          </cell>
        </row>
        <row r="89">
          <cell r="B89">
            <v>1739</v>
          </cell>
          <cell r="C89">
            <v>711</v>
          </cell>
          <cell r="D89">
            <v>1028</v>
          </cell>
        </row>
        <row r="90">
          <cell r="B90">
            <v>6656</v>
          </cell>
          <cell r="C90">
            <v>2529</v>
          </cell>
          <cell r="D90">
            <v>4127</v>
          </cell>
        </row>
        <row r="91">
          <cell r="B91">
            <v>1388</v>
          </cell>
          <cell r="C91">
            <v>541</v>
          </cell>
          <cell r="D91">
            <v>847</v>
          </cell>
        </row>
        <row r="92">
          <cell r="B92">
            <v>1473</v>
          </cell>
          <cell r="C92">
            <v>578</v>
          </cell>
          <cell r="D92">
            <v>895</v>
          </cell>
        </row>
        <row r="93">
          <cell r="B93">
            <v>1353</v>
          </cell>
          <cell r="C93">
            <v>526</v>
          </cell>
          <cell r="D93">
            <v>827</v>
          </cell>
        </row>
        <row r="94">
          <cell r="B94">
            <v>1330</v>
          </cell>
          <cell r="C94">
            <v>495</v>
          </cell>
          <cell r="D94">
            <v>835</v>
          </cell>
        </row>
        <row r="95">
          <cell r="B95">
            <v>1112</v>
          </cell>
          <cell r="C95">
            <v>389</v>
          </cell>
          <cell r="D95">
            <v>723</v>
          </cell>
        </row>
        <row r="96">
          <cell r="B96">
            <v>4589</v>
          </cell>
          <cell r="C96">
            <v>1567</v>
          </cell>
          <cell r="D96">
            <v>3022</v>
          </cell>
        </row>
        <row r="97">
          <cell r="B97">
            <v>1220</v>
          </cell>
          <cell r="C97">
            <v>427</v>
          </cell>
          <cell r="D97">
            <v>793</v>
          </cell>
        </row>
        <row r="98">
          <cell r="B98">
            <v>1032</v>
          </cell>
          <cell r="C98">
            <v>376</v>
          </cell>
          <cell r="D98">
            <v>656</v>
          </cell>
        </row>
        <row r="99">
          <cell r="B99">
            <v>850</v>
          </cell>
          <cell r="C99">
            <v>290</v>
          </cell>
          <cell r="D99">
            <v>560</v>
          </cell>
        </row>
        <row r="100">
          <cell r="B100">
            <v>801</v>
          </cell>
          <cell r="C100">
            <v>272</v>
          </cell>
          <cell r="D100">
            <v>529</v>
          </cell>
        </row>
        <row r="101">
          <cell r="B101">
            <v>686</v>
          </cell>
          <cell r="C101">
            <v>202</v>
          </cell>
          <cell r="D101">
            <v>484</v>
          </cell>
        </row>
        <row r="102">
          <cell r="B102">
            <v>2652</v>
          </cell>
          <cell r="C102">
            <v>779</v>
          </cell>
          <cell r="D102">
            <v>1873</v>
          </cell>
        </row>
        <row r="103">
          <cell r="B103">
            <v>755</v>
          </cell>
          <cell r="C103">
            <v>215</v>
          </cell>
          <cell r="D103">
            <v>540</v>
          </cell>
        </row>
        <row r="104">
          <cell r="B104">
            <v>605</v>
          </cell>
          <cell r="C104">
            <v>185</v>
          </cell>
          <cell r="D104">
            <v>420</v>
          </cell>
        </row>
        <row r="105">
          <cell r="B105">
            <v>482</v>
          </cell>
          <cell r="C105">
            <v>159</v>
          </cell>
          <cell r="D105">
            <v>323</v>
          </cell>
        </row>
        <row r="106">
          <cell r="B106">
            <v>436</v>
          </cell>
          <cell r="C106">
            <v>113</v>
          </cell>
          <cell r="D106">
            <v>323</v>
          </cell>
        </row>
        <row r="107">
          <cell r="B107">
            <v>374</v>
          </cell>
          <cell r="C107">
            <v>107</v>
          </cell>
          <cell r="D107">
            <v>267</v>
          </cell>
        </row>
        <row r="108">
          <cell r="B108">
            <v>1240</v>
          </cell>
          <cell r="C108">
            <v>296</v>
          </cell>
          <cell r="D108">
            <v>944</v>
          </cell>
        </row>
        <row r="109">
          <cell r="B109">
            <v>343</v>
          </cell>
          <cell r="C109">
            <v>90</v>
          </cell>
          <cell r="D109">
            <v>253</v>
          </cell>
        </row>
        <row r="110">
          <cell r="B110">
            <v>234</v>
          </cell>
          <cell r="C110">
            <v>69</v>
          </cell>
          <cell r="D110">
            <v>165</v>
          </cell>
        </row>
        <row r="111">
          <cell r="B111">
            <v>275</v>
          </cell>
          <cell r="C111">
            <v>47</v>
          </cell>
          <cell r="D111">
            <v>228</v>
          </cell>
        </row>
        <row r="112">
          <cell r="B112">
            <v>232</v>
          </cell>
          <cell r="C112">
            <v>60</v>
          </cell>
          <cell r="D112">
            <v>172</v>
          </cell>
        </row>
        <row r="113">
          <cell r="B113">
            <v>156</v>
          </cell>
          <cell r="C113">
            <v>30</v>
          </cell>
          <cell r="D113">
            <v>126</v>
          </cell>
        </row>
        <row r="114">
          <cell r="B114">
            <v>386</v>
          </cell>
          <cell r="C114">
            <v>71</v>
          </cell>
          <cell r="D114">
            <v>315</v>
          </cell>
        </row>
        <row r="115">
          <cell r="B115">
            <v>119</v>
          </cell>
          <cell r="C115">
            <v>19</v>
          </cell>
          <cell r="D115">
            <v>100</v>
          </cell>
        </row>
        <row r="116">
          <cell r="B116">
            <v>98</v>
          </cell>
          <cell r="C116">
            <v>22</v>
          </cell>
          <cell r="D116">
            <v>76</v>
          </cell>
        </row>
        <row r="117">
          <cell r="B117">
            <v>78</v>
          </cell>
          <cell r="C117">
            <v>16</v>
          </cell>
          <cell r="D117">
            <v>62</v>
          </cell>
        </row>
        <row r="118">
          <cell r="B118">
            <v>49</v>
          </cell>
          <cell r="C118">
            <v>6</v>
          </cell>
          <cell r="D118">
            <v>43</v>
          </cell>
        </row>
        <row r="119">
          <cell r="B119">
            <v>42</v>
          </cell>
          <cell r="C119">
            <v>8</v>
          </cell>
          <cell r="D119">
            <v>34</v>
          </cell>
        </row>
        <row r="120">
          <cell r="B120">
            <v>94</v>
          </cell>
          <cell r="C120">
            <v>11</v>
          </cell>
          <cell r="D120">
            <v>83</v>
          </cell>
        </row>
        <row r="121">
          <cell r="B121">
            <v>25</v>
          </cell>
          <cell r="C121">
            <v>4</v>
          </cell>
          <cell r="D121">
            <v>21</v>
          </cell>
        </row>
        <row r="122">
          <cell r="B122">
            <v>29</v>
          </cell>
          <cell r="C122">
            <v>2</v>
          </cell>
          <cell r="D122">
            <v>27</v>
          </cell>
        </row>
        <row r="123">
          <cell r="B123">
            <v>11</v>
          </cell>
          <cell r="C123">
            <v>2</v>
          </cell>
          <cell r="D123">
            <v>9</v>
          </cell>
        </row>
        <row r="124">
          <cell r="B124">
            <v>11</v>
          </cell>
          <cell r="C124">
            <v>0</v>
          </cell>
          <cell r="D124">
            <v>11</v>
          </cell>
        </row>
        <row r="125">
          <cell r="B125">
            <v>18</v>
          </cell>
          <cell r="C125">
            <v>3</v>
          </cell>
          <cell r="D125">
            <v>15</v>
          </cell>
        </row>
        <row r="126">
          <cell r="B126">
            <v>35</v>
          </cell>
          <cell r="C126">
            <v>3</v>
          </cell>
          <cell r="D126">
            <v>32</v>
          </cell>
        </row>
      </sheetData>
      <sheetData sheetId="3">
        <row r="4">
          <cell r="B4" t="str">
            <v>계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40"/>
  <sheetViews>
    <sheetView zoomScaleNormal="100" workbookViewId="0">
      <selection sqref="A1:XFD1048576"/>
    </sheetView>
  </sheetViews>
  <sheetFormatPr defaultColWidth="6.77734375" defaultRowHeight="14.25"/>
  <cols>
    <col min="1" max="1" width="6.77734375" style="31" customWidth="1"/>
    <col min="2" max="5" width="6.77734375" style="4" customWidth="1"/>
    <col min="6" max="7" width="6.77734375" style="3" customWidth="1"/>
    <col min="8" max="8" width="6.77734375" style="4" customWidth="1"/>
    <col min="9" max="9" width="6.77734375" style="3" customWidth="1"/>
    <col min="10" max="10" width="6.77734375" style="5" customWidth="1"/>
    <col min="11" max="11" width="6.77734375" style="4" customWidth="1"/>
    <col min="12" max="13" width="6.77734375" style="3" customWidth="1"/>
    <col min="14" max="14" width="6.77734375" style="4" customWidth="1"/>
    <col min="15" max="16" width="6.77734375" style="3" customWidth="1"/>
    <col min="17" max="17" width="6.77734375" style="4" customWidth="1"/>
    <col min="18" max="18" width="6.77734375" style="3" customWidth="1"/>
    <col min="19" max="19" width="6.77734375" style="5" customWidth="1"/>
    <col min="20" max="16384" width="6.77734375" style="3"/>
  </cols>
  <sheetData>
    <row r="1" spans="1:19" ht="33.75" customHeight="1">
      <c r="A1" s="1" t="s">
        <v>333</v>
      </c>
      <c r="B1" s="2"/>
      <c r="C1" s="2"/>
      <c r="D1" s="2"/>
      <c r="E1" s="2"/>
      <c r="F1" s="2"/>
    </row>
    <row r="2" spans="1:19" ht="31.5" customHeight="1">
      <c r="A2" s="6"/>
      <c r="B2" s="7"/>
      <c r="F2" s="4"/>
      <c r="G2" s="4"/>
      <c r="H2" s="8"/>
      <c r="I2" s="8"/>
      <c r="J2" s="9"/>
      <c r="L2" s="4"/>
      <c r="M2" s="4"/>
      <c r="N2" s="8"/>
      <c r="O2" s="8"/>
      <c r="P2" s="4"/>
      <c r="R2" s="4"/>
      <c r="S2" s="10" t="s">
        <v>349</v>
      </c>
    </row>
    <row r="3" spans="1:19" s="4" customFormat="1" ht="15" customHeight="1">
      <c r="A3" s="332" t="s">
        <v>4</v>
      </c>
      <c r="B3" s="11" t="s">
        <v>126</v>
      </c>
      <c r="C3" s="11"/>
      <c r="D3" s="12"/>
      <c r="E3" s="11" t="s">
        <v>359</v>
      </c>
      <c r="F3" s="11"/>
      <c r="G3" s="12"/>
      <c r="H3" s="11" t="s">
        <v>360</v>
      </c>
      <c r="I3" s="11"/>
      <c r="J3" s="11"/>
      <c r="K3" s="11" t="s">
        <v>358</v>
      </c>
      <c r="L3" s="11"/>
      <c r="M3" s="12"/>
      <c r="N3" s="11" t="s">
        <v>357</v>
      </c>
      <c r="O3" s="11"/>
      <c r="P3" s="12"/>
      <c r="Q3" s="11" t="s">
        <v>332</v>
      </c>
      <c r="R3" s="11"/>
      <c r="S3" s="11"/>
    </row>
    <row r="4" spans="1:19" ht="15" customHeight="1">
      <c r="A4" s="333"/>
      <c r="B4" s="13" t="s">
        <v>3</v>
      </c>
      <c r="C4" s="13" t="s">
        <v>1</v>
      </c>
      <c r="D4" s="13" t="s">
        <v>2</v>
      </c>
      <c r="E4" s="13" t="s">
        <v>3</v>
      </c>
      <c r="F4" s="13" t="s">
        <v>1</v>
      </c>
      <c r="G4" s="13" t="s">
        <v>2</v>
      </c>
      <c r="H4" s="13" t="s">
        <v>3</v>
      </c>
      <c r="I4" s="13" t="s">
        <v>1</v>
      </c>
      <c r="J4" s="14" t="s">
        <v>2</v>
      </c>
      <c r="K4" s="15" t="s">
        <v>3</v>
      </c>
      <c r="L4" s="13" t="s">
        <v>1</v>
      </c>
      <c r="M4" s="13" t="s">
        <v>2</v>
      </c>
      <c r="N4" s="15" t="s">
        <v>3</v>
      </c>
      <c r="O4" s="13" t="s">
        <v>1</v>
      </c>
      <c r="P4" s="13" t="s">
        <v>2</v>
      </c>
      <c r="Q4" s="13" t="s">
        <v>3</v>
      </c>
      <c r="R4" s="13" t="s">
        <v>1</v>
      </c>
      <c r="S4" s="14" t="s">
        <v>2</v>
      </c>
    </row>
    <row r="5" spans="1:19" s="18" customFormat="1" ht="16.5" customHeight="1">
      <c r="A5" s="16">
        <v>2006</v>
      </c>
      <c r="B5" s="17">
        <v>1407798</v>
      </c>
      <c r="C5" s="17">
        <v>698664</v>
      </c>
      <c r="D5" s="17">
        <v>709134</v>
      </c>
      <c r="E5" s="17">
        <v>114086</v>
      </c>
      <c r="F5" s="17">
        <v>56735</v>
      </c>
      <c r="G5" s="17">
        <v>57351</v>
      </c>
      <c r="H5" s="17">
        <v>309362</v>
      </c>
      <c r="I5" s="17">
        <v>152615</v>
      </c>
      <c r="J5" s="17">
        <v>156747</v>
      </c>
      <c r="K5" s="17">
        <v>211744</v>
      </c>
      <c r="L5" s="17">
        <v>103556</v>
      </c>
      <c r="M5" s="17">
        <v>108188</v>
      </c>
      <c r="N5" s="17">
        <v>460985</v>
      </c>
      <c r="O5" s="17">
        <v>228959</v>
      </c>
      <c r="P5" s="17">
        <v>232026</v>
      </c>
      <c r="Q5" s="17">
        <v>311621</v>
      </c>
      <c r="R5" s="17">
        <v>156799</v>
      </c>
      <c r="S5" s="17">
        <v>154822</v>
      </c>
    </row>
    <row r="6" spans="1:19" s="21" customFormat="1" ht="16.5" customHeight="1">
      <c r="A6" s="19" t="s">
        <v>56</v>
      </c>
      <c r="B6" s="20">
        <v>73046</v>
      </c>
      <c r="C6" s="20">
        <v>38132</v>
      </c>
      <c r="D6" s="20">
        <v>34914</v>
      </c>
      <c r="E6" s="20">
        <v>3703</v>
      </c>
      <c r="F6" s="20">
        <v>1972</v>
      </c>
      <c r="G6" s="20">
        <v>1731</v>
      </c>
      <c r="H6" s="20">
        <v>16640</v>
      </c>
      <c r="I6" s="20">
        <v>8747</v>
      </c>
      <c r="J6" s="20">
        <v>7893</v>
      </c>
      <c r="K6" s="20">
        <v>7627</v>
      </c>
      <c r="L6" s="20">
        <v>3933</v>
      </c>
      <c r="M6" s="20">
        <v>3694</v>
      </c>
      <c r="N6" s="20">
        <v>23025</v>
      </c>
      <c r="O6" s="20">
        <v>11981</v>
      </c>
      <c r="P6" s="20">
        <v>11044</v>
      </c>
      <c r="Q6" s="20">
        <v>22051</v>
      </c>
      <c r="R6" s="20">
        <v>11499</v>
      </c>
      <c r="S6" s="20">
        <v>10552</v>
      </c>
    </row>
    <row r="7" spans="1:19" s="21" customFormat="1" ht="16.5" customHeight="1">
      <c r="A7" s="22" t="s">
        <v>55</v>
      </c>
      <c r="B7" s="23">
        <v>12908</v>
      </c>
      <c r="C7" s="23">
        <v>6779</v>
      </c>
      <c r="D7" s="23">
        <v>6129</v>
      </c>
      <c r="E7" s="23">
        <v>626</v>
      </c>
      <c r="F7" s="24">
        <v>332</v>
      </c>
      <c r="G7" s="24">
        <v>294</v>
      </c>
      <c r="H7" s="23">
        <v>2896</v>
      </c>
      <c r="I7" s="24">
        <v>1543</v>
      </c>
      <c r="J7" s="24">
        <v>1353</v>
      </c>
      <c r="K7" s="23">
        <v>1384</v>
      </c>
      <c r="L7" s="24">
        <v>674</v>
      </c>
      <c r="M7" s="24">
        <v>710</v>
      </c>
      <c r="N7" s="23">
        <v>4060</v>
      </c>
      <c r="O7" s="24">
        <v>2151</v>
      </c>
      <c r="P7" s="24">
        <v>1909</v>
      </c>
      <c r="Q7" s="23">
        <v>3942</v>
      </c>
      <c r="R7" s="24">
        <v>2079</v>
      </c>
      <c r="S7" s="24">
        <v>1863</v>
      </c>
    </row>
    <row r="8" spans="1:19" s="21" customFormat="1" ht="16.5" customHeight="1">
      <c r="A8" s="22" t="s">
        <v>54</v>
      </c>
      <c r="B8" s="23">
        <v>13328</v>
      </c>
      <c r="C8" s="23">
        <v>6926</v>
      </c>
      <c r="D8" s="23">
        <v>6402</v>
      </c>
      <c r="E8" s="23">
        <v>660</v>
      </c>
      <c r="F8" s="24">
        <v>342</v>
      </c>
      <c r="G8" s="24">
        <v>318</v>
      </c>
      <c r="H8" s="23">
        <v>2983</v>
      </c>
      <c r="I8" s="24">
        <v>1554</v>
      </c>
      <c r="J8" s="24">
        <v>1429</v>
      </c>
      <c r="K8" s="23">
        <v>1333</v>
      </c>
      <c r="L8" s="24">
        <v>692</v>
      </c>
      <c r="M8" s="24">
        <v>641</v>
      </c>
      <c r="N8" s="23">
        <v>4269</v>
      </c>
      <c r="O8" s="24">
        <v>2185</v>
      </c>
      <c r="P8" s="24">
        <v>2084</v>
      </c>
      <c r="Q8" s="23">
        <v>4083</v>
      </c>
      <c r="R8" s="24">
        <v>2153</v>
      </c>
      <c r="S8" s="24">
        <v>1930</v>
      </c>
    </row>
    <row r="9" spans="1:19" s="21" customFormat="1" ht="16.5" customHeight="1">
      <c r="A9" s="22" t="s">
        <v>53</v>
      </c>
      <c r="B9" s="23">
        <v>14596</v>
      </c>
      <c r="C9" s="23">
        <v>7489</v>
      </c>
      <c r="D9" s="23">
        <v>7107</v>
      </c>
      <c r="E9" s="23">
        <v>758</v>
      </c>
      <c r="F9" s="24">
        <v>385</v>
      </c>
      <c r="G9" s="24">
        <v>373</v>
      </c>
      <c r="H9" s="23">
        <v>3348</v>
      </c>
      <c r="I9" s="24">
        <v>1702</v>
      </c>
      <c r="J9" s="24">
        <v>1646</v>
      </c>
      <c r="K9" s="23">
        <v>1491</v>
      </c>
      <c r="L9" s="24">
        <v>772</v>
      </c>
      <c r="M9" s="24">
        <v>719</v>
      </c>
      <c r="N9" s="23">
        <v>4572</v>
      </c>
      <c r="O9" s="24">
        <v>2373</v>
      </c>
      <c r="P9" s="24">
        <v>2199</v>
      </c>
      <c r="Q9" s="23">
        <v>4427</v>
      </c>
      <c r="R9" s="24">
        <v>2257</v>
      </c>
      <c r="S9" s="24">
        <v>2170</v>
      </c>
    </row>
    <row r="10" spans="1:19" s="21" customFormat="1" ht="16.5" customHeight="1">
      <c r="A10" s="22" t="s">
        <v>52</v>
      </c>
      <c r="B10" s="23">
        <v>16264</v>
      </c>
      <c r="C10" s="23">
        <v>8583</v>
      </c>
      <c r="D10" s="23">
        <v>7681</v>
      </c>
      <c r="E10" s="23">
        <v>834</v>
      </c>
      <c r="F10" s="24">
        <v>461</v>
      </c>
      <c r="G10" s="24">
        <v>373</v>
      </c>
      <c r="H10" s="23">
        <v>3652</v>
      </c>
      <c r="I10" s="24">
        <v>1947</v>
      </c>
      <c r="J10" s="24">
        <v>1705</v>
      </c>
      <c r="K10" s="23">
        <v>1665</v>
      </c>
      <c r="L10" s="24">
        <v>870</v>
      </c>
      <c r="M10" s="24">
        <v>795</v>
      </c>
      <c r="N10" s="23">
        <v>5152</v>
      </c>
      <c r="O10" s="24">
        <v>2700</v>
      </c>
      <c r="P10" s="24">
        <v>2452</v>
      </c>
      <c r="Q10" s="23">
        <v>4961</v>
      </c>
      <c r="R10" s="24">
        <v>2605</v>
      </c>
      <c r="S10" s="24">
        <v>2356</v>
      </c>
    </row>
    <row r="11" spans="1:19" s="21" customFormat="1" ht="16.5" customHeight="1">
      <c r="A11" s="22" t="s">
        <v>51</v>
      </c>
      <c r="B11" s="23">
        <v>15950</v>
      </c>
      <c r="C11" s="23">
        <v>8355</v>
      </c>
      <c r="D11" s="23">
        <v>7595</v>
      </c>
      <c r="E11" s="23">
        <v>825</v>
      </c>
      <c r="F11" s="24">
        <v>452</v>
      </c>
      <c r="G11" s="24">
        <v>373</v>
      </c>
      <c r="H11" s="23">
        <v>3761</v>
      </c>
      <c r="I11" s="24">
        <v>2001</v>
      </c>
      <c r="J11" s="24">
        <v>1760</v>
      </c>
      <c r="K11" s="23">
        <v>1754</v>
      </c>
      <c r="L11" s="24">
        <v>925</v>
      </c>
      <c r="M11" s="24">
        <v>829</v>
      </c>
      <c r="N11" s="23">
        <v>4972</v>
      </c>
      <c r="O11" s="24">
        <v>2572</v>
      </c>
      <c r="P11" s="24">
        <v>2400</v>
      </c>
      <c r="Q11" s="23">
        <v>4638</v>
      </c>
      <c r="R11" s="24">
        <v>2405</v>
      </c>
      <c r="S11" s="24">
        <v>2233</v>
      </c>
    </row>
    <row r="12" spans="1:19" s="21" customFormat="1" ht="18" customHeight="1">
      <c r="A12" s="25" t="s">
        <v>50</v>
      </c>
      <c r="B12" s="20">
        <v>106131</v>
      </c>
      <c r="C12" s="20">
        <v>55279</v>
      </c>
      <c r="D12" s="20">
        <v>50852</v>
      </c>
      <c r="E12" s="20">
        <v>5640</v>
      </c>
      <c r="F12" s="20">
        <v>3018</v>
      </c>
      <c r="G12" s="20">
        <v>2622</v>
      </c>
      <c r="H12" s="20">
        <v>25069</v>
      </c>
      <c r="I12" s="20">
        <v>13064</v>
      </c>
      <c r="J12" s="20">
        <v>12005</v>
      </c>
      <c r="K12" s="20">
        <v>12373</v>
      </c>
      <c r="L12" s="20">
        <v>6475</v>
      </c>
      <c r="M12" s="20">
        <v>5898</v>
      </c>
      <c r="N12" s="20">
        <v>32468</v>
      </c>
      <c r="O12" s="20">
        <v>16851</v>
      </c>
      <c r="P12" s="20">
        <v>15617</v>
      </c>
      <c r="Q12" s="20">
        <v>30581</v>
      </c>
      <c r="R12" s="20">
        <v>15871</v>
      </c>
      <c r="S12" s="20">
        <v>14710</v>
      </c>
    </row>
    <row r="13" spans="1:19" s="21" customFormat="1" ht="16.5" customHeight="1">
      <c r="A13" s="22" t="s">
        <v>49</v>
      </c>
      <c r="B13" s="23">
        <v>18537</v>
      </c>
      <c r="C13" s="23">
        <v>9642</v>
      </c>
      <c r="D13" s="23">
        <v>8895</v>
      </c>
      <c r="E13" s="23">
        <v>933</v>
      </c>
      <c r="F13" s="24">
        <v>498</v>
      </c>
      <c r="G13" s="24">
        <v>435</v>
      </c>
      <c r="H13" s="23">
        <v>4491</v>
      </c>
      <c r="I13" s="24">
        <v>2301</v>
      </c>
      <c r="J13" s="24">
        <v>2190</v>
      </c>
      <c r="K13" s="23">
        <v>2007</v>
      </c>
      <c r="L13" s="24">
        <v>1026</v>
      </c>
      <c r="M13" s="24">
        <v>981</v>
      </c>
      <c r="N13" s="23">
        <v>5624</v>
      </c>
      <c r="O13" s="24">
        <v>2974</v>
      </c>
      <c r="P13" s="24">
        <v>2650</v>
      </c>
      <c r="Q13" s="23">
        <v>5482</v>
      </c>
      <c r="R13" s="24">
        <v>2843</v>
      </c>
      <c r="S13" s="24">
        <v>2639</v>
      </c>
    </row>
    <row r="14" spans="1:19" s="21" customFormat="1" ht="16.5" customHeight="1">
      <c r="A14" s="22" t="s">
        <v>48</v>
      </c>
      <c r="B14" s="23">
        <v>21719</v>
      </c>
      <c r="C14" s="23">
        <v>11445</v>
      </c>
      <c r="D14" s="23">
        <v>10274</v>
      </c>
      <c r="E14" s="23">
        <v>1099</v>
      </c>
      <c r="F14" s="24">
        <v>596</v>
      </c>
      <c r="G14" s="24">
        <v>503</v>
      </c>
      <c r="H14" s="23">
        <v>5138</v>
      </c>
      <c r="I14" s="24">
        <v>2696</v>
      </c>
      <c r="J14" s="24">
        <v>2442</v>
      </c>
      <c r="K14" s="23">
        <v>2363</v>
      </c>
      <c r="L14" s="24">
        <v>1260</v>
      </c>
      <c r="M14" s="24">
        <v>1103</v>
      </c>
      <c r="N14" s="23">
        <v>6704</v>
      </c>
      <c r="O14" s="24">
        <v>3563</v>
      </c>
      <c r="P14" s="24">
        <v>3141</v>
      </c>
      <c r="Q14" s="23">
        <v>6415</v>
      </c>
      <c r="R14" s="24">
        <v>3330</v>
      </c>
      <c r="S14" s="24">
        <v>3085</v>
      </c>
    </row>
    <row r="15" spans="1:19" s="21" customFormat="1" ht="16.5" customHeight="1">
      <c r="A15" s="22" t="s">
        <v>47</v>
      </c>
      <c r="B15" s="23">
        <v>20970</v>
      </c>
      <c r="C15" s="23">
        <v>10884</v>
      </c>
      <c r="D15" s="23">
        <v>10086</v>
      </c>
      <c r="E15" s="23">
        <v>1076</v>
      </c>
      <c r="F15" s="24">
        <v>560</v>
      </c>
      <c r="G15" s="24">
        <v>516</v>
      </c>
      <c r="H15" s="23">
        <v>4989</v>
      </c>
      <c r="I15" s="24">
        <v>2602</v>
      </c>
      <c r="J15" s="24">
        <v>2387</v>
      </c>
      <c r="K15" s="23">
        <v>2430</v>
      </c>
      <c r="L15" s="24">
        <v>1269</v>
      </c>
      <c r="M15" s="24">
        <v>1161</v>
      </c>
      <c r="N15" s="23">
        <v>6398</v>
      </c>
      <c r="O15" s="24">
        <v>3286</v>
      </c>
      <c r="P15" s="24">
        <v>3112</v>
      </c>
      <c r="Q15" s="23">
        <v>6077</v>
      </c>
      <c r="R15" s="24">
        <v>3167</v>
      </c>
      <c r="S15" s="24">
        <v>2910</v>
      </c>
    </row>
    <row r="16" spans="1:19" s="21" customFormat="1" ht="16.5" customHeight="1">
      <c r="A16" s="22" t="s">
        <v>46</v>
      </c>
      <c r="B16" s="23">
        <v>21855</v>
      </c>
      <c r="C16" s="23">
        <v>11370</v>
      </c>
      <c r="D16" s="23">
        <v>10485</v>
      </c>
      <c r="E16" s="23">
        <v>1282</v>
      </c>
      <c r="F16" s="24">
        <v>680</v>
      </c>
      <c r="G16" s="24">
        <v>602</v>
      </c>
      <c r="H16" s="23">
        <v>5096</v>
      </c>
      <c r="I16" s="24">
        <v>2714</v>
      </c>
      <c r="J16" s="24">
        <v>2382</v>
      </c>
      <c r="K16" s="23">
        <v>2697</v>
      </c>
      <c r="L16" s="24">
        <v>1393</v>
      </c>
      <c r="M16" s="24">
        <v>1304</v>
      </c>
      <c r="N16" s="23">
        <v>6644</v>
      </c>
      <c r="O16" s="24">
        <v>3438</v>
      </c>
      <c r="P16" s="24">
        <v>3206</v>
      </c>
      <c r="Q16" s="23">
        <v>6136</v>
      </c>
      <c r="R16" s="24">
        <v>3145</v>
      </c>
      <c r="S16" s="24">
        <v>2991</v>
      </c>
    </row>
    <row r="17" spans="1:19" s="21" customFormat="1" ht="16.5" customHeight="1">
      <c r="A17" s="22" t="s">
        <v>45</v>
      </c>
      <c r="B17" s="23">
        <v>23050</v>
      </c>
      <c r="C17" s="23">
        <v>11938</v>
      </c>
      <c r="D17" s="23">
        <v>11112</v>
      </c>
      <c r="E17" s="23">
        <v>1250</v>
      </c>
      <c r="F17" s="24">
        <v>684</v>
      </c>
      <c r="G17" s="24">
        <v>566</v>
      </c>
      <c r="H17" s="23">
        <v>5355</v>
      </c>
      <c r="I17" s="24">
        <v>2751</v>
      </c>
      <c r="J17" s="24">
        <v>2604</v>
      </c>
      <c r="K17" s="23">
        <v>2876</v>
      </c>
      <c r="L17" s="24">
        <v>1527</v>
      </c>
      <c r="M17" s="24">
        <v>1349</v>
      </c>
      <c r="N17" s="23">
        <v>7098</v>
      </c>
      <c r="O17" s="24">
        <v>3590</v>
      </c>
      <c r="P17" s="24">
        <v>3508</v>
      </c>
      <c r="Q17" s="23">
        <v>6471</v>
      </c>
      <c r="R17" s="24">
        <v>3386</v>
      </c>
      <c r="S17" s="24">
        <v>3085</v>
      </c>
    </row>
    <row r="18" spans="1:19" s="21" customFormat="1" ht="18" customHeight="1">
      <c r="A18" s="25" t="s">
        <v>44</v>
      </c>
      <c r="B18" s="20">
        <v>120121</v>
      </c>
      <c r="C18" s="20">
        <v>62951</v>
      </c>
      <c r="D18" s="20">
        <v>57170</v>
      </c>
      <c r="E18" s="20">
        <v>6819</v>
      </c>
      <c r="F18" s="20">
        <v>3540</v>
      </c>
      <c r="G18" s="20">
        <v>3279</v>
      </c>
      <c r="H18" s="20">
        <v>27521</v>
      </c>
      <c r="I18" s="20">
        <v>14489</v>
      </c>
      <c r="J18" s="20">
        <v>13032</v>
      </c>
      <c r="K18" s="20">
        <v>17095</v>
      </c>
      <c r="L18" s="20">
        <v>8828</v>
      </c>
      <c r="M18" s="20">
        <v>8267</v>
      </c>
      <c r="N18" s="20">
        <v>38202</v>
      </c>
      <c r="O18" s="20">
        <v>20160</v>
      </c>
      <c r="P18" s="20">
        <v>18042</v>
      </c>
      <c r="Q18" s="20">
        <v>30484</v>
      </c>
      <c r="R18" s="20">
        <v>15934</v>
      </c>
      <c r="S18" s="20">
        <v>14550</v>
      </c>
    </row>
    <row r="19" spans="1:19" s="21" customFormat="1" ht="16.5" customHeight="1">
      <c r="A19" s="22" t="s">
        <v>43</v>
      </c>
      <c r="B19" s="23">
        <v>23178</v>
      </c>
      <c r="C19" s="23">
        <v>12149</v>
      </c>
      <c r="D19" s="23">
        <v>11029</v>
      </c>
      <c r="E19" s="23">
        <v>1269</v>
      </c>
      <c r="F19" s="24">
        <v>642</v>
      </c>
      <c r="G19" s="24">
        <v>627</v>
      </c>
      <c r="H19" s="23">
        <v>5328</v>
      </c>
      <c r="I19" s="24">
        <v>2811</v>
      </c>
      <c r="J19" s="24">
        <v>2517</v>
      </c>
      <c r="K19" s="23">
        <v>3007</v>
      </c>
      <c r="L19" s="24">
        <v>1550</v>
      </c>
      <c r="M19" s="24">
        <v>1457</v>
      </c>
      <c r="N19" s="23">
        <v>7206</v>
      </c>
      <c r="O19" s="24">
        <v>3795</v>
      </c>
      <c r="P19" s="24">
        <v>3411</v>
      </c>
      <c r="Q19" s="23">
        <v>6368</v>
      </c>
      <c r="R19" s="24">
        <v>3351</v>
      </c>
      <c r="S19" s="24">
        <v>3017</v>
      </c>
    </row>
    <row r="20" spans="1:19" s="21" customFormat="1" ht="16.5" customHeight="1">
      <c r="A20" s="22" t="s">
        <v>42</v>
      </c>
      <c r="B20" s="23">
        <v>24385</v>
      </c>
      <c r="C20" s="23">
        <v>12583</v>
      </c>
      <c r="D20" s="23">
        <v>11802</v>
      </c>
      <c r="E20" s="23">
        <v>1296</v>
      </c>
      <c r="F20" s="24">
        <v>651</v>
      </c>
      <c r="G20" s="24">
        <v>645</v>
      </c>
      <c r="H20" s="23">
        <v>5754</v>
      </c>
      <c r="I20" s="24">
        <v>3005</v>
      </c>
      <c r="J20" s="24">
        <v>2749</v>
      </c>
      <c r="K20" s="23">
        <v>3338</v>
      </c>
      <c r="L20" s="24">
        <v>1683</v>
      </c>
      <c r="M20" s="24">
        <v>1655</v>
      </c>
      <c r="N20" s="23">
        <v>7707</v>
      </c>
      <c r="O20" s="24">
        <v>4014</v>
      </c>
      <c r="P20" s="24">
        <v>3693</v>
      </c>
      <c r="Q20" s="23">
        <v>6290</v>
      </c>
      <c r="R20" s="24">
        <v>3230</v>
      </c>
      <c r="S20" s="24">
        <v>3060</v>
      </c>
    </row>
    <row r="21" spans="1:19" s="21" customFormat="1" ht="16.5" customHeight="1">
      <c r="A21" s="22" t="s">
        <v>41</v>
      </c>
      <c r="B21" s="23">
        <v>24303</v>
      </c>
      <c r="C21" s="23">
        <v>12855</v>
      </c>
      <c r="D21" s="23">
        <v>11448</v>
      </c>
      <c r="E21" s="23">
        <v>1384</v>
      </c>
      <c r="F21" s="24">
        <v>737</v>
      </c>
      <c r="G21" s="24">
        <v>647</v>
      </c>
      <c r="H21" s="23">
        <v>5616</v>
      </c>
      <c r="I21" s="24">
        <v>2967</v>
      </c>
      <c r="J21" s="24">
        <v>2649</v>
      </c>
      <c r="K21" s="23">
        <v>3498</v>
      </c>
      <c r="L21" s="24">
        <v>1832</v>
      </c>
      <c r="M21" s="24">
        <v>1666</v>
      </c>
      <c r="N21" s="23">
        <v>7715</v>
      </c>
      <c r="O21" s="24">
        <v>4122</v>
      </c>
      <c r="P21" s="24">
        <v>3593</v>
      </c>
      <c r="Q21" s="23">
        <v>6090</v>
      </c>
      <c r="R21" s="24">
        <v>3197</v>
      </c>
      <c r="S21" s="24">
        <v>2893</v>
      </c>
    </row>
    <row r="22" spans="1:19" s="21" customFormat="1" ht="16.5" customHeight="1">
      <c r="A22" s="22" t="s">
        <v>40</v>
      </c>
      <c r="B22" s="23">
        <v>23892</v>
      </c>
      <c r="C22" s="23">
        <v>12599</v>
      </c>
      <c r="D22" s="23">
        <v>11293</v>
      </c>
      <c r="E22" s="23">
        <v>1343</v>
      </c>
      <c r="F22" s="24">
        <v>721</v>
      </c>
      <c r="G22" s="24">
        <v>622</v>
      </c>
      <c r="H22" s="23">
        <v>5437</v>
      </c>
      <c r="I22" s="24">
        <v>2845</v>
      </c>
      <c r="J22" s="24">
        <v>2592</v>
      </c>
      <c r="K22" s="23">
        <v>3566</v>
      </c>
      <c r="L22" s="24">
        <v>1877</v>
      </c>
      <c r="M22" s="24">
        <v>1689</v>
      </c>
      <c r="N22" s="23">
        <v>7652</v>
      </c>
      <c r="O22" s="24">
        <v>4055</v>
      </c>
      <c r="P22" s="24">
        <v>3597</v>
      </c>
      <c r="Q22" s="23">
        <v>5894</v>
      </c>
      <c r="R22" s="24">
        <v>3101</v>
      </c>
      <c r="S22" s="24">
        <v>2793</v>
      </c>
    </row>
    <row r="23" spans="1:19" s="21" customFormat="1" ht="16.5" customHeight="1">
      <c r="A23" s="22" t="s">
        <v>39</v>
      </c>
      <c r="B23" s="23">
        <v>24363</v>
      </c>
      <c r="C23" s="23">
        <v>12765</v>
      </c>
      <c r="D23" s="23">
        <v>11598</v>
      </c>
      <c r="E23" s="23">
        <v>1527</v>
      </c>
      <c r="F23" s="24">
        <v>789</v>
      </c>
      <c r="G23" s="24">
        <v>738</v>
      </c>
      <c r="H23" s="23">
        <v>5386</v>
      </c>
      <c r="I23" s="24">
        <v>2861</v>
      </c>
      <c r="J23" s="24">
        <v>2525</v>
      </c>
      <c r="K23" s="23">
        <v>3686</v>
      </c>
      <c r="L23" s="24">
        <v>1886</v>
      </c>
      <c r="M23" s="24">
        <v>1800</v>
      </c>
      <c r="N23" s="23">
        <v>7922</v>
      </c>
      <c r="O23" s="24">
        <v>4174</v>
      </c>
      <c r="P23" s="24">
        <v>3748</v>
      </c>
      <c r="Q23" s="23">
        <v>5842</v>
      </c>
      <c r="R23" s="24">
        <v>3055</v>
      </c>
      <c r="S23" s="24">
        <v>2787</v>
      </c>
    </row>
    <row r="24" spans="1:19" s="21" customFormat="1" ht="18" customHeight="1">
      <c r="A24" s="25" t="s">
        <v>38</v>
      </c>
      <c r="B24" s="20">
        <v>101816</v>
      </c>
      <c r="C24" s="20">
        <v>52878</v>
      </c>
      <c r="D24" s="20">
        <v>48938</v>
      </c>
      <c r="E24" s="20">
        <v>7088</v>
      </c>
      <c r="F24" s="20">
        <v>3583</v>
      </c>
      <c r="G24" s="20">
        <v>3505</v>
      </c>
      <c r="H24" s="20">
        <v>22190</v>
      </c>
      <c r="I24" s="20">
        <v>11764</v>
      </c>
      <c r="J24" s="20">
        <v>10426</v>
      </c>
      <c r="K24" s="20">
        <v>16991</v>
      </c>
      <c r="L24" s="20">
        <v>8579</v>
      </c>
      <c r="M24" s="20">
        <v>8412</v>
      </c>
      <c r="N24" s="20">
        <v>34950</v>
      </c>
      <c r="O24" s="20">
        <v>18243</v>
      </c>
      <c r="P24" s="20">
        <v>16707</v>
      </c>
      <c r="Q24" s="20">
        <v>20597</v>
      </c>
      <c r="R24" s="20">
        <v>10709</v>
      </c>
      <c r="S24" s="20">
        <v>9888</v>
      </c>
    </row>
    <row r="25" spans="1:19" s="21" customFormat="1" ht="16.5" customHeight="1">
      <c r="A25" s="22" t="s">
        <v>37</v>
      </c>
      <c r="B25" s="23">
        <v>22873</v>
      </c>
      <c r="C25" s="23">
        <v>11951</v>
      </c>
      <c r="D25" s="23">
        <v>10922</v>
      </c>
      <c r="E25" s="23">
        <v>1380</v>
      </c>
      <c r="F25" s="24">
        <v>690</v>
      </c>
      <c r="G25" s="24">
        <v>690</v>
      </c>
      <c r="H25" s="23">
        <v>5049</v>
      </c>
      <c r="I25" s="24">
        <v>2688</v>
      </c>
      <c r="J25" s="24">
        <v>2361</v>
      </c>
      <c r="K25" s="23">
        <v>3766</v>
      </c>
      <c r="L25" s="24">
        <v>1931</v>
      </c>
      <c r="M25" s="24">
        <v>1835</v>
      </c>
      <c r="N25" s="23">
        <v>7609</v>
      </c>
      <c r="O25" s="24">
        <v>3992</v>
      </c>
      <c r="P25" s="24">
        <v>3617</v>
      </c>
      <c r="Q25" s="23">
        <v>5069</v>
      </c>
      <c r="R25" s="24">
        <v>2650</v>
      </c>
      <c r="S25" s="24">
        <v>2419</v>
      </c>
    </row>
    <row r="26" spans="1:19" s="21" customFormat="1" ht="16.5" customHeight="1">
      <c r="A26" s="22" t="s">
        <v>36</v>
      </c>
      <c r="B26" s="23">
        <v>20493</v>
      </c>
      <c r="C26" s="23">
        <v>10816</v>
      </c>
      <c r="D26" s="23">
        <v>9677</v>
      </c>
      <c r="E26" s="23">
        <v>1348</v>
      </c>
      <c r="F26" s="24">
        <v>700</v>
      </c>
      <c r="G26" s="24">
        <v>648</v>
      </c>
      <c r="H26" s="23">
        <v>4496</v>
      </c>
      <c r="I26" s="24">
        <v>2433</v>
      </c>
      <c r="J26" s="24">
        <v>2063</v>
      </c>
      <c r="K26" s="23">
        <v>3292</v>
      </c>
      <c r="L26" s="24">
        <v>1672</v>
      </c>
      <c r="M26" s="24">
        <v>1620</v>
      </c>
      <c r="N26" s="23">
        <v>7023</v>
      </c>
      <c r="O26" s="24">
        <v>3719</v>
      </c>
      <c r="P26" s="24">
        <v>3304</v>
      </c>
      <c r="Q26" s="23">
        <v>4334</v>
      </c>
      <c r="R26" s="24">
        <v>2292</v>
      </c>
      <c r="S26" s="24">
        <v>2042</v>
      </c>
    </row>
    <row r="27" spans="1:19" s="21" customFormat="1" ht="16.5" customHeight="1">
      <c r="A27" s="22" t="s">
        <v>35</v>
      </c>
      <c r="B27" s="23">
        <v>19893</v>
      </c>
      <c r="C27" s="23">
        <v>10293</v>
      </c>
      <c r="D27" s="23">
        <v>9600</v>
      </c>
      <c r="E27" s="23">
        <v>1372</v>
      </c>
      <c r="F27" s="24">
        <v>698</v>
      </c>
      <c r="G27" s="24">
        <v>674</v>
      </c>
      <c r="H27" s="23">
        <v>4325</v>
      </c>
      <c r="I27" s="24">
        <v>2282</v>
      </c>
      <c r="J27" s="24">
        <v>2043</v>
      </c>
      <c r="K27" s="23">
        <v>3342</v>
      </c>
      <c r="L27" s="24">
        <v>1678</v>
      </c>
      <c r="M27" s="24">
        <v>1664</v>
      </c>
      <c r="N27" s="23">
        <v>6869</v>
      </c>
      <c r="O27" s="24">
        <v>3580</v>
      </c>
      <c r="P27" s="24">
        <v>3289</v>
      </c>
      <c r="Q27" s="23">
        <v>3985</v>
      </c>
      <c r="R27" s="24">
        <v>2055</v>
      </c>
      <c r="S27" s="24">
        <v>1930</v>
      </c>
    </row>
    <row r="28" spans="1:19" s="21" customFormat="1" ht="16.5" customHeight="1">
      <c r="A28" s="22" t="s">
        <v>34</v>
      </c>
      <c r="B28" s="23">
        <v>19446</v>
      </c>
      <c r="C28" s="23">
        <v>10065</v>
      </c>
      <c r="D28" s="23">
        <v>9381</v>
      </c>
      <c r="E28" s="23">
        <v>1447</v>
      </c>
      <c r="F28" s="24">
        <v>736</v>
      </c>
      <c r="G28" s="24">
        <v>711</v>
      </c>
      <c r="H28" s="23">
        <v>4179</v>
      </c>
      <c r="I28" s="24">
        <v>2182</v>
      </c>
      <c r="J28" s="24">
        <v>1997</v>
      </c>
      <c r="K28" s="23">
        <v>3325</v>
      </c>
      <c r="L28" s="24">
        <v>1663</v>
      </c>
      <c r="M28" s="24">
        <v>1662</v>
      </c>
      <c r="N28" s="23">
        <v>6814</v>
      </c>
      <c r="O28" s="24">
        <v>3563</v>
      </c>
      <c r="P28" s="24">
        <v>3251</v>
      </c>
      <c r="Q28" s="23">
        <v>3681</v>
      </c>
      <c r="R28" s="24">
        <v>1921</v>
      </c>
      <c r="S28" s="24">
        <v>1760</v>
      </c>
    </row>
    <row r="29" spans="1:19" s="21" customFormat="1" ht="16.5" customHeight="1">
      <c r="A29" s="22" t="s">
        <v>33</v>
      </c>
      <c r="B29" s="23">
        <v>19111</v>
      </c>
      <c r="C29" s="23">
        <v>9753</v>
      </c>
      <c r="D29" s="23">
        <v>9358</v>
      </c>
      <c r="E29" s="23">
        <v>1541</v>
      </c>
      <c r="F29" s="24">
        <v>759</v>
      </c>
      <c r="G29" s="24">
        <v>782</v>
      </c>
      <c r="H29" s="23">
        <v>4141</v>
      </c>
      <c r="I29" s="24">
        <v>2179</v>
      </c>
      <c r="J29" s="24">
        <v>1962</v>
      </c>
      <c r="K29" s="23">
        <v>3266</v>
      </c>
      <c r="L29" s="24">
        <v>1635</v>
      </c>
      <c r="M29" s="24">
        <v>1631</v>
      </c>
      <c r="N29" s="23">
        <v>6635</v>
      </c>
      <c r="O29" s="24">
        <v>3389</v>
      </c>
      <c r="P29" s="24">
        <v>3246</v>
      </c>
      <c r="Q29" s="23">
        <v>3528</v>
      </c>
      <c r="R29" s="24">
        <v>1791</v>
      </c>
      <c r="S29" s="24">
        <v>1737</v>
      </c>
    </row>
    <row r="30" spans="1:19" s="21" customFormat="1" ht="18" customHeight="1">
      <c r="A30" s="25" t="s">
        <v>32</v>
      </c>
      <c r="B30" s="20">
        <v>108644</v>
      </c>
      <c r="C30" s="20">
        <v>55880</v>
      </c>
      <c r="D30" s="20">
        <v>52764</v>
      </c>
      <c r="E30" s="20">
        <v>10651</v>
      </c>
      <c r="F30" s="20">
        <v>5460</v>
      </c>
      <c r="G30" s="20">
        <v>5191</v>
      </c>
      <c r="H30" s="20">
        <v>23257</v>
      </c>
      <c r="I30" s="20">
        <v>11887</v>
      </c>
      <c r="J30" s="20">
        <v>11370</v>
      </c>
      <c r="K30" s="20">
        <v>18944</v>
      </c>
      <c r="L30" s="20">
        <v>9765</v>
      </c>
      <c r="M30" s="20">
        <v>9179</v>
      </c>
      <c r="N30" s="20">
        <v>37680</v>
      </c>
      <c r="O30" s="20">
        <v>19443</v>
      </c>
      <c r="P30" s="20">
        <v>18237</v>
      </c>
      <c r="Q30" s="20">
        <v>18112</v>
      </c>
      <c r="R30" s="20">
        <v>9325</v>
      </c>
      <c r="S30" s="20">
        <v>8787</v>
      </c>
    </row>
    <row r="31" spans="1:19" s="21" customFormat="1" ht="16.5" customHeight="1">
      <c r="A31" s="22" t="s">
        <v>31</v>
      </c>
      <c r="B31" s="23">
        <v>19041</v>
      </c>
      <c r="C31" s="23">
        <v>9737</v>
      </c>
      <c r="D31" s="23">
        <v>9304</v>
      </c>
      <c r="E31" s="23">
        <v>1652</v>
      </c>
      <c r="F31" s="24">
        <v>792</v>
      </c>
      <c r="G31" s="24">
        <v>860</v>
      </c>
      <c r="H31" s="23">
        <v>4040</v>
      </c>
      <c r="I31" s="24">
        <v>2113</v>
      </c>
      <c r="J31" s="24">
        <v>1927</v>
      </c>
      <c r="K31" s="23">
        <v>3215</v>
      </c>
      <c r="L31" s="24">
        <v>1640</v>
      </c>
      <c r="M31" s="24">
        <v>1575</v>
      </c>
      <c r="N31" s="23">
        <v>6724</v>
      </c>
      <c r="O31" s="24">
        <v>3437</v>
      </c>
      <c r="P31" s="24">
        <v>3287</v>
      </c>
      <c r="Q31" s="23">
        <v>3410</v>
      </c>
      <c r="R31" s="24">
        <v>1755</v>
      </c>
      <c r="S31" s="24">
        <v>1655</v>
      </c>
    </row>
    <row r="32" spans="1:19" s="21" customFormat="1" ht="16.5" customHeight="1">
      <c r="A32" s="22" t="s">
        <v>30</v>
      </c>
      <c r="B32" s="23">
        <v>20130</v>
      </c>
      <c r="C32" s="23">
        <v>10248</v>
      </c>
      <c r="D32" s="23">
        <v>9882</v>
      </c>
      <c r="E32" s="23">
        <v>1917</v>
      </c>
      <c r="F32" s="24">
        <v>982</v>
      </c>
      <c r="G32" s="24">
        <v>935</v>
      </c>
      <c r="H32" s="23">
        <v>4304</v>
      </c>
      <c r="I32" s="24">
        <v>2164</v>
      </c>
      <c r="J32" s="24">
        <v>2140</v>
      </c>
      <c r="K32" s="23">
        <v>3497</v>
      </c>
      <c r="L32" s="24">
        <v>1742</v>
      </c>
      <c r="M32" s="24">
        <v>1755</v>
      </c>
      <c r="N32" s="23">
        <v>6999</v>
      </c>
      <c r="O32" s="24">
        <v>3627</v>
      </c>
      <c r="P32" s="24">
        <v>3372</v>
      </c>
      <c r="Q32" s="23">
        <v>3413</v>
      </c>
      <c r="R32" s="24">
        <v>1733</v>
      </c>
      <c r="S32" s="24">
        <v>1680</v>
      </c>
    </row>
    <row r="33" spans="1:19" s="21" customFormat="1" ht="16.5" customHeight="1">
      <c r="A33" s="22" t="s">
        <v>29</v>
      </c>
      <c r="B33" s="23">
        <v>20722</v>
      </c>
      <c r="C33" s="23">
        <v>10701</v>
      </c>
      <c r="D33" s="23">
        <v>10021</v>
      </c>
      <c r="E33" s="23">
        <v>2052</v>
      </c>
      <c r="F33" s="24">
        <v>1063</v>
      </c>
      <c r="G33" s="24">
        <v>989</v>
      </c>
      <c r="H33" s="23">
        <v>4464</v>
      </c>
      <c r="I33" s="24">
        <v>2295</v>
      </c>
      <c r="J33" s="24">
        <v>2169</v>
      </c>
      <c r="K33" s="23">
        <v>3642</v>
      </c>
      <c r="L33" s="24">
        <v>1870</v>
      </c>
      <c r="M33" s="24">
        <v>1772</v>
      </c>
      <c r="N33" s="23">
        <v>7215</v>
      </c>
      <c r="O33" s="24">
        <v>3732</v>
      </c>
      <c r="P33" s="24">
        <v>3483</v>
      </c>
      <c r="Q33" s="23">
        <v>3349</v>
      </c>
      <c r="R33" s="24">
        <v>1741</v>
      </c>
      <c r="S33" s="24">
        <v>1608</v>
      </c>
    </row>
    <row r="34" spans="1:19" s="21" customFormat="1" ht="16.5" customHeight="1">
      <c r="A34" s="22" t="s">
        <v>28</v>
      </c>
      <c r="B34" s="23">
        <v>23376</v>
      </c>
      <c r="C34" s="23">
        <v>12112</v>
      </c>
      <c r="D34" s="23">
        <v>11264</v>
      </c>
      <c r="E34" s="23">
        <v>2341</v>
      </c>
      <c r="F34" s="24">
        <v>1197</v>
      </c>
      <c r="G34" s="24">
        <v>1144</v>
      </c>
      <c r="H34" s="23">
        <v>5034</v>
      </c>
      <c r="I34" s="24">
        <v>2575</v>
      </c>
      <c r="J34" s="24">
        <v>2459</v>
      </c>
      <c r="K34" s="23">
        <v>4088</v>
      </c>
      <c r="L34" s="24">
        <v>2216</v>
      </c>
      <c r="M34" s="24">
        <v>1872</v>
      </c>
      <c r="N34" s="23">
        <v>8126</v>
      </c>
      <c r="O34" s="24">
        <v>4173</v>
      </c>
      <c r="P34" s="24">
        <v>3953</v>
      </c>
      <c r="Q34" s="23">
        <v>3787</v>
      </c>
      <c r="R34" s="24">
        <v>1951</v>
      </c>
      <c r="S34" s="24">
        <v>1836</v>
      </c>
    </row>
    <row r="35" spans="1:19" s="21" customFormat="1" ht="16.5" customHeight="1">
      <c r="A35" s="22" t="s">
        <v>27</v>
      </c>
      <c r="B35" s="23">
        <v>25375</v>
      </c>
      <c r="C35" s="23">
        <v>13082</v>
      </c>
      <c r="D35" s="23">
        <v>12293</v>
      </c>
      <c r="E35" s="23">
        <v>2689</v>
      </c>
      <c r="F35" s="24">
        <v>1426</v>
      </c>
      <c r="G35" s="24">
        <v>1263</v>
      </c>
      <c r="H35" s="23">
        <v>5415</v>
      </c>
      <c r="I35" s="24">
        <v>2740</v>
      </c>
      <c r="J35" s="24">
        <v>2675</v>
      </c>
      <c r="K35" s="23">
        <v>4502</v>
      </c>
      <c r="L35" s="24">
        <v>2297</v>
      </c>
      <c r="M35" s="24">
        <v>2205</v>
      </c>
      <c r="N35" s="23">
        <v>8616</v>
      </c>
      <c r="O35" s="24">
        <v>4474</v>
      </c>
      <c r="P35" s="24">
        <v>4142</v>
      </c>
      <c r="Q35" s="23">
        <v>4153</v>
      </c>
      <c r="R35" s="24">
        <v>2145</v>
      </c>
      <c r="S35" s="24">
        <v>2008</v>
      </c>
    </row>
    <row r="36" spans="1:19" s="21" customFormat="1" ht="21" customHeight="1">
      <c r="A36" s="25" t="s">
        <v>26</v>
      </c>
      <c r="B36" s="20">
        <v>117809</v>
      </c>
      <c r="C36" s="20">
        <v>58787</v>
      </c>
      <c r="D36" s="20">
        <v>59022</v>
      </c>
      <c r="E36" s="20">
        <v>11178</v>
      </c>
      <c r="F36" s="20">
        <v>5818</v>
      </c>
      <c r="G36" s="20">
        <v>5360</v>
      </c>
      <c r="H36" s="20">
        <v>25002</v>
      </c>
      <c r="I36" s="20">
        <v>12299</v>
      </c>
      <c r="J36" s="20">
        <v>12703</v>
      </c>
      <c r="K36" s="20">
        <v>18330</v>
      </c>
      <c r="L36" s="20">
        <v>9395</v>
      </c>
      <c r="M36" s="20">
        <v>8935</v>
      </c>
      <c r="N36" s="20">
        <v>40422</v>
      </c>
      <c r="O36" s="20">
        <v>20450</v>
      </c>
      <c r="P36" s="20">
        <v>19972</v>
      </c>
      <c r="Q36" s="20">
        <v>22877</v>
      </c>
      <c r="R36" s="20">
        <v>10825</v>
      </c>
      <c r="S36" s="20">
        <v>12052</v>
      </c>
    </row>
    <row r="37" spans="1:19" s="21" customFormat="1" ht="19.5" customHeight="1">
      <c r="A37" s="26" t="s">
        <v>25</v>
      </c>
      <c r="B37" s="23">
        <v>25147</v>
      </c>
      <c r="C37" s="23">
        <v>12750</v>
      </c>
      <c r="D37" s="23">
        <v>12397</v>
      </c>
      <c r="E37" s="23">
        <v>2624</v>
      </c>
      <c r="F37" s="24">
        <v>1353</v>
      </c>
      <c r="G37" s="24">
        <v>1271</v>
      </c>
      <c r="H37" s="23">
        <v>5374</v>
      </c>
      <c r="I37" s="24">
        <v>2779</v>
      </c>
      <c r="J37" s="24">
        <v>2595</v>
      </c>
      <c r="K37" s="23">
        <v>4271</v>
      </c>
      <c r="L37" s="24">
        <v>2154</v>
      </c>
      <c r="M37" s="24">
        <v>2117</v>
      </c>
      <c r="N37" s="23">
        <v>8697</v>
      </c>
      <c r="O37" s="24">
        <v>4397</v>
      </c>
      <c r="P37" s="24">
        <v>4300</v>
      </c>
      <c r="Q37" s="23">
        <v>4181</v>
      </c>
      <c r="R37" s="24">
        <v>2067</v>
      </c>
      <c r="S37" s="24">
        <v>2114</v>
      </c>
    </row>
    <row r="38" spans="1:19" s="21" customFormat="1" ht="19.5" customHeight="1">
      <c r="A38" s="26" t="s">
        <v>24</v>
      </c>
      <c r="B38" s="23">
        <v>24352</v>
      </c>
      <c r="C38" s="23">
        <v>12208</v>
      </c>
      <c r="D38" s="23">
        <v>12144</v>
      </c>
      <c r="E38" s="23">
        <v>2432</v>
      </c>
      <c r="F38" s="24">
        <v>1246</v>
      </c>
      <c r="G38" s="24">
        <v>1186</v>
      </c>
      <c r="H38" s="23">
        <v>5184</v>
      </c>
      <c r="I38" s="24">
        <v>2487</v>
      </c>
      <c r="J38" s="24">
        <v>2697</v>
      </c>
      <c r="K38" s="23">
        <v>3937</v>
      </c>
      <c r="L38" s="24">
        <v>2012</v>
      </c>
      <c r="M38" s="24">
        <v>1925</v>
      </c>
      <c r="N38" s="23">
        <v>8492</v>
      </c>
      <c r="O38" s="24">
        <v>4354</v>
      </c>
      <c r="P38" s="24">
        <v>4138</v>
      </c>
      <c r="Q38" s="23">
        <v>4307</v>
      </c>
      <c r="R38" s="24">
        <v>2109</v>
      </c>
      <c r="S38" s="24">
        <v>2198</v>
      </c>
    </row>
    <row r="39" spans="1:19" s="21" customFormat="1" ht="19.5" customHeight="1">
      <c r="A39" s="26" t="s">
        <v>23</v>
      </c>
      <c r="B39" s="23">
        <v>24377</v>
      </c>
      <c r="C39" s="23">
        <v>11921</v>
      </c>
      <c r="D39" s="23">
        <v>12456</v>
      </c>
      <c r="E39" s="23">
        <v>2283</v>
      </c>
      <c r="F39" s="24">
        <v>1191</v>
      </c>
      <c r="G39" s="24">
        <v>1092</v>
      </c>
      <c r="H39" s="23">
        <v>5053</v>
      </c>
      <c r="I39" s="24">
        <v>2411</v>
      </c>
      <c r="J39" s="24">
        <v>2642</v>
      </c>
      <c r="K39" s="23">
        <v>3893</v>
      </c>
      <c r="L39" s="24">
        <v>2004</v>
      </c>
      <c r="M39" s="24">
        <v>1889</v>
      </c>
      <c r="N39" s="23">
        <v>8436</v>
      </c>
      <c r="O39" s="24">
        <v>4159</v>
      </c>
      <c r="P39" s="24">
        <v>4277</v>
      </c>
      <c r="Q39" s="23">
        <v>4712</v>
      </c>
      <c r="R39" s="24">
        <v>2156</v>
      </c>
      <c r="S39" s="24">
        <v>2556</v>
      </c>
    </row>
    <row r="40" spans="1:19" s="21" customFormat="1" ht="19.5" customHeight="1">
      <c r="A40" s="22" t="s">
        <v>22</v>
      </c>
      <c r="B40" s="23">
        <v>21026</v>
      </c>
      <c r="C40" s="23">
        <v>10657</v>
      </c>
      <c r="D40" s="23">
        <v>10369</v>
      </c>
      <c r="E40" s="23">
        <v>1875</v>
      </c>
      <c r="F40" s="24">
        <v>987</v>
      </c>
      <c r="G40" s="24">
        <v>888</v>
      </c>
      <c r="H40" s="23">
        <v>4434</v>
      </c>
      <c r="I40" s="24">
        <v>2236</v>
      </c>
      <c r="J40" s="24">
        <v>2198</v>
      </c>
      <c r="K40" s="23">
        <v>3020</v>
      </c>
      <c r="L40" s="24">
        <v>1588</v>
      </c>
      <c r="M40" s="24">
        <v>1432</v>
      </c>
      <c r="N40" s="23">
        <v>7272</v>
      </c>
      <c r="O40" s="24">
        <v>3781</v>
      </c>
      <c r="P40" s="24">
        <v>3491</v>
      </c>
      <c r="Q40" s="23">
        <v>4425</v>
      </c>
      <c r="R40" s="24">
        <v>2065</v>
      </c>
      <c r="S40" s="24">
        <v>2360</v>
      </c>
    </row>
    <row r="41" spans="1:19" s="21" customFormat="1" ht="19.5" customHeight="1">
      <c r="A41" s="22" t="s">
        <v>21</v>
      </c>
      <c r="B41" s="23">
        <v>22907</v>
      </c>
      <c r="C41" s="23">
        <v>11251</v>
      </c>
      <c r="D41" s="23">
        <v>11656</v>
      </c>
      <c r="E41" s="23">
        <v>1964</v>
      </c>
      <c r="F41" s="24">
        <v>1041</v>
      </c>
      <c r="G41" s="24">
        <v>923</v>
      </c>
      <c r="H41" s="23">
        <v>4957</v>
      </c>
      <c r="I41" s="24">
        <v>2386</v>
      </c>
      <c r="J41" s="24">
        <v>2571</v>
      </c>
      <c r="K41" s="23">
        <v>3209</v>
      </c>
      <c r="L41" s="24">
        <v>1637</v>
      </c>
      <c r="M41" s="24">
        <v>1572</v>
      </c>
      <c r="N41" s="23">
        <v>7525</v>
      </c>
      <c r="O41" s="24">
        <v>3759</v>
      </c>
      <c r="P41" s="24">
        <v>3766</v>
      </c>
      <c r="Q41" s="23">
        <v>5252</v>
      </c>
      <c r="R41" s="24">
        <v>2428</v>
      </c>
      <c r="S41" s="24">
        <v>2824</v>
      </c>
    </row>
    <row r="42" spans="1:19" s="21" customFormat="1" ht="20.25" customHeight="1">
      <c r="A42" s="25" t="s">
        <v>20</v>
      </c>
      <c r="B42" s="20">
        <v>120733</v>
      </c>
      <c r="C42" s="20">
        <v>60391</v>
      </c>
      <c r="D42" s="20">
        <v>60342</v>
      </c>
      <c r="E42" s="20">
        <v>8500</v>
      </c>
      <c r="F42" s="20">
        <v>4640</v>
      </c>
      <c r="G42" s="20">
        <v>3860</v>
      </c>
      <c r="H42" s="20">
        <v>26942</v>
      </c>
      <c r="I42" s="20">
        <v>12911</v>
      </c>
      <c r="J42" s="20">
        <v>14031</v>
      </c>
      <c r="K42" s="20">
        <v>14793</v>
      </c>
      <c r="L42" s="20">
        <v>7707</v>
      </c>
      <c r="M42" s="20">
        <v>7086</v>
      </c>
      <c r="N42" s="20">
        <v>38416</v>
      </c>
      <c r="O42" s="20">
        <v>19574</v>
      </c>
      <c r="P42" s="20">
        <v>18842</v>
      </c>
      <c r="Q42" s="20">
        <v>32082</v>
      </c>
      <c r="R42" s="20">
        <v>15559</v>
      </c>
      <c r="S42" s="20">
        <v>16523</v>
      </c>
    </row>
    <row r="43" spans="1:19" s="21" customFormat="1" ht="18.75" customHeight="1">
      <c r="A43" s="22" t="s">
        <v>19</v>
      </c>
      <c r="B43" s="23">
        <v>22367</v>
      </c>
      <c r="C43" s="23">
        <v>11258</v>
      </c>
      <c r="D43" s="23">
        <v>11109</v>
      </c>
      <c r="E43" s="23">
        <v>1761</v>
      </c>
      <c r="F43" s="24">
        <v>947</v>
      </c>
      <c r="G43" s="24">
        <v>814</v>
      </c>
      <c r="H43" s="23">
        <v>4822</v>
      </c>
      <c r="I43" s="24">
        <v>2322</v>
      </c>
      <c r="J43" s="24">
        <v>2500</v>
      </c>
      <c r="K43" s="23">
        <v>2869</v>
      </c>
      <c r="L43" s="24">
        <v>1546</v>
      </c>
      <c r="M43" s="24">
        <v>1323</v>
      </c>
      <c r="N43" s="23">
        <v>7368</v>
      </c>
      <c r="O43" s="24">
        <v>3834</v>
      </c>
      <c r="P43" s="24">
        <v>3534</v>
      </c>
      <c r="Q43" s="23">
        <v>5547</v>
      </c>
      <c r="R43" s="24">
        <v>2609</v>
      </c>
      <c r="S43" s="24">
        <v>2938</v>
      </c>
    </row>
    <row r="44" spans="1:19" s="21" customFormat="1" ht="18.75" customHeight="1">
      <c r="A44" s="22" t="s">
        <v>15</v>
      </c>
      <c r="B44" s="23">
        <v>22309</v>
      </c>
      <c r="C44" s="23">
        <v>11244</v>
      </c>
      <c r="D44" s="23">
        <v>11065</v>
      </c>
      <c r="E44" s="23">
        <v>1596</v>
      </c>
      <c r="F44" s="24">
        <v>885</v>
      </c>
      <c r="G44" s="24">
        <v>711</v>
      </c>
      <c r="H44" s="23">
        <v>4825</v>
      </c>
      <c r="I44" s="24">
        <v>2345</v>
      </c>
      <c r="J44" s="24">
        <v>2480</v>
      </c>
      <c r="K44" s="23">
        <v>2846</v>
      </c>
      <c r="L44" s="24">
        <v>1514</v>
      </c>
      <c r="M44" s="24">
        <v>1332</v>
      </c>
      <c r="N44" s="23">
        <v>7202</v>
      </c>
      <c r="O44" s="24">
        <v>3736</v>
      </c>
      <c r="P44" s="24">
        <v>3466</v>
      </c>
      <c r="Q44" s="23">
        <v>5840</v>
      </c>
      <c r="R44" s="24">
        <v>2764</v>
      </c>
      <c r="S44" s="24">
        <v>3076</v>
      </c>
    </row>
    <row r="45" spans="1:19" s="21" customFormat="1" ht="18.75" customHeight="1">
      <c r="A45" s="22" t="s">
        <v>18</v>
      </c>
      <c r="B45" s="23">
        <v>25092</v>
      </c>
      <c r="C45" s="23">
        <v>12585</v>
      </c>
      <c r="D45" s="23">
        <v>12507</v>
      </c>
      <c r="E45" s="23">
        <v>1686</v>
      </c>
      <c r="F45" s="24">
        <v>944</v>
      </c>
      <c r="G45" s="24">
        <v>742</v>
      </c>
      <c r="H45" s="23">
        <v>5645</v>
      </c>
      <c r="I45" s="24">
        <v>2689</v>
      </c>
      <c r="J45" s="24">
        <v>2956</v>
      </c>
      <c r="K45" s="23">
        <v>3029</v>
      </c>
      <c r="L45" s="24">
        <v>1563</v>
      </c>
      <c r="M45" s="24">
        <v>1466</v>
      </c>
      <c r="N45" s="23">
        <v>8062</v>
      </c>
      <c r="O45" s="24">
        <v>4115</v>
      </c>
      <c r="P45" s="24">
        <v>3947</v>
      </c>
      <c r="Q45" s="23">
        <v>6670</v>
      </c>
      <c r="R45" s="24">
        <v>3274</v>
      </c>
      <c r="S45" s="24">
        <v>3396</v>
      </c>
    </row>
    <row r="46" spans="1:19" s="21" customFormat="1" ht="18.75" customHeight="1">
      <c r="A46" s="22" t="s">
        <v>17</v>
      </c>
      <c r="B46" s="23">
        <v>25354</v>
      </c>
      <c r="C46" s="23">
        <v>12542</v>
      </c>
      <c r="D46" s="23">
        <v>12812</v>
      </c>
      <c r="E46" s="23">
        <v>1720</v>
      </c>
      <c r="F46" s="24">
        <v>924</v>
      </c>
      <c r="G46" s="24">
        <v>796</v>
      </c>
      <c r="H46" s="23">
        <v>5660</v>
      </c>
      <c r="I46" s="24">
        <v>2681</v>
      </c>
      <c r="J46" s="24">
        <v>2979</v>
      </c>
      <c r="K46" s="23">
        <v>2998</v>
      </c>
      <c r="L46" s="24">
        <v>1542</v>
      </c>
      <c r="M46" s="24">
        <v>1456</v>
      </c>
      <c r="N46" s="23">
        <v>7970</v>
      </c>
      <c r="O46" s="24">
        <v>3986</v>
      </c>
      <c r="P46" s="24">
        <v>3984</v>
      </c>
      <c r="Q46" s="23">
        <v>7006</v>
      </c>
      <c r="R46" s="24">
        <v>3409</v>
      </c>
      <c r="S46" s="24">
        <v>3597</v>
      </c>
    </row>
    <row r="47" spans="1:19" s="21" customFormat="1" ht="18.75" customHeight="1">
      <c r="A47" s="22" t="s">
        <v>16</v>
      </c>
      <c r="B47" s="23">
        <v>25611</v>
      </c>
      <c r="C47" s="23">
        <v>12762</v>
      </c>
      <c r="D47" s="23">
        <v>12849</v>
      </c>
      <c r="E47" s="23">
        <v>1737</v>
      </c>
      <c r="F47" s="24">
        <v>940</v>
      </c>
      <c r="G47" s="24">
        <v>797</v>
      </c>
      <c r="H47" s="23">
        <v>5990</v>
      </c>
      <c r="I47" s="24">
        <v>2874</v>
      </c>
      <c r="J47" s="24">
        <v>3116</v>
      </c>
      <c r="K47" s="23">
        <v>3051</v>
      </c>
      <c r="L47" s="24">
        <v>1542</v>
      </c>
      <c r="M47" s="24">
        <v>1509</v>
      </c>
      <c r="N47" s="23">
        <v>7814</v>
      </c>
      <c r="O47" s="24">
        <v>3903</v>
      </c>
      <c r="P47" s="24">
        <v>3911</v>
      </c>
      <c r="Q47" s="23">
        <v>7019</v>
      </c>
      <c r="R47" s="24">
        <v>3503</v>
      </c>
      <c r="S47" s="24">
        <v>3516</v>
      </c>
    </row>
    <row r="48" spans="1:19" s="21" customFormat="1" ht="19.5" customHeight="1">
      <c r="A48" s="25" t="s">
        <v>14</v>
      </c>
      <c r="B48" s="20">
        <v>130109</v>
      </c>
      <c r="C48" s="20">
        <v>64797</v>
      </c>
      <c r="D48" s="20">
        <v>65312</v>
      </c>
      <c r="E48" s="20">
        <v>8131</v>
      </c>
      <c r="F48" s="20">
        <v>4316</v>
      </c>
      <c r="G48" s="20">
        <v>3815</v>
      </c>
      <c r="H48" s="20">
        <v>30231</v>
      </c>
      <c r="I48" s="20">
        <v>14775</v>
      </c>
      <c r="J48" s="20">
        <v>15456</v>
      </c>
      <c r="K48" s="20">
        <v>15698</v>
      </c>
      <c r="L48" s="20">
        <v>7643</v>
      </c>
      <c r="M48" s="20">
        <v>8055</v>
      </c>
      <c r="N48" s="20">
        <v>40586</v>
      </c>
      <c r="O48" s="20">
        <v>20148</v>
      </c>
      <c r="P48" s="20">
        <v>20438</v>
      </c>
      <c r="Q48" s="20">
        <v>35463</v>
      </c>
      <c r="R48" s="20">
        <v>17915</v>
      </c>
      <c r="S48" s="20">
        <v>17548</v>
      </c>
    </row>
    <row r="49" spans="1:19" s="21" customFormat="1" ht="19.5" customHeight="1">
      <c r="A49" s="22" t="s">
        <v>13</v>
      </c>
      <c r="B49" s="23">
        <v>26627</v>
      </c>
      <c r="C49" s="23">
        <v>13294</v>
      </c>
      <c r="D49" s="23">
        <v>13333</v>
      </c>
      <c r="E49" s="23">
        <v>1764</v>
      </c>
      <c r="F49" s="24">
        <v>956</v>
      </c>
      <c r="G49" s="24">
        <v>808</v>
      </c>
      <c r="H49" s="23">
        <v>6102</v>
      </c>
      <c r="I49" s="24">
        <v>2931</v>
      </c>
      <c r="J49" s="24">
        <v>3171</v>
      </c>
      <c r="K49" s="23">
        <v>3132</v>
      </c>
      <c r="L49" s="24">
        <v>1580</v>
      </c>
      <c r="M49" s="24">
        <v>1552</v>
      </c>
      <c r="N49" s="23">
        <v>8285</v>
      </c>
      <c r="O49" s="24">
        <v>4147</v>
      </c>
      <c r="P49" s="24">
        <v>4138</v>
      </c>
      <c r="Q49" s="23">
        <v>7344</v>
      </c>
      <c r="R49" s="24">
        <v>3680</v>
      </c>
      <c r="S49" s="24">
        <v>3664</v>
      </c>
    </row>
    <row r="50" spans="1:19" s="21" customFormat="1" ht="19.5" customHeight="1">
      <c r="A50" s="22" t="s">
        <v>12</v>
      </c>
      <c r="B50" s="23">
        <v>26516</v>
      </c>
      <c r="C50" s="23">
        <v>13294</v>
      </c>
      <c r="D50" s="23">
        <v>13222</v>
      </c>
      <c r="E50" s="23">
        <v>1676</v>
      </c>
      <c r="F50" s="24">
        <v>862</v>
      </c>
      <c r="G50" s="24">
        <v>814</v>
      </c>
      <c r="H50" s="23">
        <v>6131</v>
      </c>
      <c r="I50" s="24">
        <v>3023</v>
      </c>
      <c r="J50" s="24">
        <v>3108</v>
      </c>
      <c r="K50" s="23">
        <v>3092</v>
      </c>
      <c r="L50" s="24">
        <v>1530</v>
      </c>
      <c r="M50" s="24">
        <v>1562</v>
      </c>
      <c r="N50" s="23">
        <v>8222</v>
      </c>
      <c r="O50" s="24">
        <v>4095</v>
      </c>
      <c r="P50" s="24">
        <v>4127</v>
      </c>
      <c r="Q50" s="23">
        <v>7395</v>
      </c>
      <c r="R50" s="24">
        <v>3784</v>
      </c>
      <c r="S50" s="24">
        <v>3611</v>
      </c>
    </row>
    <row r="51" spans="1:19" s="21" customFormat="1" ht="19.5" customHeight="1">
      <c r="A51" s="22" t="s">
        <v>11</v>
      </c>
      <c r="B51" s="23">
        <v>25293</v>
      </c>
      <c r="C51" s="23">
        <v>12602</v>
      </c>
      <c r="D51" s="23">
        <v>12691</v>
      </c>
      <c r="E51" s="23">
        <v>1552</v>
      </c>
      <c r="F51" s="24">
        <v>837</v>
      </c>
      <c r="G51" s="24">
        <v>715</v>
      </c>
      <c r="H51" s="23">
        <v>6033</v>
      </c>
      <c r="I51" s="24">
        <v>2881</v>
      </c>
      <c r="J51" s="24">
        <v>3152</v>
      </c>
      <c r="K51" s="23">
        <v>2979</v>
      </c>
      <c r="L51" s="24">
        <v>1491</v>
      </c>
      <c r="M51" s="24">
        <v>1488</v>
      </c>
      <c r="N51" s="23">
        <v>7831</v>
      </c>
      <c r="O51" s="24">
        <v>3876</v>
      </c>
      <c r="P51" s="24">
        <v>3955</v>
      </c>
      <c r="Q51" s="23">
        <v>6898</v>
      </c>
      <c r="R51" s="24">
        <v>3517</v>
      </c>
      <c r="S51" s="24">
        <v>3381</v>
      </c>
    </row>
    <row r="52" spans="1:19" s="21" customFormat="1" ht="19.5" customHeight="1">
      <c r="A52" s="22" t="s">
        <v>5</v>
      </c>
      <c r="B52" s="23">
        <v>26974</v>
      </c>
      <c r="C52" s="23">
        <v>13403</v>
      </c>
      <c r="D52" s="23">
        <v>13571</v>
      </c>
      <c r="E52" s="23">
        <v>1628</v>
      </c>
      <c r="F52" s="24">
        <v>872</v>
      </c>
      <c r="G52" s="24">
        <v>756</v>
      </c>
      <c r="H52" s="23">
        <v>6154</v>
      </c>
      <c r="I52" s="24">
        <v>3064</v>
      </c>
      <c r="J52" s="24">
        <v>3090</v>
      </c>
      <c r="K52" s="23">
        <v>3338</v>
      </c>
      <c r="L52" s="24">
        <v>1550</v>
      </c>
      <c r="M52" s="24">
        <v>1788</v>
      </c>
      <c r="N52" s="23">
        <v>8473</v>
      </c>
      <c r="O52" s="24">
        <v>4282</v>
      </c>
      <c r="P52" s="24">
        <v>4191</v>
      </c>
      <c r="Q52" s="23">
        <v>7381</v>
      </c>
      <c r="R52" s="24">
        <v>3635</v>
      </c>
      <c r="S52" s="24">
        <v>3746</v>
      </c>
    </row>
    <row r="53" spans="1:19" s="21" customFormat="1" ht="19.5" customHeight="1">
      <c r="A53" s="22" t="s">
        <v>6</v>
      </c>
      <c r="B53" s="23">
        <v>24699</v>
      </c>
      <c r="C53" s="23">
        <v>12204</v>
      </c>
      <c r="D53" s="23">
        <v>12495</v>
      </c>
      <c r="E53" s="23">
        <v>1511</v>
      </c>
      <c r="F53" s="24">
        <v>789</v>
      </c>
      <c r="G53" s="24">
        <v>722</v>
      </c>
      <c r="H53" s="23">
        <v>5811</v>
      </c>
      <c r="I53" s="24">
        <v>2876</v>
      </c>
      <c r="J53" s="24">
        <v>2935</v>
      </c>
      <c r="K53" s="23">
        <v>3157</v>
      </c>
      <c r="L53" s="24">
        <v>1492</v>
      </c>
      <c r="M53" s="24">
        <v>1665</v>
      </c>
      <c r="N53" s="23">
        <v>7775</v>
      </c>
      <c r="O53" s="24">
        <v>3748</v>
      </c>
      <c r="P53" s="24">
        <v>4027</v>
      </c>
      <c r="Q53" s="23">
        <v>6445</v>
      </c>
      <c r="R53" s="24">
        <v>3299</v>
      </c>
      <c r="S53" s="24">
        <v>3146</v>
      </c>
    </row>
    <row r="54" spans="1:19" s="21" customFormat="1" ht="18.75" customHeight="1">
      <c r="A54" s="25" t="s">
        <v>9</v>
      </c>
      <c r="B54" s="20">
        <v>118050</v>
      </c>
      <c r="C54" s="20">
        <v>59297</v>
      </c>
      <c r="D54" s="20">
        <v>58753</v>
      </c>
      <c r="E54" s="20">
        <v>7789</v>
      </c>
      <c r="F54" s="20">
        <v>3892</v>
      </c>
      <c r="G54" s="20">
        <v>3897</v>
      </c>
      <c r="H54" s="20">
        <v>26308</v>
      </c>
      <c r="I54" s="20">
        <v>13036</v>
      </c>
      <c r="J54" s="20">
        <v>13272</v>
      </c>
      <c r="K54" s="20">
        <v>16607</v>
      </c>
      <c r="L54" s="20">
        <v>7752</v>
      </c>
      <c r="M54" s="20">
        <v>8855</v>
      </c>
      <c r="N54" s="20">
        <v>38836</v>
      </c>
      <c r="O54" s="20">
        <v>19053</v>
      </c>
      <c r="P54" s="20">
        <v>19783</v>
      </c>
      <c r="Q54" s="20">
        <v>28510</v>
      </c>
      <c r="R54" s="20">
        <v>15564</v>
      </c>
      <c r="S54" s="20">
        <v>12946</v>
      </c>
    </row>
    <row r="55" spans="1:19" s="21" customFormat="1" ht="19.5" customHeight="1">
      <c r="A55" s="22" t="s">
        <v>7</v>
      </c>
      <c r="B55" s="23">
        <v>24238</v>
      </c>
      <c r="C55" s="23">
        <v>12349</v>
      </c>
      <c r="D55" s="23">
        <v>11889</v>
      </c>
      <c r="E55" s="23">
        <v>1521</v>
      </c>
      <c r="F55" s="24">
        <v>811</v>
      </c>
      <c r="G55" s="24">
        <v>710</v>
      </c>
      <c r="H55" s="23">
        <v>5410</v>
      </c>
      <c r="I55" s="24">
        <v>2711</v>
      </c>
      <c r="J55" s="24">
        <v>2699</v>
      </c>
      <c r="K55" s="23">
        <v>3195</v>
      </c>
      <c r="L55" s="24">
        <v>1524</v>
      </c>
      <c r="M55" s="24">
        <v>1671</v>
      </c>
      <c r="N55" s="23">
        <v>7720</v>
      </c>
      <c r="O55" s="24">
        <v>3890</v>
      </c>
      <c r="P55" s="24">
        <v>3830</v>
      </c>
      <c r="Q55" s="23">
        <v>6392</v>
      </c>
      <c r="R55" s="24">
        <v>3413</v>
      </c>
      <c r="S55" s="24">
        <v>2979</v>
      </c>
    </row>
    <row r="56" spans="1:19" s="21" customFormat="1" ht="19.5" customHeight="1">
      <c r="A56" s="22" t="s">
        <v>8</v>
      </c>
      <c r="B56" s="23">
        <v>24350</v>
      </c>
      <c r="C56" s="23">
        <v>11974</v>
      </c>
      <c r="D56" s="23">
        <v>12376</v>
      </c>
      <c r="E56" s="23">
        <v>1495</v>
      </c>
      <c r="F56" s="24">
        <v>726</v>
      </c>
      <c r="G56" s="24">
        <v>769</v>
      </c>
      <c r="H56" s="23">
        <v>5490</v>
      </c>
      <c r="I56" s="24">
        <v>2744</v>
      </c>
      <c r="J56" s="24">
        <v>2746</v>
      </c>
      <c r="K56" s="23">
        <v>3312</v>
      </c>
      <c r="L56" s="24">
        <v>1500</v>
      </c>
      <c r="M56" s="24">
        <v>1812</v>
      </c>
      <c r="N56" s="23">
        <v>7875</v>
      </c>
      <c r="O56" s="24">
        <v>3761</v>
      </c>
      <c r="P56" s="24">
        <v>4114</v>
      </c>
      <c r="Q56" s="23">
        <v>6178</v>
      </c>
      <c r="R56" s="24">
        <v>3243</v>
      </c>
      <c r="S56" s="24">
        <v>2935</v>
      </c>
    </row>
    <row r="57" spans="1:19" s="21" customFormat="1" ht="19.5" customHeight="1">
      <c r="A57" s="22" t="s">
        <v>10</v>
      </c>
      <c r="B57" s="23">
        <v>22958</v>
      </c>
      <c r="C57" s="23">
        <v>11571</v>
      </c>
      <c r="D57" s="23">
        <v>11387</v>
      </c>
      <c r="E57" s="23">
        <v>1496</v>
      </c>
      <c r="F57" s="24">
        <v>753</v>
      </c>
      <c r="G57" s="24">
        <v>743</v>
      </c>
      <c r="H57" s="23">
        <v>5109</v>
      </c>
      <c r="I57" s="24">
        <v>2557</v>
      </c>
      <c r="J57" s="24">
        <v>2552</v>
      </c>
      <c r="K57" s="23">
        <v>3243</v>
      </c>
      <c r="L57" s="24">
        <v>1524</v>
      </c>
      <c r="M57" s="24">
        <v>1719</v>
      </c>
      <c r="N57" s="23">
        <v>7559</v>
      </c>
      <c r="O57" s="24">
        <v>3712</v>
      </c>
      <c r="P57" s="24">
        <v>3847</v>
      </c>
      <c r="Q57" s="23">
        <v>5551</v>
      </c>
      <c r="R57" s="24">
        <v>3025</v>
      </c>
      <c r="S57" s="24">
        <v>2526</v>
      </c>
    </row>
    <row r="58" spans="1:19" s="21" customFormat="1" ht="19.5" customHeight="1">
      <c r="A58" s="22" t="s">
        <v>57</v>
      </c>
      <c r="B58" s="23">
        <v>23298</v>
      </c>
      <c r="C58" s="23">
        <v>11756</v>
      </c>
      <c r="D58" s="23">
        <v>11542</v>
      </c>
      <c r="E58" s="23">
        <v>1629</v>
      </c>
      <c r="F58" s="24">
        <v>812</v>
      </c>
      <c r="G58" s="24">
        <v>817</v>
      </c>
      <c r="H58" s="23">
        <v>5091</v>
      </c>
      <c r="I58" s="24">
        <v>2507</v>
      </c>
      <c r="J58" s="24">
        <v>2584</v>
      </c>
      <c r="K58" s="23">
        <v>3412</v>
      </c>
      <c r="L58" s="24">
        <v>1634</v>
      </c>
      <c r="M58" s="24">
        <v>1778</v>
      </c>
      <c r="N58" s="23">
        <v>7860</v>
      </c>
      <c r="O58" s="24">
        <v>3863</v>
      </c>
      <c r="P58" s="24">
        <v>3997</v>
      </c>
      <c r="Q58" s="23">
        <v>5306</v>
      </c>
      <c r="R58" s="24">
        <v>2940</v>
      </c>
      <c r="S58" s="24">
        <v>2366</v>
      </c>
    </row>
    <row r="59" spans="1:19" s="21" customFormat="1" ht="19.5" customHeight="1">
      <c r="A59" s="22" t="s">
        <v>66</v>
      </c>
      <c r="B59" s="23">
        <v>23206</v>
      </c>
      <c r="C59" s="23">
        <v>11647</v>
      </c>
      <c r="D59" s="23">
        <v>11559</v>
      </c>
      <c r="E59" s="23">
        <v>1648</v>
      </c>
      <c r="F59" s="24">
        <v>790</v>
      </c>
      <c r="G59" s="24">
        <v>858</v>
      </c>
      <c r="H59" s="23">
        <v>5208</v>
      </c>
      <c r="I59" s="24">
        <v>2517</v>
      </c>
      <c r="J59" s="24">
        <v>2691</v>
      </c>
      <c r="K59" s="23">
        <v>3445</v>
      </c>
      <c r="L59" s="24">
        <v>1570</v>
      </c>
      <c r="M59" s="24">
        <v>1875</v>
      </c>
      <c r="N59" s="23">
        <v>7822</v>
      </c>
      <c r="O59" s="24">
        <v>3827</v>
      </c>
      <c r="P59" s="24">
        <v>3995</v>
      </c>
      <c r="Q59" s="23">
        <v>5083</v>
      </c>
      <c r="R59" s="24">
        <v>2943</v>
      </c>
      <c r="S59" s="24">
        <v>2140</v>
      </c>
    </row>
    <row r="60" spans="1:19" s="21" customFormat="1" ht="19.5" customHeight="1">
      <c r="A60" s="25" t="s">
        <v>59</v>
      </c>
      <c r="B60" s="20">
        <v>114239</v>
      </c>
      <c r="C60" s="20">
        <v>56344</v>
      </c>
      <c r="D60" s="20">
        <v>57895</v>
      </c>
      <c r="E60" s="20">
        <v>9375</v>
      </c>
      <c r="F60" s="20">
        <v>4470</v>
      </c>
      <c r="G60" s="20">
        <v>4905</v>
      </c>
      <c r="H60" s="20">
        <v>24844</v>
      </c>
      <c r="I60" s="20">
        <v>12145</v>
      </c>
      <c r="J60" s="20">
        <v>12699</v>
      </c>
      <c r="K60" s="20">
        <v>18994</v>
      </c>
      <c r="L60" s="20">
        <v>8936</v>
      </c>
      <c r="M60" s="20">
        <v>10058</v>
      </c>
      <c r="N60" s="20">
        <v>39284</v>
      </c>
      <c r="O60" s="20">
        <v>18918</v>
      </c>
      <c r="P60" s="20">
        <v>20366</v>
      </c>
      <c r="Q60" s="20">
        <v>21742</v>
      </c>
      <c r="R60" s="20">
        <v>11875</v>
      </c>
      <c r="S60" s="20">
        <v>9867</v>
      </c>
    </row>
    <row r="61" spans="1:19" s="21" customFormat="1" ht="19.5" customHeight="1">
      <c r="A61" s="22" t="s">
        <v>60</v>
      </c>
      <c r="B61" s="23">
        <v>23831</v>
      </c>
      <c r="C61" s="23">
        <v>11845</v>
      </c>
      <c r="D61" s="23">
        <v>11986</v>
      </c>
      <c r="E61" s="23">
        <v>1792</v>
      </c>
      <c r="F61" s="24">
        <v>875</v>
      </c>
      <c r="G61" s="24">
        <v>917</v>
      </c>
      <c r="H61" s="23">
        <v>5209</v>
      </c>
      <c r="I61" s="24">
        <v>2589</v>
      </c>
      <c r="J61" s="24">
        <v>2620</v>
      </c>
      <c r="K61" s="23">
        <v>3795</v>
      </c>
      <c r="L61" s="24">
        <v>1764</v>
      </c>
      <c r="M61" s="24">
        <v>2031</v>
      </c>
      <c r="N61" s="23">
        <v>8115</v>
      </c>
      <c r="O61" s="24">
        <v>3919</v>
      </c>
      <c r="P61" s="24">
        <v>4196</v>
      </c>
      <c r="Q61" s="23">
        <v>4920</v>
      </c>
      <c r="R61" s="24">
        <v>2698</v>
      </c>
      <c r="S61" s="24">
        <v>2222</v>
      </c>
    </row>
    <row r="62" spans="1:19" s="21" customFormat="1" ht="19.5" customHeight="1">
      <c r="A62" s="22" t="s">
        <v>62</v>
      </c>
      <c r="B62" s="23">
        <v>25759</v>
      </c>
      <c r="C62" s="23">
        <v>12722</v>
      </c>
      <c r="D62" s="23">
        <v>13037</v>
      </c>
      <c r="E62" s="23">
        <v>1977</v>
      </c>
      <c r="F62" s="24">
        <v>898</v>
      </c>
      <c r="G62" s="24">
        <v>1079</v>
      </c>
      <c r="H62" s="23">
        <v>5632</v>
      </c>
      <c r="I62" s="24">
        <v>2751</v>
      </c>
      <c r="J62" s="24">
        <v>2881</v>
      </c>
      <c r="K62" s="23">
        <v>4191</v>
      </c>
      <c r="L62" s="24">
        <v>1946</v>
      </c>
      <c r="M62" s="24">
        <v>2245</v>
      </c>
      <c r="N62" s="23">
        <v>8769</v>
      </c>
      <c r="O62" s="24">
        <v>4211</v>
      </c>
      <c r="P62" s="24">
        <v>4558</v>
      </c>
      <c r="Q62" s="23">
        <v>5190</v>
      </c>
      <c r="R62" s="24">
        <v>2916</v>
      </c>
      <c r="S62" s="24">
        <v>2274</v>
      </c>
    </row>
    <row r="63" spans="1:19" s="21" customFormat="1" ht="19.5" customHeight="1">
      <c r="A63" s="22" t="s">
        <v>64</v>
      </c>
      <c r="B63" s="23">
        <v>23305</v>
      </c>
      <c r="C63" s="23">
        <v>11436</v>
      </c>
      <c r="D63" s="23">
        <v>11869</v>
      </c>
      <c r="E63" s="23">
        <v>1863</v>
      </c>
      <c r="F63" s="24">
        <v>887</v>
      </c>
      <c r="G63" s="24">
        <v>976</v>
      </c>
      <c r="H63" s="23">
        <v>5059</v>
      </c>
      <c r="I63" s="24">
        <v>2447</v>
      </c>
      <c r="J63" s="24">
        <v>2612</v>
      </c>
      <c r="K63" s="23">
        <v>3901</v>
      </c>
      <c r="L63" s="24">
        <v>1848</v>
      </c>
      <c r="M63" s="24">
        <v>2053</v>
      </c>
      <c r="N63" s="23">
        <v>8086</v>
      </c>
      <c r="O63" s="24">
        <v>3883</v>
      </c>
      <c r="P63" s="24">
        <v>4203</v>
      </c>
      <c r="Q63" s="23">
        <v>4396</v>
      </c>
      <c r="R63" s="24">
        <v>2371</v>
      </c>
      <c r="S63" s="24">
        <v>2025</v>
      </c>
    </row>
    <row r="64" spans="1:19" s="21" customFormat="1" ht="19.5" customHeight="1">
      <c r="A64" s="22" t="s">
        <v>58</v>
      </c>
      <c r="B64" s="23">
        <v>20796</v>
      </c>
      <c r="C64" s="23">
        <v>10167</v>
      </c>
      <c r="D64" s="23">
        <v>10629</v>
      </c>
      <c r="E64" s="23">
        <v>1832</v>
      </c>
      <c r="F64" s="24">
        <v>879</v>
      </c>
      <c r="G64" s="24">
        <v>953</v>
      </c>
      <c r="H64" s="23">
        <v>4482</v>
      </c>
      <c r="I64" s="24">
        <v>2150</v>
      </c>
      <c r="J64" s="24">
        <v>2332</v>
      </c>
      <c r="K64" s="23">
        <v>3555</v>
      </c>
      <c r="L64" s="24">
        <v>1683</v>
      </c>
      <c r="M64" s="24">
        <v>1872</v>
      </c>
      <c r="N64" s="23">
        <v>7176</v>
      </c>
      <c r="O64" s="24">
        <v>3414</v>
      </c>
      <c r="P64" s="24">
        <v>3762</v>
      </c>
      <c r="Q64" s="23">
        <v>3751</v>
      </c>
      <c r="R64" s="24">
        <v>2041</v>
      </c>
      <c r="S64" s="24">
        <v>1710</v>
      </c>
    </row>
    <row r="65" spans="1:19" s="21" customFormat="1" ht="19.5" customHeight="1">
      <c r="A65" s="22" t="s">
        <v>63</v>
      </c>
      <c r="B65" s="23">
        <v>20548</v>
      </c>
      <c r="C65" s="23">
        <v>10174</v>
      </c>
      <c r="D65" s="23">
        <v>10374</v>
      </c>
      <c r="E65" s="23">
        <v>1911</v>
      </c>
      <c r="F65" s="24">
        <v>931</v>
      </c>
      <c r="G65" s="24">
        <v>980</v>
      </c>
      <c r="H65" s="23">
        <v>4462</v>
      </c>
      <c r="I65" s="24">
        <v>2208</v>
      </c>
      <c r="J65" s="24">
        <v>2254</v>
      </c>
      <c r="K65" s="23">
        <v>3552</v>
      </c>
      <c r="L65" s="24">
        <v>1695</v>
      </c>
      <c r="M65" s="24">
        <v>1857</v>
      </c>
      <c r="N65" s="23">
        <v>7138</v>
      </c>
      <c r="O65" s="24">
        <v>3491</v>
      </c>
      <c r="P65" s="24">
        <v>3647</v>
      </c>
      <c r="Q65" s="23">
        <v>3485</v>
      </c>
      <c r="R65" s="24">
        <v>1849</v>
      </c>
      <c r="S65" s="24">
        <v>1636</v>
      </c>
    </row>
    <row r="66" spans="1:19" s="21" customFormat="1" ht="19.5" customHeight="1">
      <c r="A66" s="25" t="s">
        <v>65</v>
      </c>
      <c r="B66" s="20">
        <v>78778</v>
      </c>
      <c r="C66" s="20">
        <v>38615</v>
      </c>
      <c r="D66" s="20">
        <v>40163</v>
      </c>
      <c r="E66" s="20">
        <v>8097</v>
      </c>
      <c r="F66" s="20">
        <v>3803</v>
      </c>
      <c r="G66" s="20">
        <v>4294</v>
      </c>
      <c r="H66" s="20">
        <v>16973</v>
      </c>
      <c r="I66" s="20">
        <v>8311</v>
      </c>
      <c r="J66" s="20">
        <v>8662</v>
      </c>
      <c r="K66" s="20">
        <v>14255</v>
      </c>
      <c r="L66" s="20">
        <v>6813</v>
      </c>
      <c r="M66" s="20">
        <v>7442</v>
      </c>
      <c r="N66" s="20">
        <v>26984</v>
      </c>
      <c r="O66" s="20">
        <v>13216</v>
      </c>
      <c r="P66" s="20">
        <v>13768</v>
      </c>
      <c r="Q66" s="20">
        <v>12469</v>
      </c>
      <c r="R66" s="20">
        <v>6472</v>
      </c>
      <c r="S66" s="20">
        <v>5997</v>
      </c>
    </row>
    <row r="67" spans="1:19" s="21" customFormat="1" ht="19.5" customHeight="1">
      <c r="A67" s="22" t="s">
        <v>61</v>
      </c>
      <c r="B67" s="23">
        <v>17309</v>
      </c>
      <c r="C67" s="23">
        <v>8680</v>
      </c>
      <c r="D67" s="23">
        <v>8629</v>
      </c>
      <c r="E67" s="23">
        <v>1668</v>
      </c>
      <c r="F67" s="24">
        <v>829</v>
      </c>
      <c r="G67" s="24">
        <v>839</v>
      </c>
      <c r="H67" s="23">
        <v>3849</v>
      </c>
      <c r="I67" s="24">
        <v>1932</v>
      </c>
      <c r="J67" s="24">
        <v>1917</v>
      </c>
      <c r="K67" s="23">
        <v>3060</v>
      </c>
      <c r="L67" s="24">
        <v>1470</v>
      </c>
      <c r="M67" s="24">
        <v>1590</v>
      </c>
      <c r="N67" s="23">
        <v>5888</v>
      </c>
      <c r="O67" s="24">
        <v>2935</v>
      </c>
      <c r="P67" s="24">
        <v>2953</v>
      </c>
      <c r="Q67" s="23">
        <v>2844</v>
      </c>
      <c r="R67" s="24">
        <v>1514</v>
      </c>
      <c r="S67" s="24">
        <v>1330</v>
      </c>
    </row>
    <row r="68" spans="1:19" s="21" customFormat="1" ht="19.5" customHeight="1">
      <c r="A68" s="22" t="s">
        <v>68</v>
      </c>
      <c r="B68" s="23">
        <v>18246</v>
      </c>
      <c r="C68" s="23">
        <v>8872</v>
      </c>
      <c r="D68" s="23">
        <v>9374</v>
      </c>
      <c r="E68" s="23">
        <v>1865</v>
      </c>
      <c r="F68" s="24">
        <v>864</v>
      </c>
      <c r="G68" s="24">
        <v>1001</v>
      </c>
      <c r="H68" s="23">
        <v>4036</v>
      </c>
      <c r="I68" s="24">
        <v>1924</v>
      </c>
      <c r="J68" s="24">
        <v>2112</v>
      </c>
      <c r="K68" s="23">
        <v>3277</v>
      </c>
      <c r="L68" s="24">
        <v>1538</v>
      </c>
      <c r="M68" s="24">
        <v>1739</v>
      </c>
      <c r="N68" s="23">
        <v>6170</v>
      </c>
      <c r="O68" s="24">
        <v>3022</v>
      </c>
      <c r="P68" s="24">
        <v>3148</v>
      </c>
      <c r="Q68" s="23">
        <v>2898</v>
      </c>
      <c r="R68" s="24">
        <v>1524</v>
      </c>
      <c r="S68" s="24">
        <v>1374</v>
      </c>
    </row>
    <row r="69" spans="1:19" s="21" customFormat="1" ht="19.5" customHeight="1">
      <c r="A69" s="22" t="s">
        <v>67</v>
      </c>
      <c r="B69" s="23">
        <v>15279</v>
      </c>
      <c r="C69" s="23">
        <v>7469</v>
      </c>
      <c r="D69" s="23">
        <v>7810</v>
      </c>
      <c r="E69" s="23">
        <v>1604</v>
      </c>
      <c r="F69" s="24">
        <v>740</v>
      </c>
      <c r="G69" s="24">
        <v>864</v>
      </c>
      <c r="H69" s="23">
        <v>3185</v>
      </c>
      <c r="I69" s="24">
        <v>1575</v>
      </c>
      <c r="J69" s="24">
        <v>1610</v>
      </c>
      <c r="K69" s="23">
        <v>2749</v>
      </c>
      <c r="L69" s="24">
        <v>1305</v>
      </c>
      <c r="M69" s="24">
        <v>1444</v>
      </c>
      <c r="N69" s="23">
        <v>5265</v>
      </c>
      <c r="O69" s="24">
        <v>2555</v>
      </c>
      <c r="P69" s="24">
        <v>2710</v>
      </c>
      <c r="Q69" s="23">
        <v>2476</v>
      </c>
      <c r="R69" s="24">
        <v>1294</v>
      </c>
      <c r="S69" s="24">
        <v>1182</v>
      </c>
    </row>
    <row r="70" spans="1:19" s="21" customFormat="1" ht="19.5" customHeight="1">
      <c r="A70" s="22" t="s">
        <v>70</v>
      </c>
      <c r="B70" s="23">
        <v>13226</v>
      </c>
      <c r="C70" s="23">
        <v>6421</v>
      </c>
      <c r="D70" s="23">
        <v>6805</v>
      </c>
      <c r="E70" s="23">
        <v>1401</v>
      </c>
      <c r="F70" s="24">
        <v>653</v>
      </c>
      <c r="G70" s="24">
        <v>748</v>
      </c>
      <c r="H70" s="23">
        <v>2840</v>
      </c>
      <c r="I70" s="24">
        <v>1357</v>
      </c>
      <c r="J70" s="24">
        <v>1483</v>
      </c>
      <c r="K70" s="23">
        <v>2411</v>
      </c>
      <c r="L70" s="24">
        <v>1175</v>
      </c>
      <c r="M70" s="24">
        <v>1236</v>
      </c>
      <c r="N70" s="23">
        <v>4565</v>
      </c>
      <c r="O70" s="24">
        <v>2224</v>
      </c>
      <c r="P70" s="24">
        <v>2341</v>
      </c>
      <c r="Q70" s="23">
        <v>2009</v>
      </c>
      <c r="R70" s="24">
        <v>1012</v>
      </c>
      <c r="S70" s="24">
        <v>997</v>
      </c>
    </row>
    <row r="71" spans="1:19" s="21" customFormat="1" ht="19.5" customHeight="1">
      <c r="A71" s="22" t="s">
        <v>69</v>
      </c>
      <c r="B71" s="23">
        <v>14718</v>
      </c>
      <c r="C71" s="23">
        <v>7173</v>
      </c>
      <c r="D71" s="23">
        <v>7545</v>
      </c>
      <c r="E71" s="23">
        <v>1559</v>
      </c>
      <c r="F71" s="24">
        <v>717</v>
      </c>
      <c r="G71" s="24">
        <v>842</v>
      </c>
      <c r="H71" s="23">
        <v>3063</v>
      </c>
      <c r="I71" s="24">
        <v>1523</v>
      </c>
      <c r="J71" s="24">
        <v>1540</v>
      </c>
      <c r="K71" s="23">
        <v>2758</v>
      </c>
      <c r="L71" s="24">
        <v>1325</v>
      </c>
      <c r="M71" s="24">
        <v>1433</v>
      </c>
      <c r="N71" s="23">
        <v>5096</v>
      </c>
      <c r="O71" s="24">
        <v>2480</v>
      </c>
      <c r="P71" s="24">
        <v>2616</v>
      </c>
      <c r="Q71" s="23">
        <v>2242</v>
      </c>
      <c r="R71" s="24">
        <v>1128</v>
      </c>
      <c r="S71" s="24">
        <v>1114</v>
      </c>
    </row>
    <row r="72" spans="1:19" s="21" customFormat="1" ht="19.5" customHeight="1">
      <c r="A72" s="25" t="s">
        <v>71</v>
      </c>
      <c r="B72" s="20">
        <v>62813</v>
      </c>
      <c r="C72" s="20">
        <v>30370</v>
      </c>
      <c r="D72" s="20">
        <v>32443</v>
      </c>
      <c r="E72" s="20">
        <v>7398</v>
      </c>
      <c r="F72" s="20">
        <v>3502</v>
      </c>
      <c r="G72" s="20">
        <v>3896</v>
      </c>
      <c r="H72" s="20">
        <v>13098</v>
      </c>
      <c r="I72" s="20">
        <v>6302</v>
      </c>
      <c r="J72" s="20">
        <v>6796</v>
      </c>
      <c r="K72" s="20">
        <v>11724</v>
      </c>
      <c r="L72" s="20">
        <v>5636</v>
      </c>
      <c r="M72" s="20">
        <v>6088</v>
      </c>
      <c r="N72" s="20">
        <v>21055</v>
      </c>
      <c r="O72" s="20">
        <v>10310</v>
      </c>
      <c r="P72" s="20">
        <v>10745</v>
      </c>
      <c r="Q72" s="20">
        <v>9538</v>
      </c>
      <c r="R72" s="20">
        <v>4620</v>
      </c>
      <c r="S72" s="20">
        <v>4918</v>
      </c>
    </row>
    <row r="73" spans="1:19" s="21" customFormat="1" ht="19.5" customHeight="1">
      <c r="A73" s="22" t="s">
        <v>72</v>
      </c>
      <c r="B73" s="23">
        <v>11968</v>
      </c>
      <c r="C73" s="23">
        <v>5844</v>
      </c>
      <c r="D73" s="23">
        <v>6124</v>
      </c>
      <c r="E73" s="23">
        <v>1380</v>
      </c>
      <c r="F73" s="24">
        <v>654</v>
      </c>
      <c r="G73" s="24">
        <v>726</v>
      </c>
      <c r="H73" s="23">
        <v>2507</v>
      </c>
      <c r="I73" s="24">
        <v>1190</v>
      </c>
      <c r="J73" s="24">
        <v>1317</v>
      </c>
      <c r="K73" s="23">
        <v>2230</v>
      </c>
      <c r="L73" s="24">
        <v>1101</v>
      </c>
      <c r="M73" s="24">
        <v>1129</v>
      </c>
      <c r="N73" s="23">
        <v>4066</v>
      </c>
      <c r="O73" s="24">
        <v>2020</v>
      </c>
      <c r="P73" s="24">
        <v>2046</v>
      </c>
      <c r="Q73" s="23">
        <v>1785</v>
      </c>
      <c r="R73" s="24">
        <v>879</v>
      </c>
      <c r="S73" s="24">
        <v>906</v>
      </c>
    </row>
    <row r="74" spans="1:19" s="21" customFormat="1" ht="19.5" customHeight="1">
      <c r="A74" s="22" t="s">
        <v>74</v>
      </c>
      <c r="B74" s="23">
        <v>12601</v>
      </c>
      <c r="C74" s="23">
        <v>6124</v>
      </c>
      <c r="D74" s="23">
        <v>6477</v>
      </c>
      <c r="E74" s="23">
        <v>1435</v>
      </c>
      <c r="F74" s="24">
        <v>670</v>
      </c>
      <c r="G74" s="24">
        <v>765</v>
      </c>
      <c r="H74" s="23">
        <v>2714</v>
      </c>
      <c r="I74" s="24">
        <v>1346</v>
      </c>
      <c r="J74" s="24">
        <v>1368</v>
      </c>
      <c r="K74" s="23">
        <v>2305</v>
      </c>
      <c r="L74" s="24">
        <v>1099</v>
      </c>
      <c r="M74" s="24">
        <v>1206</v>
      </c>
      <c r="N74" s="23">
        <v>4272</v>
      </c>
      <c r="O74" s="24">
        <v>2111</v>
      </c>
      <c r="P74" s="24">
        <v>2161</v>
      </c>
      <c r="Q74" s="23">
        <v>1875</v>
      </c>
      <c r="R74" s="24">
        <v>898</v>
      </c>
      <c r="S74" s="24">
        <v>977</v>
      </c>
    </row>
    <row r="75" spans="1:19" s="21" customFormat="1" ht="19.5" customHeight="1">
      <c r="A75" s="22" t="s">
        <v>75</v>
      </c>
      <c r="B75" s="23">
        <v>13106</v>
      </c>
      <c r="C75" s="23">
        <v>6305</v>
      </c>
      <c r="D75" s="23">
        <v>6801</v>
      </c>
      <c r="E75" s="23">
        <v>1562</v>
      </c>
      <c r="F75" s="24">
        <v>748</v>
      </c>
      <c r="G75" s="24">
        <v>814</v>
      </c>
      <c r="H75" s="23">
        <v>2687</v>
      </c>
      <c r="I75" s="24">
        <v>1277</v>
      </c>
      <c r="J75" s="24">
        <v>1410</v>
      </c>
      <c r="K75" s="23">
        <v>2491</v>
      </c>
      <c r="L75" s="24">
        <v>1209</v>
      </c>
      <c r="M75" s="24">
        <v>1282</v>
      </c>
      <c r="N75" s="23">
        <v>4332</v>
      </c>
      <c r="O75" s="24">
        <v>2068</v>
      </c>
      <c r="P75" s="24">
        <v>2264</v>
      </c>
      <c r="Q75" s="23">
        <v>2034</v>
      </c>
      <c r="R75" s="24">
        <v>1003</v>
      </c>
      <c r="S75" s="24">
        <v>1031</v>
      </c>
    </row>
    <row r="76" spans="1:19" s="21" customFormat="1" ht="19.5" customHeight="1">
      <c r="A76" s="22" t="s">
        <v>76</v>
      </c>
      <c r="B76" s="23">
        <v>12190</v>
      </c>
      <c r="C76" s="23">
        <v>5920</v>
      </c>
      <c r="D76" s="23">
        <v>6270</v>
      </c>
      <c r="E76" s="23">
        <v>1485</v>
      </c>
      <c r="F76" s="24">
        <v>702</v>
      </c>
      <c r="G76" s="24">
        <v>783</v>
      </c>
      <c r="H76" s="23">
        <v>2464</v>
      </c>
      <c r="I76" s="24">
        <v>1200</v>
      </c>
      <c r="J76" s="24">
        <v>1264</v>
      </c>
      <c r="K76" s="23">
        <v>2266</v>
      </c>
      <c r="L76" s="24">
        <v>1059</v>
      </c>
      <c r="M76" s="24">
        <v>1207</v>
      </c>
      <c r="N76" s="23">
        <v>4114</v>
      </c>
      <c r="O76" s="24">
        <v>2043</v>
      </c>
      <c r="P76" s="24">
        <v>2071</v>
      </c>
      <c r="Q76" s="23">
        <v>1861</v>
      </c>
      <c r="R76" s="24">
        <v>916</v>
      </c>
      <c r="S76" s="24">
        <v>945</v>
      </c>
    </row>
    <row r="77" spans="1:19" s="21" customFormat="1" ht="19.5" customHeight="1">
      <c r="A77" s="22" t="s">
        <v>77</v>
      </c>
      <c r="B77" s="23">
        <v>12948</v>
      </c>
      <c r="C77" s="23">
        <v>6177</v>
      </c>
      <c r="D77" s="23">
        <v>6771</v>
      </c>
      <c r="E77" s="23">
        <v>1536</v>
      </c>
      <c r="F77" s="24">
        <v>728</v>
      </c>
      <c r="G77" s="24">
        <v>808</v>
      </c>
      <c r="H77" s="23">
        <v>2726</v>
      </c>
      <c r="I77" s="24">
        <v>1289</v>
      </c>
      <c r="J77" s="24">
        <v>1437</v>
      </c>
      <c r="K77" s="23">
        <v>2432</v>
      </c>
      <c r="L77" s="24">
        <v>1168</v>
      </c>
      <c r="M77" s="24">
        <v>1264</v>
      </c>
      <c r="N77" s="23">
        <v>4271</v>
      </c>
      <c r="O77" s="24">
        <v>2068</v>
      </c>
      <c r="P77" s="24">
        <v>2203</v>
      </c>
      <c r="Q77" s="23">
        <v>1983</v>
      </c>
      <c r="R77" s="24">
        <v>924</v>
      </c>
      <c r="S77" s="24">
        <v>1059</v>
      </c>
    </row>
    <row r="78" spans="1:19" s="21" customFormat="1" ht="18" customHeight="1">
      <c r="A78" s="25" t="s">
        <v>78</v>
      </c>
      <c r="B78" s="20">
        <v>49707</v>
      </c>
      <c r="C78" s="20">
        <v>23983</v>
      </c>
      <c r="D78" s="20">
        <v>25724</v>
      </c>
      <c r="E78" s="20">
        <v>6310</v>
      </c>
      <c r="F78" s="20">
        <v>2995</v>
      </c>
      <c r="G78" s="20">
        <v>3315</v>
      </c>
      <c r="H78" s="20">
        <v>9968</v>
      </c>
      <c r="I78" s="20">
        <v>4822</v>
      </c>
      <c r="J78" s="20">
        <v>5146</v>
      </c>
      <c r="K78" s="20">
        <v>9154</v>
      </c>
      <c r="L78" s="20">
        <v>4568</v>
      </c>
      <c r="M78" s="20">
        <v>4586</v>
      </c>
      <c r="N78" s="20">
        <v>16185</v>
      </c>
      <c r="O78" s="20">
        <v>7810</v>
      </c>
      <c r="P78" s="20">
        <v>8375</v>
      </c>
      <c r="Q78" s="20">
        <v>8090</v>
      </c>
      <c r="R78" s="20">
        <v>3788</v>
      </c>
      <c r="S78" s="20">
        <v>4302</v>
      </c>
    </row>
    <row r="79" spans="1:19" s="21" customFormat="1" ht="18" customHeight="1">
      <c r="A79" s="22" t="s">
        <v>79</v>
      </c>
      <c r="B79" s="23">
        <v>10287</v>
      </c>
      <c r="C79" s="23">
        <v>5079</v>
      </c>
      <c r="D79" s="23">
        <v>5208</v>
      </c>
      <c r="E79" s="23">
        <v>1281</v>
      </c>
      <c r="F79" s="24">
        <v>578</v>
      </c>
      <c r="G79" s="24">
        <v>703</v>
      </c>
      <c r="H79" s="23">
        <v>2051</v>
      </c>
      <c r="I79" s="24">
        <v>1006</v>
      </c>
      <c r="J79" s="24">
        <v>1045</v>
      </c>
      <c r="K79" s="23">
        <v>1943</v>
      </c>
      <c r="L79" s="24">
        <v>977</v>
      </c>
      <c r="M79" s="24">
        <v>966</v>
      </c>
      <c r="N79" s="23">
        <v>3329</v>
      </c>
      <c r="O79" s="24">
        <v>1664</v>
      </c>
      <c r="P79" s="24">
        <v>1665</v>
      </c>
      <c r="Q79" s="23">
        <v>1683</v>
      </c>
      <c r="R79" s="24">
        <v>854</v>
      </c>
      <c r="S79" s="24">
        <v>829</v>
      </c>
    </row>
    <row r="80" spans="1:19" s="21" customFormat="1" ht="18" customHeight="1">
      <c r="A80" s="22" t="s">
        <v>73</v>
      </c>
      <c r="B80" s="23">
        <v>9210</v>
      </c>
      <c r="C80" s="23">
        <v>4467</v>
      </c>
      <c r="D80" s="23">
        <v>4743</v>
      </c>
      <c r="E80" s="23">
        <v>1167</v>
      </c>
      <c r="F80" s="24">
        <v>552</v>
      </c>
      <c r="G80" s="24">
        <v>615</v>
      </c>
      <c r="H80" s="23">
        <v>1931</v>
      </c>
      <c r="I80" s="24">
        <v>969</v>
      </c>
      <c r="J80" s="24">
        <v>962</v>
      </c>
      <c r="K80" s="23">
        <v>1679</v>
      </c>
      <c r="L80" s="24">
        <v>827</v>
      </c>
      <c r="M80" s="24">
        <v>852</v>
      </c>
      <c r="N80" s="23">
        <v>3004</v>
      </c>
      <c r="O80" s="24">
        <v>1434</v>
      </c>
      <c r="P80" s="24">
        <v>1570</v>
      </c>
      <c r="Q80" s="23">
        <v>1429</v>
      </c>
      <c r="R80" s="24">
        <v>685</v>
      </c>
      <c r="S80" s="24">
        <v>744</v>
      </c>
    </row>
    <row r="81" spans="1:19" s="21" customFormat="1" ht="18" customHeight="1">
      <c r="A81" s="22" t="s">
        <v>81</v>
      </c>
      <c r="B81" s="23">
        <v>9347</v>
      </c>
      <c r="C81" s="23">
        <v>4448</v>
      </c>
      <c r="D81" s="23">
        <v>4899</v>
      </c>
      <c r="E81" s="23">
        <v>1172</v>
      </c>
      <c r="F81" s="24">
        <v>568</v>
      </c>
      <c r="G81" s="24">
        <v>604</v>
      </c>
      <c r="H81" s="23">
        <v>1873</v>
      </c>
      <c r="I81" s="24">
        <v>885</v>
      </c>
      <c r="J81" s="24">
        <v>988</v>
      </c>
      <c r="K81" s="23">
        <v>1737</v>
      </c>
      <c r="L81" s="24">
        <v>865</v>
      </c>
      <c r="M81" s="24">
        <v>872</v>
      </c>
      <c r="N81" s="23">
        <v>3068</v>
      </c>
      <c r="O81" s="24">
        <v>1447</v>
      </c>
      <c r="P81" s="24">
        <v>1621</v>
      </c>
      <c r="Q81" s="23">
        <v>1497</v>
      </c>
      <c r="R81" s="24">
        <v>683</v>
      </c>
      <c r="S81" s="24">
        <v>814</v>
      </c>
    </row>
    <row r="82" spans="1:19" s="21" customFormat="1" ht="18" customHeight="1">
      <c r="A82" s="22" t="s">
        <v>80</v>
      </c>
      <c r="B82" s="23">
        <v>8661</v>
      </c>
      <c r="C82" s="23">
        <v>4097</v>
      </c>
      <c r="D82" s="23">
        <v>4564</v>
      </c>
      <c r="E82" s="23">
        <v>1102</v>
      </c>
      <c r="F82" s="24">
        <v>500</v>
      </c>
      <c r="G82" s="24">
        <v>602</v>
      </c>
      <c r="H82" s="23">
        <v>1757</v>
      </c>
      <c r="I82" s="24">
        <v>835</v>
      </c>
      <c r="J82" s="24">
        <v>922</v>
      </c>
      <c r="K82" s="23">
        <v>1605</v>
      </c>
      <c r="L82" s="24">
        <v>815</v>
      </c>
      <c r="M82" s="24">
        <v>790</v>
      </c>
      <c r="N82" s="23">
        <v>2787</v>
      </c>
      <c r="O82" s="24">
        <v>1295</v>
      </c>
      <c r="P82" s="24">
        <v>1492</v>
      </c>
      <c r="Q82" s="23">
        <v>1410</v>
      </c>
      <c r="R82" s="24">
        <v>652</v>
      </c>
      <c r="S82" s="24">
        <v>758</v>
      </c>
    </row>
    <row r="83" spans="1:19" s="21" customFormat="1" ht="18" customHeight="1">
      <c r="A83" s="22" t="s">
        <v>82</v>
      </c>
      <c r="B83" s="23">
        <v>12202</v>
      </c>
      <c r="C83" s="23">
        <v>5892</v>
      </c>
      <c r="D83" s="23">
        <v>6310</v>
      </c>
      <c r="E83" s="23">
        <v>1588</v>
      </c>
      <c r="F83" s="24">
        <v>797</v>
      </c>
      <c r="G83" s="24">
        <v>791</v>
      </c>
      <c r="H83" s="23">
        <v>2356</v>
      </c>
      <c r="I83" s="24">
        <v>1127</v>
      </c>
      <c r="J83" s="24">
        <v>1229</v>
      </c>
      <c r="K83" s="23">
        <v>2190</v>
      </c>
      <c r="L83" s="24">
        <v>1084</v>
      </c>
      <c r="M83" s="24">
        <v>1106</v>
      </c>
      <c r="N83" s="23">
        <v>3997</v>
      </c>
      <c r="O83" s="24">
        <v>1970</v>
      </c>
      <c r="P83" s="24">
        <v>2027</v>
      </c>
      <c r="Q83" s="23">
        <v>2071</v>
      </c>
      <c r="R83" s="24">
        <v>914</v>
      </c>
      <c r="S83" s="24">
        <v>1157</v>
      </c>
    </row>
    <row r="84" spans="1:19" s="21" customFormat="1" ht="19.5" customHeight="1">
      <c r="A84" s="25" t="s">
        <v>83</v>
      </c>
      <c r="B84" s="20">
        <v>41556</v>
      </c>
      <c r="C84" s="20">
        <v>18660</v>
      </c>
      <c r="D84" s="20">
        <v>22896</v>
      </c>
      <c r="E84" s="20">
        <v>5438</v>
      </c>
      <c r="F84" s="20">
        <v>2578</v>
      </c>
      <c r="G84" s="20">
        <v>2860</v>
      </c>
      <c r="H84" s="20">
        <v>8188</v>
      </c>
      <c r="I84" s="20">
        <v>3679</v>
      </c>
      <c r="J84" s="20">
        <v>4509</v>
      </c>
      <c r="K84" s="20">
        <v>7526</v>
      </c>
      <c r="L84" s="20">
        <v>3523</v>
      </c>
      <c r="M84" s="20">
        <v>4003</v>
      </c>
      <c r="N84" s="20">
        <v>13130</v>
      </c>
      <c r="O84" s="20">
        <v>5948</v>
      </c>
      <c r="P84" s="20">
        <v>7182</v>
      </c>
      <c r="Q84" s="20">
        <v>7274</v>
      </c>
      <c r="R84" s="20">
        <v>2932</v>
      </c>
      <c r="S84" s="20">
        <v>4342</v>
      </c>
    </row>
    <row r="85" spans="1:19" s="21" customFormat="1" ht="19.5" customHeight="1">
      <c r="A85" s="22" t="s">
        <v>86</v>
      </c>
      <c r="B85" s="23">
        <v>9768</v>
      </c>
      <c r="C85" s="23">
        <v>4479</v>
      </c>
      <c r="D85" s="23">
        <v>5289</v>
      </c>
      <c r="E85" s="23">
        <v>1296</v>
      </c>
      <c r="F85" s="24">
        <v>624</v>
      </c>
      <c r="G85" s="24">
        <v>672</v>
      </c>
      <c r="H85" s="23">
        <v>1894</v>
      </c>
      <c r="I85" s="24">
        <v>883</v>
      </c>
      <c r="J85" s="24">
        <v>1011</v>
      </c>
      <c r="K85" s="23">
        <v>1749</v>
      </c>
      <c r="L85" s="24">
        <v>827</v>
      </c>
      <c r="M85" s="24">
        <v>922</v>
      </c>
      <c r="N85" s="23">
        <v>3106</v>
      </c>
      <c r="O85" s="24">
        <v>1423</v>
      </c>
      <c r="P85" s="24">
        <v>1683</v>
      </c>
      <c r="Q85" s="23">
        <v>1723</v>
      </c>
      <c r="R85" s="24">
        <v>722</v>
      </c>
      <c r="S85" s="24">
        <v>1001</v>
      </c>
    </row>
    <row r="86" spans="1:19" s="21" customFormat="1" ht="19.5" customHeight="1">
      <c r="A86" s="22" t="s">
        <v>84</v>
      </c>
      <c r="B86" s="23">
        <v>8336</v>
      </c>
      <c r="C86" s="23">
        <v>3746</v>
      </c>
      <c r="D86" s="23">
        <v>4590</v>
      </c>
      <c r="E86" s="23">
        <v>1134</v>
      </c>
      <c r="F86" s="24">
        <v>522</v>
      </c>
      <c r="G86" s="24">
        <v>612</v>
      </c>
      <c r="H86" s="23">
        <v>1655</v>
      </c>
      <c r="I86" s="24">
        <v>749</v>
      </c>
      <c r="J86" s="24">
        <v>906</v>
      </c>
      <c r="K86" s="23">
        <v>1535</v>
      </c>
      <c r="L86" s="24">
        <v>732</v>
      </c>
      <c r="M86" s="24">
        <v>803</v>
      </c>
      <c r="N86" s="23">
        <v>2626</v>
      </c>
      <c r="O86" s="24">
        <v>1184</v>
      </c>
      <c r="P86" s="24">
        <v>1442</v>
      </c>
      <c r="Q86" s="23">
        <v>1386</v>
      </c>
      <c r="R86" s="24">
        <v>559</v>
      </c>
      <c r="S86" s="24">
        <v>827</v>
      </c>
    </row>
    <row r="87" spans="1:19" s="21" customFormat="1" ht="19.5" customHeight="1">
      <c r="A87" s="22" t="s">
        <v>85</v>
      </c>
      <c r="B87" s="23">
        <v>8399</v>
      </c>
      <c r="C87" s="23">
        <v>3801</v>
      </c>
      <c r="D87" s="23">
        <v>4598</v>
      </c>
      <c r="E87" s="23">
        <v>1073</v>
      </c>
      <c r="F87" s="24">
        <v>525</v>
      </c>
      <c r="G87" s="24">
        <v>548</v>
      </c>
      <c r="H87" s="23">
        <v>1716</v>
      </c>
      <c r="I87" s="24">
        <v>765</v>
      </c>
      <c r="J87" s="24">
        <v>951</v>
      </c>
      <c r="K87" s="23">
        <v>1550</v>
      </c>
      <c r="L87" s="24">
        <v>723</v>
      </c>
      <c r="M87" s="24">
        <v>827</v>
      </c>
      <c r="N87" s="23">
        <v>2605</v>
      </c>
      <c r="O87" s="24">
        <v>1203</v>
      </c>
      <c r="P87" s="24">
        <v>1402</v>
      </c>
      <c r="Q87" s="23">
        <v>1455</v>
      </c>
      <c r="R87" s="24">
        <v>585</v>
      </c>
      <c r="S87" s="24">
        <v>870</v>
      </c>
    </row>
    <row r="88" spans="1:19" s="21" customFormat="1" ht="19.5" customHeight="1">
      <c r="A88" s="22" t="s">
        <v>87</v>
      </c>
      <c r="B88" s="23">
        <v>7819</v>
      </c>
      <c r="C88" s="23">
        <v>3511</v>
      </c>
      <c r="D88" s="23">
        <v>4308</v>
      </c>
      <c r="E88" s="23">
        <v>1007</v>
      </c>
      <c r="F88" s="24">
        <v>473</v>
      </c>
      <c r="G88" s="24">
        <v>534</v>
      </c>
      <c r="H88" s="23">
        <v>1523</v>
      </c>
      <c r="I88" s="24">
        <v>685</v>
      </c>
      <c r="J88" s="24">
        <v>838</v>
      </c>
      <c r="K88" s="23">
        <v>1393</v>
      </c>
      <c r="L88" s="24">
        <v>659</v>
      </c>
      <c r="M88" s="24">
        <v>734</v>
      </c>
      <c r="N88" s="23">
        <v>2500</v>
      </c>
      <c r="O88" s="24">
        <v>1134</v>
      </c>
      <c r="P88" s="24">
        <v>1366</v>
      </c>
      <c r="Q88" s="23">
        <v>1396</v>
      </c>
      <c r="R88" s="24">
        <v>560</v>
      </c>
      <c r="S88" s="24">
        <v>836</v>
      </c>
    </row>
    <row r="89" spans="1:19" s="21" customFormat="1" ht="19.5" customHeight="1">
      <c r="A89" s="22" t="s">
        <v>88</v>
      </c>
      <c r="B89" s="23">
        <v>7234</v>
      </c>
      <c r="C89" s="23">
        <v>3123</v>
      </c>
      <c r="D89" s="23">
        <v>4111</v>
      </c>
      <c r="E89" s="23">
        <v>928</v>
      </c>
      <c r="F89" s="24">
        <v>434</v>
      </c>
      <c r="G89" s="24">
        <v>494</v>
      </c>
      <c r="H89" s="23">
        <v>1400</v>
      </c>
      <c r="I89" s="24">
        <v>597</v>
      </c>
      <c r="J89" s="24">
        <v>803</v>
      </c>
      <c r="K89" s="23">
        <v>1299</v>
      </c>
      <c r="L89" s="24">
        <v>582</v>
      </c>
      <c r="M89" s="24">
        <v>717</v>
      </c>
      <c r="N89" s="23">
        <v>2293</v>
      </c>
      <c r="O89" s="24">
        <v>1004</v>
      </c>
      <c r="P89" s="24">
        <v>1289</v>
      </c>
      <c r="Q89" s="23">
        <v>1314</v>
      </c>
      <c r="R89" s="24">
        <v>506</v>
      </c>
      <c r="S89" s="24">
        <v>808</v>
      </c>
    </row>
    <row r="90" spans="1:19" s="21" customFormat="1" ht="19.5" customHeight="1">
      <c r="A90" s="25" t="s">
        <v>91</v>
      </c>
      <c r="B90" s="20">
        <v>28569</v>
      </c>
      <c r="C90" s="20">
        <v>11534</v>
      </c>
      <c r="D90" s="20">
        <v>17035</v>
      </c>
      <c r="E90" s="20">
        <v>3621</v>
      </c>
      <c r="F90" s="20">
        <v>1629</v>
      </c>
      <c r="G90" s="20">
        <v>1992</v>
      </c>
      <c r="H90" s="20">
        <v>5649</v>
      </c>
      <c r="I90" s="20">
        <v>2226</v>
      </c>
      <c r="J90" s="20">
        <v>3423</v>
      </c>
      <c r="K90" s="20">
        <v>5107</v>
      </c>
      <c r="L90" s="20">
        <v>2062</v>
      </c>
      <c r="M90" s="20">
        <v>3045</v>
      </c>
      <c r="N90" s="20">
        <v>8909</v>
      </c>
      <c r="O90" s="20">
        <v>3626</v>
      </c>
      <c r="P90" s="20">
        <v>5283</v>
      </c>
      <c r="Q90" s="20">
        <v>5283</v>
      </c>
      <c r="R90" s="20">
        <v>1991</v>
      </c>
      <c r="S90" s="20">
        <v>3292</v>
      </c>
    </row>
    <row r="91" spans="1:19" s="21" customFormat="1" ht="19.5" customHeight="1">
      <c r="A91" s="22" t="s">
        <v>89</v>
      </c>
      <c r="B91" s="23">
        <v>6402</v>
      </c>
      <c r="C91" s="23">
        <v>2664</v>
      </c>
      <c r="D91" s="23">
        <v>3738</v>
      </c>
      <c r="E91" s="23">
        <v>841</v>
      </c>
      <c r="F91" s="24">
        <v>397</v>
      </c>
      <c r="G91" s="24">
        <v>444</v>
      </c>
      <c r="H91" s="23">
        <v>1225</v>
      </c>
      <c r="I91" s="24">
        <v>500</v>
      </c>
      <c r="J91" s="24">
        <v>725</v>
      </c>
      <c r="K91" s="23">
        <v>1163</v>
      </c>
      <c r="L91" s="24">
        <v>494</v>
      </c>
      <c r="M91" s="24">
        <v>669</v>
      </c>
      <c r="N91" s="23">
        <v>2045</v>
      </c>
      <c r="O91" s="24">
        <v>849</v>
      </c>
      <c r="P91" s="24">
        <v>1196</v>
      </c>
      <c r="Q91" s="23">
        <v>1128</v>
      </c>
      <c r="R91" s="24">
        <v>424</v>
      </c>
      <c r="S91" s="24">
        <v>704</v>
      </c>
    </row>
    <row r="92" spans="1:19" s="21" customFormat="1" ht="19.5" customHeight="1">
      <c r="A92" s="22" t="s">
        <v>90</v>
      </c>
      <c r="B92" s="23">
        <v>6532</v>
      </c>
      <c r="C92" s="23">
        <v>2732</v>
      </c>
      <c r="D92" s="23">
        <v>3800</v>
      </c>
      <c r="E92" s="23">
        <v>792</v>
      </c>
      <c r="F92" s="24">
        <v>356</v>
      </c>
      <c r="G92" s="24">
        <v>436</v>
      </c>
      <c r="H92" s="23">
        <v>1250</v>
      </c>
      <c r="I92" s="24">
        <v>549</v>
      </c>
      <c r="J92" s="24">
        <v>701</v>
      </c>
      <c r="K92" s="23">
        <v>1160</v>
      </c>
      <c r="L92" s="24">
        <v>481</v>
      </c>
      <c r="M92" s="24">
        <v>679</v>
      </c>
      <c r="N92" s="23">
        <v>2027</v>
      </c>
      <c r="O92" s="24">
        <v>836</v>
      </c>
      <c r="P92" s="24">
        <v>1191</v>
      </c>
      <c r="Q92" s="23">
        <v>1303</v>
      </c>
      <c r="R92" s="24">
        <v>510</v>
      </c>
      <c r="S92" s="24">
        <v>793</v>
      </c>
    </row>
    <row r="93" spans="1:19" s="21" customFormat="1" ht="19.5" customHeight="1">
      <c r="A93" s="22" t="s">
        <v>92</v>
      </c>
      <c r="B93" s="23">
        <v>6028</v>
      </c>
      <c r="C93" s="23">
        <v>2444</v>
      </c>
      <c r="D93" s="23">
        <v>3584</v>
      </c>
      <c r="E93" s="23">
        <v>771</v>
      </c>
      <c r="F93" s="24">
        <v>354</v>
      </c>
      <c r="G93" s="24">
        <v>417</v>
      </c>
      <c r="H93" s="23">
        <v>1236</v>
      </c>
      <c r="I93" s="24">
        <v>463</v>
      </c>
      <c r="J93" s="24">
        <v>773</v>
      </c>
      <c r="K93" s="23">
        <v>1033</v>
      </c>
      <c r="L93" s="24">
        <v>418</v>
      </c>
      <c r="M93" s="24">
        <v>615</v>
      </c>
      <c r="N93" s="23">
        <v>1879</v>
      </c>
      <c r="O93" s="24">
        <v>780</v>
      </c>
      <c r="P93" s="24">
        <v>1099</v>
      </c>
      <c r="Q93" s="23">
        <v>1109</v>
      </c>
      <c r="R93" s="24">
        <v>429</v>
      </c>
      <c r="S93" s="24">
        <v>680</v>
      </c>
    </row>
    <row r="94" spans="1:19" s="21" customFormat="1" ht="19.5" customHeight="1">
      <c r="A94" s="22" t="s">
        <v>93</v>
      </c>
      <c r="B94" s="23">
        <v>5018</v>
      </c>
      <c r="C94" s="23">
        <v>1931</v>
      </c>
      <c r="D94" s="23">
        <v>3087</v>
      </c>
      <c r="E94" s="23">
        <v>663</v>
      </c>
      <c r="F94" s="24">
        <v>298</v>
      </c>
      <c r="G94" s="24">
        <v>365</v>
      </c>
      <c r="H94" s="23">
        <v>1022</v>
      </c>
      <c r="I94" s="24">
        <v>351</v>
      </c>
      <c r="J94" s="24">
        <v>671</v>
      </c>
      <c r="K94" s="23">
        <v>895</v>
      </c>
      <c r="L94" s="24">
        <v>340</v>
      </c>
      <c r="M94" s="24">
        <v>555</v>
      </c>
      <c r="N94" s="23">
        <v>1550</v>
      </c>
      <c r="O94" s="24">
        <v>622</v>
      </c>
      <c r="P94" s="24">
        <v>928</v>
      </c>
      <c r="Q94" s="23">
        <v>888</v>
      </c>
      <c r="R94" s="24">
        <v>320</v>
      </c>
      <c r="S94" s="24">
        <v>568</v>
      </c>
    </row>
    <row r="95" spans="1:19" s="21" customFormat="1" ht="19.5" customHeight="1">
      <c r="A95" s="22" t="s">
        <v>96</v>
      </c>
      <c r="B95" s="23">
        <v>4589</v>
      </c>
      <c r="C95" s="23">
        <v>1763</v>
      </c>
      <c r="D95" s="23">
        <v>2826</v>
      </c>
      <c r="E95" s="23">
        <v>554</v>
      </c>
      <c r="F95" s="24">
        <v>224</v>
      </c>
      <c r="G95" s="24">
        <v>330</v>
      </c>
      <c r="H95" s="23">
        <v>916</v>
      </c>
      <c r="I95" s="24">
        <v>363</v>
      </c>
      <c r="J95" s="24">
        <v>553</v>
      </c>
      <c r="K95" s="23">
        <v>856</v>
      </c>
      <c r="L95" s="24">
        <v>329</v>
      </c>
      <c r="M95" s="24">
        <v>527</v>
      </c>
      <c r="N95" s="23">
        <v>1408</v>
      </c>
      <c r="O95" s="24">
        <v>539</v>
      </c>
      <c r="P95" s="24">
        <v>869</v>
      </c>
      <c r="Q95" s="23">
        <v>855</v>
      </c>
      <c r="R95" s="24">
        <v>308</v>
      </c>
      <c r="S95" s="24">
        <v>547</v>
      </c>
    </row>
    <row r="96" spans="1:19" s="21" customFormat="1" ht="18.75" customHeight="1">
      <c r="A96" s="25" t="s">
        <v>94</v>
      </c>
      <c r="B96" s="20">
        <v>18626</v>
      </c>
      <c r="C96" s="20">
        <v>6299</v>
      </c>
      <c r="D96" s="20">
        <v>12327</v>
      </c>
      <c r="E96" s="20">
        <v>2290</v>
      </c>
      <c r="F96" s="20">
        <v>908</v>
      </c>
      <c r="G96" s="20">
        <v>1382</v>
      </c>
      <c r="H96" s="20">
        <v>3763</v>
      </c>
      <c r="I96" s="20">
        <v>1244</v>
      </c>
      <c r="J96" s="20">
        <v>2519</v>
      </c>
      <c r="K96" s="20">
        <v>3375</v>
      </c>
      <c r="L96" s="20">
        <v>1153</v>
      </c>
      <c r="M96" s="20">
        <v>2222</v>
      </c>
      <c r="N96" s="20">
        <v>5736</v>
      </c>
      <c r="O96" s="20">
        <v>1890</v>
      </c>
      <c r="P96" s="20">
        <v>3846</v>
      </c>
      <c r="Q96" s="20">
        <v>3462</v>
      </c>
      <c r="R96" s="20">
        <v>1104</v>
      </c>
      <c r="S96" s="20">
        <v>2358</v>
      </c>
    </row>
    <row r="97" spans="1:19" s="21" customFormat="1" ht="18.75" customHeight="1">
      <c r="A97" s="22" t="s">
        <v>95</v>
      </c>
      <c r="B97" s="23">
        <v>4048</v>
      </c>
      <c r="C97" s="23">
        <v>1435</v>
      </c>
      <c r="D97" s="23">
        <v>2613</v>
      </c>
      <c r="E97" s="23">
        <v>511</v>
      </c>
      <c r="F97" s="24">
        <v>209</v>
      </c>
      <c r="G97" s="24">
        <v>302</v>
      </c>
      <c r="H97" s="23">
        <v>828</v>
      </c>
      <c r="I97" s="24">
        <v>313</v>
      </c>
      <c r="J97" s="24">
        <v>515</v>
      </c>
      <c r="K97" s="23">
        <v>700</v>
      </c>
      <c r="L97" s="24">
        <v>246</v>
      </c>
      <c r="M97" s="24">
        <v>454</v>
      </c>
      <c r="N97" s="23">
        <v>1271</v>
      </c>
      <c r="O97" s="24">
        <v>442</v>
      </c>
      <c r="P97" s="24">
        <v>829</v>
      </c>
      <c r="Q97" s="23">
        <v>738</v>
      </c>
      <c r="R97" s="24">
        <v>225</v>
      </c>
      <c r="S97" s="24">
        <v>513</v>
      </c>
    </row>
    <row r="98" spans="1:19" s="21" customFormat="1" ht="18.75" customHeight="1">
      <c r="A98" s="22" t="s">
        <v>97</v>
      </c>
      <c r="B98" s="23">
        <v>4174</v>
      </c>
      <c r="C98" s="23">
        <v>1326</v>
      </c>
      <c r="D98" s="23">
        <v>2848</v>
      </c>
      <c r="E98" s="23">
        <v>463</v>
      </c>
      <c r="F98" s="24">
        <v>171</v>
      </c>
      <c r="G98" s="24">
        <v>292</v>
      </c>
      <c r="H98" s="23">
        <v>817</v>
      </c>
      <c r="I98" s="24">
        <v>249</v>
      </c>
      <c r="J98" s="24">
        <v>568</v>
      </c>
      <c r="K98" s="23">
        <v>807</v>
      </c>
      <c r="L98" s="24">
        <v>272</v>
      </c>
      <c r="M98" s="24">
        <v>535</v>
      </c>
      <c r="N98" s="23">
        <v>1241</v>
      </c>
      <c r="O98" s="24">
        <v>378</v>
      </c>
      <c r="P98" s="24">
        <v>863</v>
      </c>
      <c r="Q98" s="23">
        <v>846</v>
      </c>
      <c r="R98" s="24">
        <v>256</v>
      </c>
      <c r="S98" s="24">
        <v>590</v>
      </c>
    </row>
    <row r="99" spans="1:19" s="21" customFormat="1" ht="18.75" customHeight="1">
      <c r="A99" s="22" t="s">
        <v>98</v>
      </c>
      <c r="B99" s="23">
        <v>4067</v>
      </c>
      <c r="C99" s="23">
        <v>1426</v>
      </c>
      <c r="D99" s="23">
        <v>2641</v>
      </c>
      <c r="E99" s="23">
        <v>516</v>
      </c>
      <c r="F99" s="24">
        <v>218</v>
      </c>
      <c r="G99" s="24">
        <v>298</v>
      </c>
      <c r="H99" s="23">
        <v>806</v>
      </c>
      <c r="I99" s="24">
        <v>241</v>
      </c>
      <c r="J99" s="24">
        <v>565</v>
      </c>
      <c r="K99" s="23">
        <v>729</v>
      </c>
      <c r="L99" s="24">
        <v>252</v>
      </c>
      <c r="M99" s="24">
        <v>477</v>
      </c>
      <c r="N99" s="23">
        <v>1255</v>
      </c>
      <c r="O99" s="24">
        <v>454</v>
      </c>
      <c r="P99" s="24">
        <v>801</v>
      </c>
      <c r="Q99" s="23">
        <v>761</v>
      </c>
      <c r="R99" s="24">
        <v>261</v>
      </c>
      <c r="S99" s="24">
        <v>500</v>
      </c>
    </row>
    <row r="100" spans="1:19" s="21" customFormat="1" ht="18.75" customHeight="1">
      <c r="A100" s="22" t="s">
        <v>101</v>
      </c>
      <c r="B100" s="23">
        <v>3287</v>
      </c>
      <c r="C100" s="23">
        <v>1113</v>
      </c>
      <c r="D100" s="23">
        <v>2174</v>
      </c>
      <c r="E100" s="23">
        <v>394</v>
      </c>
      <c r="F100" s="24">
        <v>147</v>
      </c>
      <c r="G100" s="24">
        <v>247</v>
      </c>
      <c r="H100" s="23">
        <v>694</v>
      </c>
      <c r="I100" s="24">
        <v>239</v>
      </c>
      <c r="J100" s="24">
        <v>455</v>
      </c>
      <c r="K100" s="23">
        <v>575</v>
      </c>
      <c r="L100" s="24">
        <v>201</v>
      </c>
      <c r="M100" s="24">
        <v>374</v>
      </c>
      <c r="N100" s="23">
        <v>1060</v>
      </c>
      <c r="O100" s="24">
        <v>329</v>
      </c>
      <c r="P100" s="24">
        <v>731</v>
      </c>
      <c r="Q100" s="23">
        <v>564</v>
      </c>
      <c r="R100" s="24">
        <v>197</v>
      </c>
      <c r="S100" s="24">
        <v>367</v>
      </c>
    </row>
    <row r="101" spans="1:19" s="21" customFormat="1" ht="18.75" customHeight="1">
      <c r="A101" s="22" t="s">
        <v>99</v>
      </c>
      <c r="B101" s="23">
        <v>3050</v>
      </c>
      <c r="C101" s="23">
        <v>999</v>
      </c>
      <c r="D101" s="23">
        <v>2051</v>
      </c>
      <c r="E101" s="23">
        <v>406</v>
      </c>
      <c r="F101" s="24">
        <v>163</v>
      </c>
      <c r="G101" s="24">
        <v>243</v>
      </c>
      <c r="H101" s="23">
        <v>618</v>
      </c>
      <c r="I101" s="24">
        <v>202</v>
      </c>
      <c r="J101" s="24">
        <v>416</v>
      </c>
      <c r="K101" s="23">
        <v>564</v>
      </c>
      <c r="L101" s="24">
        <v>182</v>
      </c>
      <c r="M101" s="24">
        <v>382</v>
      </c>
      <c r="N101" s="23">
        <v>909</v>
      </c>
      <c r="O101" s="24">
        <v>287</v>
      </c>
      <c r="P101" s="24">
        <v>622</v>
      </c>
      <c r="Q101" s="23">
        <v>553</v>
      </c>
      <c r="R101" s="24">
        <v>165</v>
      </c>
      <c r="S101" s="24">
        <v>388</v>
      </c>
    </row>
    <row r="102" spans="1:19" s="21" customFormat="1" ht="18.75" customHeight="1">
      <c r="A102" s="25" t="s">
        <v>100</v>
      </c>
      <c r="B102" s="20">
        <v>10279</v>
      </c>
      <c r="C102" s="20">
        <v>3027</v>
      </c>
      <c r="D102" s="20">
        <v>7252</v>
      </c>
      <c r="E102" s="20">
        <v>1231</v>
      </c>
      <c r="F102" s="20">
        <v>416</v>
      </c>
      <c r="G102" s="20">
        <v>815</v>
      </c>
      <c r="H102" s="20">
        <v>2246</v>
      </c>
      <c r="I102" s="20">
        <v>614</v>
      </c>
      <c r="J102" s="20">
        <v>1632</v>
      </c>
      <c r="K102" s="20">
        <v>1888</v>
      </c>
      <c r="L102" s="20">
        <v>538</v>
      </c>
      <c r="M102" s="20">
        <v>1350</v>
      </c>
      <c r="N102" s="20">
        <v>3060</v>
      </c>
      <c r="O102" s="20">
        <v>915</v>
      </c>
      <c r="P102" s="20">
        <v>2145</v>
      </c>
      <c r="Q102" s="20">
        <v>1854</v>
      </c>
      <c r="R102" s="20">
        <v>544</v>
      </c>
      <c r="S102" s="20">
        <v>1310</v>
      </c>
    </row>
    <row r="103" spans="1:19" s="21" customFormat="1" ht="18.75" customHeight="1">
      <c r="A103" s="22" t="s">
        <v>102</v>
      </c>
      <c r="B103" s="23">
        <v>2428</v>
      </c>
      <c r="C103" s="23">
        <v>807</v>
      </c>
      <c r="D103" s="23">
        <v>1621</v>
      </c>
      <c r="E103" s="23">
        <v>320</v>
      </c>
      <c r="F103" s="24">
        <v>122</v>
      </c>
      <c r="G103" s="24">
        <v>198</v>
      </c>
      <c r="H103" s="23">
        <v>523</v>
      </c>
      <c r="I103" s="24">
        <v>156</v>
      </c>
      <c r="J103" s="24">
        <v>367</v>
      </c>
      <c r="K103" s="23">
        <v>436</v>
      </c>
      <c r="L103" s="24">
        <v>146</v>
      </c>
      <c r="M103" s="24">
        <v>290</v>
      </c>
      <c r="N103" s="23">
        <v>712</v>
      </c>
      <c r="O103" s="24">
        <v>240</v>
      </c>
      <c r="P103" s="24">
        <v>472</v>
      </c>
      <c r="Q103" s="23">
        <v>437</v>
      </c>
      <c r="R103" s="24">
        <v>143</v>
      </c>
      <c r="S103" s="24">
        <v>294</v>
      </c>
    </row>
    <row r="104" spans="1:19" s="21" customFormat="1" ht="18.75" customHeight="1">
      <c r="A104" s="22" t="s">
        <v>103</v>
      </c>
      <c r="B104" s="23">
        <v>2187</v>
      </c>
      <c r="C104" s="23">
        <v>648</v>
      </c>
      <c r="D104" s="23">
        <v>1539</v>
      </c>
      <c r="E104" s="23">
        <v>244</v>
      </c>
      <c r="F104" s="24">
        <v>85</v>
      </c>
      <c r="G104" s="24">
        <v>159</v>
      </c>
      <c r="H104" s="23">
        <v>476</v>
      </c>
      <c r="I104" s="24">
        <v>125</v>
      </c>
      <c r="J104" s="24">
        <v>351</v>
      </c>
      <c r="K104" s="23">
        <v>399</v>
      </c>
      <c r="L104" s="24">
        <v>111</v>
      </c>
      <c r="M104" s="24">
        <v>288</v>
      </c>
      <c r="N104" s="23">
        <v>645</v>
      </c>
      <c r="O104" s="24">
        <v>204</v>
      </c>
      <c r="P104" s="24">
        <v>441</v>
      </c>
      <c r="Q104" s="23">
        <v>423</v>
      </c>
      <c r="R104" s="24">
        <v>123</v>
      </c>
      <c r="S104" s="24">
        <v>300</v>
      </c>
    </row>
    <row r="105" spans="1:19" s="21" customFormat="1" ht="18.75" customHeight="1">
      <c r="A105" s="22" t="s">
        <v>106</v>
      </c>
      <c r="B105" s="23">
        <v>1767</v>
      </c>
      <c r="C105" s="23">
        <v>574</v>
      </c>
      <c r="D105" s="23">
        <v>1193</v>
      </c>
      <c r="E105" s="23">
        <v>227</v>
      </c>
      <c r="F105" s="24">
        <v>74</v>
      </c>
      <c r="G105" s="24">
        <v>153</v>
      </c>
      <c r="H105" s="23">
        <v>396</v>
      </c>
      <c r="I105" s="24">
        <v>120</v>
      </c>
      <c r="J105" s="24">
        <v>276</v>
      </c>
      <c r="K105" s="23">
        <v>319</v>
      </c>
      <c r="L105" s="24">
        <v>105</v>
      </c>
      <c r="M105" s="24">
        <v>214</v>
      </c>
      <c r="N105" s="23">
        <v>517</v>
      </c>
      <c r="O105" s="24">
        <v>177</v>
      </c>
      <c r="P105" s="24">
        <v>340</v>
      </c>
      <c r="Q105" s="23">
        <v>308</v>
      </c>
      <c r="R105" s="24">
        <v>98</v>
      </c>
      <c r="S105" s="24">
        <v>210</v>
      </c>
    </row>
    <row r="106" spans="1:19" s="21" customFormat="1" ht="18.75" customHeight="1">
      <c r="A106" s="22" t="s">
        <v>104</v>
      </c>
      <c r="B106" s="23">
        <v>2129</v>
      </c>
      <c r="C106" s="23">
        <v>556</v>
      </c>
      <c r="D106" s="23">
        <v>1573</v>
      </c>
      <c r="E106" s="23">
        <v>233</v>
      </c>
      <c r="F106" s="24">
        <v>78</v>
      </c>
      <c r="G106" s="24">
        <v>155</v>
      </c>
      <c r="H106" s="23">
        <v>496</v>
      </c>
      <c r="I106" s="24">
        <v>125</v>
      </c>
      <c r="J106" s="24">
        <v>371</v>
      </c>
      <c r="K106" s="23">
        <v>395</v>
      </c>
      <c r="L106" s="24">
        <v>103</v>
      </c>
      <c r="M106" s="24">
        <v>292</v>
      </c>
      <c r="N106" s="23">
        <v>647</v>
      </c>
      <c r="O106" s="24">
        <v>165</v>
      </c>
      <c r="P106" s="24">
        <v>482</v>
      </c>
      <c r="Q106" s="23">
        <v>358</v>
      </c>
      <c r="R106" s="24">
        <v>85</v>
      </c>
      <c r="S106" s="24">
        <v>273</v>
      </c>
    </row>
    <row r="107" spans="1:19" s="21" customFormat="1" ht="18.75" customHeight="1">
      <c r="A107" s="22" t="s">
        <v>105</v>
      </c>
      <c r="B107" s="23">
        <v>1768</v>
      </c>
      <c r="C107" s="23">
        <v>442</v>
      </c>
      <c r="D107" s="23">
        <v>1326</v>
      </c>
      <c r="E107" s="23">
        <v>207</v>
      </c>
      <c r="F107" s="24">
        <v>57</v>
      </c>
      <c r="G107" s="24">
        <v>150</v>
      </c>
      <c r="H107" s="23">
        <v>355</v>
      </c>
      <c r="I107" s="24">
        <v>88</v>
      </c>
      <c r="J107" s="24">
        <v>267</v>
      </c>
      <c r="K107" s="23">
        <v>339</v>
      </c>
      <c r="L107" s="24">
        <v>73</v>
      </c>
      <c r="M107" s="24">
        <v>266</v>
      </c>
      <c r="N107" s="23">
        <v>539</v>
      </c>
      <c r="O107" s="24">
        <v>129</v>
      </c>
      <c r="P107" s="24">
        <v>410</v>
      </c>
      <c r="Q107" s="23">
        <v>328</v>
      </c>
      <c r="R107" s="24">
        <v>95</v>
      </c>
      <c r="S107" s="24">
        <v>233</v>
      </c>
    </row>
    <row r="108" spans="1:19" s="21" customFormat="1" ht="18" customHeight="1">
      <c r="A108" s="25" t="s">
        <v>107</v>
      </c>
      <c r="B108" s="20">
        <v>4799</v>
      </c>
      <c r="C108" s="20">
        <v>1130</v>
      </c>
      <c r="D108" s="20">
        <v>3669</v>
      </c>
      <c r="E108" s="20">
        <v>583</v>
      </c>
      <c r="F108" s="20">
        <v>154</v>
      </c>
      <c r="G108" s="20">
        <v>429</v>
      </c>
      <c r="H108" s="20">
        <v>1012</v>
      </c>
      <c r="I108" s="20">
        <v>223</v>
      </c>
      <c r="J108" s="20">
        <v>789</v>
      </c>
      <c r="K108" s="20">
        <v>900</v>
      </c>
      <c r="L108" s="20">
        <v>203</v>
      </c>
      <c r="M108" s="20">
        <v>697</v>
      </c>
      <c r="N108" s="20">
        <v>1453</v>
      </c>
      <c r="O108" s="20">
        <v>331</v>
      </c>
      <c r="P108" s="20">
        <v>1122</v>
      </c>
      <c r="Q108" s="20">
        <v>851</v>
      </c>
      <c r="R108" s="20">
        <v>219</v>
      </c>
      <c r="S108" s="20">
        <v>632</v>
      </c>
    </row>
    <row r="109" spans="1:19" s="21" customFormat="1" ht="18" customHeight="1">
      <c r="A109" s="22" t="s">
        <v>108</v>
      </c>
      <c r="B109" s="23">
        <v>1358</v>
      </c>
      <c r="C109" s="23">
        <v>362</v>
      </c>
      <c r="D109" s="23">
        <v>996</v>
      </c>
      <c r="E109" s="23">
        <v>170</v>
      </c>
      <c r="F109" s="24">
        <v>49</v>
      </c>
      <c r="G109" s="24">
        <v>121</v>
      </c>
      <c r="H109" s="23">
        <v>276</v>
      </c>
      <c r="I109" s="24">
        <v>75</v>
      </c>
      <c r="J109" s="24">
        <v>201</v>
      </c>
      <c r="K109" s="23">
        <v>258</v>
      </c>
      <c r="L109" s="24">
        <v>64</v>
      </c>
      <c r="M109" s="24">
        <v>194</v>
      </c>
      <c r="N109" s="23">
        <v>402</v>
      </c>
      <c r="O109" s="24">
        <v>102</v>
      </c>
      <c r="P109" s="24">
        <v>300</v>
      </c>
      <c r="Q109" s="23">
        <v>252</v>
      </c>
      <c r="R109" s="24">
        <v>72</v>
      </c>
      <c r="S109" s="24">
        <v>180</v>
      </c>
    </row>
    <row r="110" spans="1:19" s="21" customFormat="1" ht="18" customHeight="1">
      <c r="A110" s="22" t="s">
        <v>111</v>
      </c>
      <c r="B110" s="23">
        <v>1133</v>
      </c>
      <c r="C110" s="23">
        <v>249</v>
      </c>
      <c r="D110" s="23">
        <v>884</v>
      </c>
      <c r="E110" s="23">
        <v>139</v>
      </c>
      <c r="F110" s="24">
        <v>36</v>
      </c>
      <c r="G110" s="24">
        <v>103</v>
      </c>
      <c r="H110" s="23">
        <v>254</v>
      </c>
      <c r="I110" s="24">
        <v>43</v>
      </c>
      <c r="J110" s="24">
        <v>211</v>
      </c>
      <c r="K110" s="23">
        <v>201</v>
      </c>
      <c r="L110" s="24">
        <v>45</v>
      </c>
      <c r="M110" s="24">
        <v>156</v>
      </c>
      <c r="N110" s="23">
        <v>343</v>
      </c>
      <c r="O110" s="24">
        <v>79</v>
      </c>
      <c r="P110" s="24">
        <v>264</v>
      </c>
      <c r="Q110" s="23">
        <v>196</v>
      </c>
      <c r="R110" s="24">
        <v>46</v>
      </c>
      <c r="S110" s="24">
        <v>150</v>
      </c>
    </row>
    <row r="111" spans="1:19" s="21" customFormat="1" ht="18" customHeight="1">
      <c r="A111" s="22" t="s">
        <v>109</v>
      </c>
      <c r="B111" s="23">
        <v>914</v>
      </c>
      <c r="C111" s="23">
        <v>213</v>
      </c>
      <c r="D111" s="23">
        <v>701</v>
      </c>
      <c r="E111" s="23">
        <v>109</v>
      </c>
      <c r="F111" s="24">
        <v>28</v>
      </c>
      <c r="G111" s="24">
        <v>81</v>
      </c>
      <c r="H111" s="23">
        <v>184</v>
      </c>
      <c r="I111" s="24">
        <v>37</v>
      </c>
      <c r="J111" s="24">
        <v>147</v>
      </c>
      <c r="K111" s="23">
        <v>196</v>
      </c>
      <c r="L111" s="24">
        <v>47</v>
      </c>
      <c r="M111" s="24">
        <v>149</v>
      </c>
      <c r="N111" s="23">
        <v>271</v>
      </c>
      <c r="O111" s="24">
        <v>60</v>
      </c>
      <c r="P111" s="24">
        <v>211</v>
      </c>
      <c r="Q111" s="23">
        <v>154</v>
      </c>
      <c r="R111" s="24">
        <v>41</v>
      </c>
      <c r="S111" s="24">
        <v>113</v>
      </c>
    </row>
    <row r="112" spans="1:19" s="21" customFormat="1" ht="18" customHeight="1">
      <c r="A112" s="22" t="s">
        <v>110</v>
      </c>
      <c r="B112" s="23">
        <v>761</v>
      </c>
      <c r="C112" s="23">
        <v>166</v>
      </c>
      <c r="D112" s="23">
        <v>595</v>
      </c>
      <c r="E112" s="23">
        <v>74</v>
      </c>
      <c r="F112" s="24">
        <v>18</v>
      </c>
      <c r="G112" s="24">
        <v>56</v>
      </c>
      <c r="H112" s="23">
        <v>168</v>
      </c>
      <c r="I112" s="24">
        <v>38</v>
      </c>
      <c r="J112" s="24">
        <v>130</v>
      </c>
      <c r="K112" s="23">
        <v>124</v>
      </c>
      <c r="L112" s="24">
        <v>22</v>
      </c>
      <c r="M112" s="24">
        <v>102</v>
      </c>
      <c r="N112" s="23">
        <v>237</v>
      </c>
      <c r="O112" s="24">
        <v>51</v>
      </c>
      <c r="P112" s="24">
        <v>186</v>
      </c>
      <c r="Q112" s="23">
        <v>158</v>
      </c>
      <c r="R112" s="24">
        <v>37</v>
      </c>
      <c r="S112" s="24">
        <v>121</v>
      </c>
    </row>
    <row r="113" spans="1:19" s="21" customFormat="1" ht="18" customHeight="1">
      <c r="A113" s="22" t="s">
        <v>113</v>
      </c>
      <c r="B113" s="23">
        <v>633</v>
      </c>
      <c r="C113" s="23">
        <v>140</v>
      </c>
      <c r="D113" s="23">
        <v>493</v>
      </c>
      <c r="E113" s="23">
        <v>91</v>
      </c>
      <c r="F113" s="24">
        <v>23</v>
      </c>
      <c r="G113" s="24">
        <v>68</v>
      </c>
      <c r="H113" s="23">
        <v>130</v>
      </c>
      <c r="I113" s="24">
        <v>30</v>
      </c>
      <c r="J113" s="24">
        <v>100</v>
      </c>
      <c r="K113" s="23">
        <v>121</v>
      </c>
      <c r="L113" s="24">
        <v>25</v>
      </c>
      <c r="M113" s="24">
        <v>96</v>
      </c>
      <c r="N113" s="23">
        <v>200</v>
      </c>
      <c r="O113" s="24">
        <v>39</v>
      </c>
      <c r="P113" s="24">
        <v>161</v>
      </c>
      <c r="Q113" s="23">
        <v>91</v>
      </c>
      <c r="R113" s="24">
        <v>23</v>
      </c>
      <c r="S113" s="24">
        <v>68</v>
      </c>
    </row>
    <row r="114" spans="1:19" s="21" customFormat="1" ht="18.75" customHeight="1">
      <c r="A114" s="25" t="s">
        <v>116</v>
      </c>
      <c r="B114" s="20">
        <v>1555</v>
      </c>
      <c r="C114" s="20">
        <v>271</v>
      </c>
      <c r="D114" s="20">
        <v>1284</v>
      </c>
      <c r="E114" s="20">
        <v>186</v>
      </c>
      <c r="F114" s="20">
        <v>35</v>
      </c>
      <c r="G114" s="20">
        <v>151</v>
      </c>
      <c r="H114" s="20">
        <v>358</v>
      </c>
      <c r="I114" s="20">
        <v>72</v>
      </c>
      <c r="J114" s="20">
        <v>286</v>
      </c>
      <c r="K114" s="20">
        <v>283</v>
      </c>
      <c r="L114" s="20">
        <v>41</v>
      </c>
      <c r="M114" s="20">
        <v>242</v>
      </c>
      <c r="N114" s="20">
        <v>483</v>
      </c>
      <c r="O114" s="20">
        <v>79</v>
      </c>
      <c r="P114" s="20">
        <v>404</v>
      </c>
      <c r="Q114" s="20">
        <v>245</v>
      </c>
      <c r="R114" s="20">
        <v>44</v>
      </c>
      <c r="S114" s="20">
        <v>201</v>
      </c>
    </row>
    <row r="115" spans="1:19" s="21" customFormat="1" ht="18.75" customHeight="1">
      <c r="A115" s="22" t="s">
        <v>112</v>
      </c>
      <c r="B115" s="23">
        <v>496</v>
      </c>
      <c r="C115" s="23">
        <v>96</v>
      </c>
      <c r="D115" s="23">
        <v>400</v>
      </c>
      <c r="E115" s="23">
        <v>50</v>
      </c>
      <c r="F115" s="24">
        <v>9</v>
      </c>
      <c r="G115" s="24">
        <v>41</v>
      </c>
      <c r="H115" s="23">
        <v>114</v>
      </c>
      <c r="I115" s="24">
        <v>22</v>
      </c>
      <c r="J115" s="24">
        <v>92</v>
      </c>
      <c r="K115" s="23">
        <v>100</v>
      </c>
      <c r="L115" s="24">
        <v>16</v>
      </c>
      <c r="M115" s="24">
        <v>84</v>
      </c>
      <c r="N115" s="23">
        <v>147</v>
      </c>
      <c r="O115" s="24">
        <v>27</v>
      </c>
      <c r="P115" s="24">
        <v>120</v>
      </c>
      <c r="Q115" s="23">
        <v>85</v>
      </c>
      <c r="R115" s="24">
        <v>22</v>
      </c>
      <c r="S115" s="24">
        <v>63</v>
      </c>
    </row>
    <row r="116" spans="1:19" s="21" customFormat="1" ht="18.75" customHeight="1">
      <c r="A116" s="22" t="s">
        <v>114</v>
      </c>
      <c r="B116" s="23">
        <v>359</v>
      </c>
      <c r="C116" s="23">
        <v>78</v>
      </c>
      <c r="D116" s="23">
        <v>281</v>
      </c>
      <c r="E116" s="23">
        <v>51</v>
      </c>
      <c r="F116" s="24">
        <v>13</v>
      </c>
      <c r="G116" s="24">
        <v>38</v>
      </c>
      <c r="H116" s="23">
        <v>78</v>
      </c>
      <c r="I116" s="24">
        <v>21</v>
      </c>
      <c r="J116" s="24">
        <v>57</v>
      </c>
      <c r="K116" s="23">
        <v>56</v>
      </c>
      <c r="L116" s="24">
        <v>10</v>
      </c>
      <c r="M116" s="24">
        <v>46</v>
      </c>
      <c r="N116" s="23">
        <v>127</v>
      </c>
      <c r="O116" s="24">
        <v>25</v>
      </c>
      <c r="P116" s="24">
        <v>102</v>
      </c>
      <c r="Q116" s="23">
        <v>47</v>
      </c>
      <c r="R116" s="24">
        <v>9</v>
      </c>
      <c r="S116" s="24">
        <v>38</v>
      </c>
    </row>
    <row r="117" spans="1:19" s="21" customFormat="1" ht="18.75" customHeight="1">
      <c r="A117" s="22" t="s">
        <v>115</v>
      </c>
      <c r="B117" s="23">
        <v>324</v>
      </c>
      <c r="C117" s="23">
        <v>51</v>
      </c>
      <c r="D117" s="23">
        <v>273</v>
      </c>
      <c r="E117" s="23">
        <v>38</v>
      </c>
      <c r="F117" s="24">
        <v>7</v>
      </c>
      <c r="G117" s="24">
        <v>31</v>
      </c>
      <c r="H117" s="23">
        <v>75</v>
      </c>
      <c r="I117" s="24">
        <v>12</v>
      </c>
      <c r="J117" s="24">
        <v>63</v>
      </c>
      <c r="K117" s="23">
        <v>58</v>
      </c>
      <c r="L117" s="24">
        <v>5</v>
      </c>
      <c r="M117" s="24">
        <v>53</v>
      </c>
      <c r="N117" s="23">
        <v>99</v>
      </c>
      <c r="O117" s="24">
        <v>17</v>
      </c>
      <c r="P117" s="24">
        <v>82</v>
      </c>
      <c r="Q117" s="23">
        <v>54</v>
      </c>
      <c r="R117" s="24">
        <v>10</v>
      </c>
      <c r="S117" s="24">
        <v>44</v>
      </c>
    </row>
    <row r="118" spans="1:19" s="21" customFormat="1" ht="18.75" customHeight="1">
      <c r="A118" s="22" t="s">
        <v>118</v>
      </c>
      <c r="B118" s="23">
        <v>210</v>
      </c>
      <c r="C118" s="23">
        <v>26</v>
      </c>
      <c r="D118" s="23">
        <v>184</v>
      </c>
      <c r="E118" s="23">
        <v>28</v>
      </c>
      <c r="F118" s="24">
        <v>4</v>
      </c>
      <c r="G118" s="24">
        <v>24</v>
      </c>
      <c r="H118" s="23">
        <v>51</v>
      </c>
      <c r="I118" s="24">
        <v>12</v>
      </c>
      <c r="J118" s="24">
        <v>39</v>
      </c>
      <c r="K118" s="23">
        <v>37</v>
      </c>
      <c r="L118" s="24">
        <v>4</v>
      </c>
      <c r="M118" s="24">
        <v>33</v>
      </c>
      <c r="N118" s="23">
        <v>62</v>
      </c>
      <c r="O118" s="24">
        <v>3</v>
      </c>
      <c r="P118" s="24">
        <v>59</v>
      </c>
      <c r="Q118" s="23">
        <v>32</v>
      </c>
      <c r="R118" s="24">
        <v>3</v>
      </c>
      <c r="S118" s="24">
        <v>29</v>
      </c>
    </row>
    <row r="119" spans="1:19" s="21" customFormat="1" ht="18.75" customHeight="1">
      <c r="A119" s="22" t="s">
        <v>119</v>
      </c>
      <c r="B119" s="23">
        <v>166</v>
      </c>
      <c r="C119" s="23">
        <v>20</v>
      </c>
      <c r="D119" s="23">
        <v>146</v>
      </c>
      <c r="E119" s="23">
        <v>19</v>
      </c>
      <c r="F119" s="24">
        <v>2</v>
      </c>
      <c r="G119" s="24">
        <v>17</v>
      </c>
      <c r="H119" s="23">
        <v>40</v>
      </c>
      <c r="I119" s="24">
        <v>5</v>
      </c>
      <c r="J119" s="24">
        <v>35</v>
      </c>
      <c r="K119" s="23">
        <v>32</v>
      </c>
      <c r="L119" s="24">
        <v>6</v>
      </c>
      <c r="M119" s="24">
        <v>26</v>
      </c>
      <c r="N119" s="23">
        <v>48</v>
      </c>
      <c r="O119" s="24">
        <v>7</v>
      </c>
      <c r="P119" s="24">
        <v>41</v>
      </c>
      <c r="Q119" s="23">
        <v>27</v>
      </c>
      <c r="R119" s="24">
        <v>0</v>
      </c>
      <c r="S119" s="24">
        <v>27</v>
      </c>
    </row>
    <row r="120" spans="1:19" s="21" customFormat="1" ht="19.5" customHeight="1">
      <c r="A120" s="25" t="s">
        <v>117</v>
      </c>
      <c r="B120" s="20">
        <v>357</v>
      </c>
      <c r="C120" s="20">
        <v>35</v>
      </c>
      <c r="D120" s="20">
        <v>322</v>
      </c>
      <c r="E120" s="20">
        <v>50</v>
      </c>
      <c r="F120" s="20">
        <v>6</v>
      </c>
      <c r="G120" s="20">
        <v>44</v>
      </c>
      <c r="H120" s="20">
        <v>93</v>
      </c>
      <c r="I120" s="20">
        <v>4</v>
      </c>
      <c r="J120" s="20">
        <v>89</v>
      </c>
      <c r="K120" s="20">
        <v>68</v>
      </c>
      <c r="L120" s="20">
        <v>5</v>
      </c>
      <c r="M120" s="20">
        <v>63</v>
      </c>
      <c r="N120" s="20">
        <v>101</v>
      </c>
      <c r="O120" s="20">
        <v>12</v>
      </c>
      <c r="P120" s="20">
        <v>89</v>
      </c>
      <c r="Q120" s="20">
        <v>45</v>
      </c>
      <c r="R120" s="20">
        <v>8</v>
      </c>
      <c r="S120" s="20">
        <v>37</v>
      </c>
    </row>
    <row r="121" spans="1:19" s="21" customFormat="1" ht="19.5" customHeight="1">
      <c r="A121" s="22" t="s">
        <v>120</v>
      </c>
      <c r="B121" s="23">
        <v>139</v>
      </c>
      <c r="C121" s="23">
        <v>13</v>
      </c>
      <c r="D121" s="23">
        <v>126</v>
      </c>
      <c r="E121" s="23">
        <v>17</v>
      </c>
      <c r="F121" s="24">
        <v>1</v>
      </c>
      <c r="G121" s="24">
        <v>16</v>
      </c>
      <c r="H121" s="23">
        <v>29</v>
      </c>
      <c r="I121" s="24">
        <v>0</v>
      </c>
      <c r="J121" s="24">
        <v>29</v>
      </c>
      <c r="K121" s="23">
        <v>29</v>
      </c>
      <c r="L121" s="24">
        <v>4</v>
      </c>
      <c r="M121" s="24">
        <v>25</v>
      </c>
      <c r="N121" s="23">
        <v>43</v>
      </c>
      <c r="O121" s="24">
        <v>3</v>
      </c>
      <c r="P121" s="24">
        <v>40</v>
      </c>
      <c r="Q121" s="23">
        <v>21</v>
      </c>
      <c r="R121" s="24">
        <v>5</v>
      </c>
      <c r="S121" s="24">
        <v>16</v>
      </c>
    </row>
    <row r="122" spans="1:19" s="21" customFormat="1" ht="19.5" customHeight="1">
      <c r="A122" s="22" t="s">
        <v>121</v>
      </c>
      <c r="B122" s="23">
        <v>91</v>
      </c>
      <c r="C122" s="23">
        <v>8</v>
      </c>
      <c r="D122" s="23">
        <v>83</v>
      </c>
      <c r="E122" s="23">
        <v>12</v>
      </c>
      <c r="F122" s="24">
        <v>0</v>
      </c>
      <c r="G122" s="24">
        <v>12</v>
      </c>
      <c r="H122" s="23">
        <v>31</v>
      </c>
      <c r="I122" s="24">
        <v>2</v>
      </c>
      <c r="J122" s="24">
        <v>29</v>
      </c>
      <c r="K122" s="23">
        <v>14</v>
      </c>
      <c r="L122" s="24">
        <v>0</v>
      </c>
      <c r="M122" s="24">
        <v>14</v>
      </c>
      <c r="N122" s="23">
        <v>24</v>
      </c>
      <c r="O122" s="24">
        <v>5</v>
      </c>
      <c r="P122" s="24">
        <v>19</v>
      </c>
      <c r="Q122" s="23">
        <v>10</v>
      </c>
      <c r="R122" s="24">
        <v>1</v>
      </c>
      <c r="S122" s="24">
        <v>9</v>
      </c>
    </row>
    <row r="123" spans="1:19" s="21" customFormat="1" ht="19.5" customHeight="1">
      <c r="A123" s="22" t="s">
        <v>123</v>
      </c>
      <c r="B123" s="23">
        <v>58</v>
      </c>
      <c r="C123" s="23">
        <v>6</v>
      </c>
      <c r="D123" s="23">
        <v>52</v>
      </c>
      <c r="E123" s="23">
        <v>5</v>
      </c>
      <c r="F123" s="24">
        <v>2</v>
      </c>
      <c r="G123" s="24">
        <v>3</v>
      </c>
      <c r="H123" s="23">
        <v>16</v>
      </c>
      <c r="I123" s="24">
        <v>1</v>
      </c>
      <c r="J123" s="24">
        <v>15</v>
      </c>
      <c r="K123" s="23">
        <v>13</v>
      </c>
      <c r="L123" s="24">
        <v>0</v>
      </c>
      <c r="M123" s="24">
        <v>13</v>
      </c>
      <c r="N123" s="23">
        <v>19</v>
      </c>
      <c r="O123" s="24">
        <v>3</v>
      </c>
      <c r="P123" s="24">
        <v>16</v>
      </c>
      <c r="Q123" s="23">
        <v>5</v>
      </c>
      <c r="R123" s="24">
        <v>0</v>
      </c>
      <c r="S123" s="24">
        <v>5</v>
      </c>
    </row>
    <row r="124" spans="1:19" s="21" customFormat="1" ht="19.5" customHeight="1">
      <c r="A124" s="22" t="s">
        <v>124</v>
      </c>
      <c r="B124" s="23">
        <v>41</v>
      </c>
      <c r="C124" s="23">
        <v>4</v>
      </c>
      <c r="D124" s="23">
        <v>37</v>
      </c>
      <c r="E124" s="23">
        <v>9</v>
      </c>
      <c r="F124" s="24">
        <v>2</v>
      </c>
      <c r="G124" s="24">
        <v>7</v>
      </c>
      <c r="H124" s="23">
        <v>7</v>
      </c>
      <c r="I124" s="24">
        <v>0</v>
      </c>
      <c r="J124" s="24">
        <v>7</v>
      </c>
      <c r="K124" s="23">
        <v>10</v>
      </c>
      <c r="L124" s="24">
        <v>1</v>
      </c>
      <c r="M124" s="24">
        <v>9</v>
      </c>
      <c r="N124" s="23">
        <v>11</v>
      </c>
      <c r="O124" s="24">
        <v>1</v>
      </c>
      <c r="P124" s="24">
        <v>10</v>
      </c>
      <c r="Q124" s="23">
        <v>4</v>
      </c>
      <c r="R124" s="24">
        <v>0</v>
      </c>
      <c r="S124" s="24">
        <v>4</v>
      </c>
    </row>
    <row r="125" spans="1:19" s="21" customFormat="1" ht="19.5" customHeight="1">
      <c r="A125" s="22" t="s">
        <v>122</v>
      </c>
      <c r="B125" s="23">
        <v>28</v>
      </c>
      <c r="C125" s="23">
        <v>4</v>
      </c>
      <c r="D125" s="23">
        <v>24</v>
      </c>
      <c r="E125" s="23">
        <v>7</v>
      </c>
      <c r="F125" s="24">
        <v>1</v>
      </c>
      <c r="G125" s="24">
        <v>6</v>
      </c>
      <c r="H125" s="23">
        <v>10</v>
      </c>
      <c r="I125" s="24">
        <v>1</v>
      </c>
      <c r="J125" s="24">
        <v>9</v>
      </c>
      <c r="K125" s="23">
        <v>2</v>
      </c>
      <c r="L125" s="24">
        <v>0</v>
      </c>
      <c r="M125" s="24">
        <v>2</v>
      </c>
      <c r="N125" s="23">
        <v>4</v>
      </c>
      <c r="O125" s="24">
        <v>0</v>
      </c>
      <c r="P125" s="24">
        <v>4</v>
      </c>
      <c r="Q125" s="23">
        <v>5</v>
      </c>
      <c r="R125" s="24">
        <v>2</v>
      </c>
      <c r="S125" s="24">
        <v>3</v>
      </c>
    </row>
    <row r="126" spans="1:19" s="21" customFormat="1" ht="19.5" customHeight="1">
      <c r="A126" s="27" t="s">
        <v>125</v>
      </c>
      <c r="B126" s="28">
        <v>61</v>
      </c>
      <c r="C126" s="29">
        <v>4</v>
      </c>
      <c r="D126" s="29">
        <v>57</v>
      </c>
      <c r="E126" s="29">
        <v>8</v>
      </c>
      <c r="F126" s="30">
        <v>0</v>
      </c>
      <c r="G126" s="30">
        <v>8</v>
      </c>
      <c r="H126" s="29">
        <v>10</v>
      </c>
      <c r="I126" s="30">
        <v>1</v>
      </c>
      <c r="J126" s="30">
        <v>9</v>
      </c>
      <c r="K126" s="29">
        <v>12</v>
      </c>
      <c r="L126" s="30">
        <v>1</v>
      </c>
      <c r="M126" s="30">
        <v>11</v>
      </c>
      <c r="N126" s="29">
        <v>20</v>
      </c>
      <c r="O126" s="30">
        <v>1</v>
      </c>
      <c r="P126" s="30">
        <v>19</v>
      </c>
      <c r="Q126" s="29">
        <v>11</v>
      </c>
      <c r="R126" s="30">
        <v>1</v>
      </c>
      <c r="S126" s="30">
        <v>10</v>
      </c>
    </row>
    <row r="128" spans="1:19">
      <c r="B128" s="32"/>
    </row>
    <row r="129" spans="1:19">
      <c r="A129" s="31" t="s">
        <v>323</v>
      </c>
      <c r="B129" s="33">
        <f t="shared" ref="B129:S129" si="0">SUM(B6,B12,B18)</f>
        <v>299298</v>
      </c>
      <c r="C129" s="33">
        <f t="shared" si="0"/>
        <v>156362</v>
      </c>
      <c r="D129" s="33">
        <f t="shared" si="0"/>
        <v>142936</v>
      </c>
      <c r="E129" s="33">
        <f t="shared" si="0"/>
        <v>16162</v>
      </c>
      <c r="F129" s="33">
        <f t="shared" si="0"/>
        <v>8530</v>
      </c>
      <c r="G129" s="33">
        <f t="shared" si="0"/>
        <v>7632</v>
      </c>
      <c r="H129" s="33">
        <f t="shared" si="0"/>
        <v>69230</v>
      </c>
      <c r="I129" s="33">
        <f t="shared" si="0"/>
        <v>36300</v>
      </c>
      <c r="J129" s="33">
        <f t="shared" si="0"/>
        <v>32930</v>
      </c>
      <c r="K129" s="33">
        <f t="shared" si="0"/>
        <v>37095</v>
      </c>
      <c r="L129" s="33">
        <f t="shared" si="0"/>
        <v>19236</v>
      </c>
      <c r="M129" s="33">
        <f t="shared" si="0"/>
        <v>17859</v>
      </c>
      <c r="N129" s="33">
        <f t="shared" si="0"/>
        <v>93695</v>
      </c>
      <c r="O129" s="33">
        <f t="shared" si="0"/>
        <v>48992</v>
      </c>
      <c r="P129" s="33">
        <f t="shared" si="0"/>
        <v>44703</v>
      </c>
      <c r="Q129" s="33">
        <f t="shared" si="0"/>
        <v>83116</v>
      </c>
      <c r="R129" s="33">
        <f t="shared" si="0"/>
        <v>43304</v>
      </c>
      <c r="S129" s="33">
        <f t="shared" si="0"/>
        <v>39812</v>
      </c>
    </row>
    <row r="130" spans="1:19">
      <c r="A130" s="31" t="s">
        <v>325</v>
      </c>
      <c r="B130" s="34">
        <f t="shared" ref="B130:S130" si="1">SUM(B24,B30,B36,B42,B48,B54,B60,B66,B72,B78)</f>
        <v>1002698</v>
      </c>
      <c r="C130" s="34">
        <f t="shared" si="1"/>
        <v>501342</v>
      </c>
      <c r="D130" s="34">
        <f t="shared" si="1"/>
        <v>501356</v>
      </c>
      <c r="E130" s="34">
        <f t="shared" si="1"/>
        <v>84517</v>
      </c>
      <c r="F130" s="34">
        <f t="shared" si="1"/>
        <v>42479</v>
      </c>
      <c r="G130" s="34">
        <f t="shared" si="1"/>
        <v>42038</v>
      </c>
      <c r="H130" s="34">
        <f t="shared" si="1"/>
        <v>218813</v>
      </c>
      <c r="I130" s="34">
        <f t="shared" si="1"/>
        <v>108252</v>
      </c>
      <c r="J130" s="34">
        <f t="shared" si="1"/>
        <v>110561</v>
      </c>
      <c r="K130" s="34">
        <f t="shared" si="1"/>
        <v>155490</v>
      </c>
      <c r="L130" s="34">
        <f t="shared" si="1"/>
        <v>76794</v>
      </c>
      <c r="M130" s="34">
        <f t="shared" si="1"/>
        <v>78696</v>
      </c>
      <c r="N130" s="34">
        <f t="shared" si="1"/>
        <v>334398</v>
      </c>
      <c r="O130" s="34">
        <f t="shared" si="1"/>
        <v>167165</v>
      </c>
      <c r="P130" s="34">
        <f t="shared" si="1"/>
        <v>167233</v>
      </c>
      <c r="Q130" s="34">
        <f t="shared" si="1"/>
        <v>209480</v>
      </c>
      <c r="R130" s="34">
        <f t="shared" si="1"/>
        <v>106652</v>
      </c>
      <c r="S130" s="34">
        <f t="shared" si="1"/>
        <v>102828</v>
      </c>
    </row>
    <row r="140" spans="1:19">
      <c r="B140" s="35"/>
    </row>
  </sheetData>
  <mergeCells count="1">
    <mergeCell ref="A3:A4"/>
  </mergeCells>
  <phoneticPr fontId="21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29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36"/>
    <col min="2" max="2" width="10.21875" style="36" bestFit="1" customWidth="1"/>
    <col min="3" max="16384" width="8.88671875" style="36"/>
  </cols>
  <sheetData>
    <row r="1" spans="1:19" ht="22.5">
      <c r="A1" s="334" t="s">
        <v>333</v>
      </c>
      <c r="B1" s="334"/>
      <c r="C1" s="334"/>
      <c r="D1" s="334"/>
      <c r="E1" s="334"/>
      <c r="F1" s="334"/>
      <c r="G1" s="334"/>
      <c r="H1" s="334"/>
    </row>
    <row r="2" spans="1:19" ht="18">
      <c r="A2" s="335"/>
      <c r="B2" s="335"/>
      <c r="R2" s="336" t="s">
        <v>349</v>
      </c>
      <c r="S2" s="336"/>
    </row>
    <row r="3" spans="1:19">
      <c r="A3" s="337" t="s">
        <v>4</v>
      </c>
      <c r="B3" s="338" t="s">
        <v>330</v>
      </c>
      <c r="C3" s="338"/>
      <c r="D3" s="338"/>
      <c r="E3" s="338" t="s">
        <v>331</v>
      </c>
      <c r="F3" s="338"/>
      <c r="G3" s="338"/>
      <c r="H3" s="338" t="s">
        <v>324</v>
      </c>
      <c r="I3" s="338"/>
      <c r="J3" s="339"/>
      <c r="K3" s="337" t="s">
        <v>329</v>
      </c>
      <c r="L3" s="340"/>
      <c r="M3" s="340"/>
      <c r="N3" s="340" t="s">
        <v>326</v>
      </c>
      <c r="O3" s="340"/>
      <c r="P3" s="340"/>
      <c r="Q3" s="340" t="s">
        <v>328</v>
      </c>
      <c r="R3" s="340"/>
      <c r="S3" s="341"/>
    </row>
    <row r="4" spans="1:19">
      <c r="A4" s="337"/>
      <c r="B4" s="37" t="s">
        <v>3</v>
      </c>
      <c r="C4" s="37" t="s">
        <v>1</v>
      </c>
      <c r="D4" s="37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7" t="s">
        <v>1</v>
      </c>
      <c r="J4" s="38" t="s">
        <v>2</v>
      </c>
      <c r="K4" s="39" t="s">
        <v>3</v>
      </c>
      <c r="L4" s="40" t="s">
        <v>1</v>
      </c>
      <c r="M4" s="40" t="s">
        <v>2</v>
      </c>
      <c r="N4" s="40" t="s">
        <v>3</v>
      </c>
      <c r="O4" s="40" t="s">
        <v>1</v>
      </c>
      <c r="P4" s="40" t="s">
        <v>2</v>
      </c>
      <c r="Q4" s="40" t="s">
        <v>3</v>
      </c>
      <c r="R4" s="40" t="s">
        <v>1</v>
      </c>
      <c r="S4" s="41" t="s">
        <v>2</v>
      </c>
    </row>
    <row r="5" spans="1:19" s="44" customFormat="1">
      <c r="A5" s="42">
        <v>2007</v>
      </c>
      <c r="B5" s="43">
        <f t="shared" ref="B5:B36" si="0">E5+H5+K5+N5+Q5</f>
        <v>1413444</v>
      </c>
      <c r="C5" s="43">
        <f t="shared" ref="C5:C36" si="1">F5+I5+L5+O5+R5</f>
        <v>701561</v>
      </c>
      <c r="D5" s="43">
        <f t="shared" ref="D5:D36" si="2">G5+J5+M5+P5+S5</f>
        <v>711883</v>
      </c>
      <c r="E5" s="43">
        <v>115066</v>
      </c>
      <c r="F5" s="43">
        <v>57347</v>
      </c>
      <c r="G5" s="43">
        <v>57719</v>
      </c>
      <c r="H5" s="43">
        <v>307072</v>
      </c>
      <c r="I5" s="43">
        <v>151441</v>
      </c>
      <c r="J5" s="43">
        <v>155631</v>
      </c>
      <c r="K5" s="43">
        <v>209024</v>
      </c>
      <c r="L5" s="43">
        <v>102036</v>
      </c>
      <c r="M5" s="43">
        <v>106988</v>
      </c>
      <c r="N5" s="43">
        <v>466181</v>
      </c>
      <c r="O5" s="43">
        <v>231639</v>
      </c>
      <c r="P5" s="43">
        <v>234542</v>
      </c>
      <c r="Q5" s="43">
        <v>316101</v>
      </c>
      <c r="R5" s="43">
        <v>159098</v>
      </c>
      <c r="S5" s="43">
        <v>157003</v>
      </c>
    </row>
    <row r="6" spans="1:19">
      <c r="A6" s="45" t="s">
        <v>56</v>
      </c>
      <c r="B6" s="46">
        <f t="shared" si="0"/>
        <v>72477</v>
      </c>
      <c r="C6" s="46">
        <f t="shared" si="1"/>
        <v>37840</v>
      </c>
      <c r="D6" s="46">
        <f t="shared" si="2"/>
        <v>34637</v>
      </c>
      <c r="E6" s="46">
        <v>3836</v>
      </c>
      <c r="F6" s="46">
        <v>2007</v>
      </c>
      <c r="G6" s="46">
        <v>1829</v>
      </c>
      <c r="H6" s="46">
        <v>15831</v>
      </c>
      <c r="I6" s="46">
        <v>8284</v>
      </c>
      <c r="J6" s="46">
        <v>7547</v>
      </c>
      <c r="K6" s="46">
        <v>7421</v>
      </c>
      <c r="L6" s="46">
        <v>3822</v>
      </c>
      <c r="M6" s="46">
        <v>3599</v>
      </c>
      <c r="N6" s="46">
        <v>23435</v>
      </c>
      <c r="O6" s="46">
        <v>12224</v>
      </c>
      <c r="P6" s="46">
        <v>11211</v>
      </c>
      <c r="Q6" s="46">
        <v>21954</v>
      </c>
      <c r="R6" s="46">
        <v>11503</v>
      </c>
      <c r="S6" s="46">
        <v>10451</v>
      </c>
    </row>
    <row r="7" spans="1:19">
      <c r="A7" s="45" t="s">
        <v>55</v>
      </c>
      <c r="B7" s="46">
        <f t="shared" si="0"/>
        <v>14177</v>
      </c>
      <c r="C7" s="46">
        <f t="shared" si="1"/>
        <v>7379</v>
      </c>
      <c r="D7" s="46">
        <f t="shared" si="2"/>
        <v>6798</v>
      </c>
      <c r="E7" s="46">
        <v>764</v>
      </c>
      <c r="F7" s="46">
        <v>383</v>
      </c>
      <c r="G7" s="46">
        <v>381</v>
      </c>
      <c r="H7" s="46">
        <v>3021</v>
      </c>
      <c r="I7" s="46">
        <v>1553</v>
      </c>
      <c r="J7" s="46">
        <v>1468</v>
      </c>
      <c r="K7" s="46">
        <v>1433</v>
      </c>
      <c r="L7" s="46">
        <v>727</v>
      </c>
      <c r="M7" s="46">
        <v>706</v>
      </c>
      <c r="N7" s="46">
        <v>4773</v>
      </c>
      <c r="O7" s="46">
        <v>2479</v>
      </c>
      <c r="P7" s="46">
        <v>2294</v>
      </c>
      <c r="Q7" s="46">
        <v>4186</v>
      </c>
      <c r="R7" s="46">
        <v>2237</v>
      </c>
      <c r="S7" s="46">
        <v>1949</v>
      </c>
    </row>
    <row r="8" spans="1:19">
      <c r="A8" s="45" t="s">
        <v>54</v>
      </c>
      <c r="B8" s="46">
        <f t="shared" si="0"/>
        <v>13769</v>
      </c>
      <c r="C8" s="46">
        <f t="shared" si="1"/>
        <v>7202</v>
      </c>
      <c r="D8" s="46">
        <f t="shared" si="2"/>
        <v>6567</v>
      </c>
      <c r="E8" s="46">
        <v>693</v>
      </c>
      <c r="F8" s="46">
        <v>356</v>
      </c>
      <c r="G8" s="46">
        <v>337</v>
      </c>
      <c r="H8" s="46">
        <v>2966</v>
      </c>
      <c r="I8" s="46">
        <v>1569</v>
      </c>
      <c r="J8" s="46">
        <v>1397</v>
      </c>
      <c r="K8" s="46">
        <v>1480</v>
      </c>
      <c r="L8" s="46">
        <v>739</v>
      </c>
      <c r="M8" s="46">
        <v>741</v>
      </c>
      <c r="N8" s="46">
        <v>4440</v>
      </c>
      <c r="O8" s="46">
        <v>2344</v>
      </c>
      <c r="P8" s="46">
        <v>2096</v>
      </c>
      <c r="Q8" s="46">
        <v>4190</v>
      </c>
      <c r="R8" s="46">
        <v>2194</v>
      </c>
      <c r="S8" s="46">
        <v>1996</v>
      </c>
    </row>
    <row r="9" spans="1:19">
      <c r="A9" s="45" t="s">
        <v>53</v>
      </c>
      <c r="B9" s="46">
        <f t="shared" si="0"/>
        <v>13492</v>
      </c>
      <c r="C9" s="46">
        <f t="shared" si="1"/>
        <v>7040</v>
      </c>
      <c r="D9" s="46">
        <f t="shared" si="2"/>
        <v>6452</v>
      </c>
      <c r="E9" s="46">
        <v>708</v>
      </c>
      <c r="F9" s="46">
        <v>369</v>
      </c>
      <c r="G9" s="46">
        <v>339</v>
      </c>
      <c r="H9" s="46">
        <v>2954</v>
      </c>
      <c r="I9" s="46">
        <v>1553</v>
      </c>
      <c r="J9" s="46">
        <v>1401</v>
      </c>
      <c r="K9" s="46">
        <v>1362</v>
      </c>
      <c r="L9" s="46">
        <v>711</v>
      </c>
      <c r="M9" s="46">
        <v>651</v>
      </c>
      <c r="N9" s="46">
        <v>4335</v>
      </c>
      <c r="O9" s="46">
        <v>2233</v>
      </c>
      <c r="P9" s="46">
        <v>2102</v>
      </c>
      <c r="Q9" s="46">
        <v>4133</v>
      </c>
      <c r="R9" s="46">
        <v>2174</v>
      </c>
      <c r="S9" s="46">
        <v>1959</v>
      </c>
    </row>
    <row r="10" spans="1:19">
      <c r="A10" s="45" t="s">
        <v>52</v>
      </c>
      <c r="B10" s="46">
        <f t="shared" si="0"/>
        <v>14772</v>
      </c>
      <c r="C10" s="46">
        <f t="shared" si="1"/>
        <v>7629</v>
      </c>
      <c r="D10" s="46">
        <f t="shared" si="2"/>
        <v>7143</v>
      </c>
      <c r="E10" s="46">
        <v>809</v>
      </c>
      <c r="F10" s="46">
        <v>416</v>
      </c>
      <c r="G10" s="46">
        <v>393</v>
      </c>
      <c r="H10" s="46">
        <v>3308</v>
      </c>
      <c r="I10" s="46">
        <v>1686</v>
      </c>
      <c r="J10" s="46">
        <v>1622</v>
      </c>
      <c r="K10" s="46">
        <v>1515</v>
      </c>
      <c r="L10" s="46">
        <v>783</v>
      </c>
      <c r="M10" s="46">
        <v>732</v>
      </c>
      <c r="N10" s="46">
        <v>4673</v>
      </c>
      <c r="O10" s="46">
        <v>2438</v>
      </c>
      <c r="P10" s="46">
        <v>2235</v>
      </c>
      <c r="Q10" s="46">
        <v>4467</v>
      </c>
      <c r="R10" s="46">
        <v>2306</v>
      </c>
      <c r="S10" s="46">
        <v>2161</v>
      </c>
    </row>
    <row r="11" spans="1:19">
      <c r="A11" s="45" t="s">
        <v>51</v>
      </c>
      <c r="B11" s="46">
        <f t="shared" si="0"/>
        <v>16267</v>
      </c>
      <c r="C11" s="46">
        <f t="shared" si="1"/>
        <v>8590</v>
      </c>
      <c r="D11" s="46">
        <f t="shared" si="2"/>
        <v>7677</v>
      </c>
      <c r="E11" s="46">
        <v>862</v>
      </c>
      <c r="F11" s="46">
        <v>483</v>
      </c>
      <c r="G11" s="46">
        <v>379</v>
      </c>
      <c r="H11" s="46">
        <v>3582</v>
      </c>
      <c r="I11" s="46">
        <v>1923</v>
      </c>
      <c r="J11" s="46">
        <v>1659</v>
      </c>
      <c r="K11" s="46">
        <v>1631</v>
      </c>
      <c r="L11" s="46">
        <v>862</v>
      </c>
      <c r="M11" s="46">
        <v>769</v>
      </c>
      <c r="N11" s="46">
        <v>5214</v>
      </c>
      <c r="O11" s="46">
        <v>2730</v>
      </c>
      <c r="P11" s="46">
        <v>2484</v>
      </c>
      <c r="Q11" s="46">
        <v>4978</v>
      </c>
      <c r="R11" s="46">
        <v>2592</v>
      </c>
      <c r="S11" s="46">
        <v>2386</v>
      </c>
    </row>
    <row r="12" spans="1:19">
      <c r="A12" s="47" t="s">
        <v>50</v>
      </c>
      <c r="B12" s="43">
        <f t="shared" si="0"/>
        <v>99770</v>
      </c>
      <c r="C12" s="43">
        <f t="shared" si="1"/>
        <v>52100</v>
      </c>
      <c r="D12" s="43">
        <f t="shared" si="2"/>
        <v>47670</v>
      </c>
      <c r="E12" s="43">
        <v>5407</v>
      </c>
      <c r="F12" s="43">
        <v>2865</v>
      </c>
      <c r="G12" s="43">
        <v>2542</v>
      </c>
      <c r="H12" s="43">
        <v>23099</v>
      </c>
      <c r="I12" s="43">
        <v>12162</v>
      </c>
      <c r="J12" s="43">
        <v>10937</v>
      </c>
      <c r="K12" s="43">
        <v>11465</v>
      </c>
      <c r="L12" s="43">
        <v>5998</v>
      </c>
      <c r="M12" s="43">
        <v>5467</v>
      </c>
      <c r="N12" s="43">
        <v>31026</v>
      </c>
      <c r="O12" s="43">
        <v>16197</v>
      </c>
      <c r="P12" s="43">
        <v>14829</v>
      </c>
      <c r="Q12" s="43">
        <v>28773</v>
      </c>
      <c r="R12" s="43">
        <v>14878</v>
      </c>
      <c r="S12" s="43">
        <v>13895</v>
      </c>
    </row>
    <row r="13" spans="1:19">
      <c r="A13" s="45" t="s">
        <v>49</v>
      </c>
      <c r="B13" s="46">
        <f t="shared" si="0"/>
        <v>16032</v>
      </c>
      <c r="C13" s="46">
        <f t="shared" si="1"/>
        <v>8370</v>
      </c>
      <c r="D13" s="46">
        <f t="shared" si="2"/>
        <v>7662</v>
      </c>
      <c r="E13" s="46">
        <v>844</v>
      </c>
      <c r="F13" s="46">
        <v>442</v>
      </c>
      <c r="G13" s="46">
        <v>402</v>
      </c>
      <c r="H13" s="46">
        <v>3690</v>
      </c>
      <c r="I13" s="46">
        <v>1986</v>
      </c>
      <c r="J13" s="46">
        <v>1704</v>
      </c>
      <c r="K13" s="46">
        <v>1755</v>
      </c>
      <c r="L13" s="46">
        <v>913</v>
      </c>
      <c r="M13" s="46">
        <v>842</v>
      </c>
      <c r="N13" s="46">
        <v>5093</v>
      </c>
      <c r="O13" s="46">
        <v>2632</v>
      </c>
      <c r="P13" s="46">
        <v>2461</v>
      </c>
      <c r="Q13" s="46">
        <v>4650</v>
      </c>
      <c r="R13" s="46">
        <v>2397</v>
      </c>
      <c r="S13" s="46">
        <v>2253</v>
      </c>
    </row>
    <row r="14" spans="1:19">
      <c r="A14" s="45" t="s">
        <v>48</v>
      </c>
      <c r="B14" s="46">
        <f t="shared" si="0"/>
        <v>18877</v>
      </c>
      <c r="C14" s="46">
        <f t="shared" si="1"/>
        <v>9829</v>
      </c>
      <c r="D14" s="46">
        <f t="shared" si="2"/>
        <v>9048</v>
      </c>
      <c r="E14" s="46">
        <v>953</v>
      </c>
      <c r="F14" s="46">
        <v>511</v>
      </c>
      <c r="G14" s="46">
        <v>442</v>
      </c>
      <c r="H14" s="46">
        <v>4476</v>
      </c>
      <c r="I14" s="46">
        <v>2307</v>
      </c>
      <c r="J14" s="46">
        <v>2169</v>
      </c>
      <c r="K14" s="46">
        <v>2089</v>
      </c>
      <c r="L14" s="46">
        <v>1082</v>
      </c>
      <c r="M14" s="46">
        <v>1007</v>
      </c>
      <c r="N14" s="46">
        <v>5822</v>
      </c>
      <c r="O14" s="46">
        <v>3069</v>
      </c>
      <c r="P14" s="46">
        <v>2753</v>
      </c>
      <c r="Q14" s="46">
        <v>5537</v>
      </c>
      <c r="R14" s="46">
        <v>2860</v>
      </c>
      <c r="S14" s="46">
        <v>2677</v>
      </c>
    </row>
    <row r="15" spans="1:19">
      <c r="A15" s="45" t="s">
        <v>47</v>
      </c>
      <c r="B15" s="46">
        <f t="shared" si="0"/>
        <v>21817</v>
      </c>
      <c r="C15" s="46">
        <f t="shared" si="1"/>
        <v>11483</v>
      </c>
      <c r="D15" s="46">
        <f t="shared" si="2"/>
        <v>10334</v>
      </c>
      <c r="E15" s="46">
        <v>1171</v>
      </c>
      <c r="F15" s="46">
        <v>633</v>
      </c>
      <c r="G15" s="46">
        <v>538</v>
      </c>
      <c r="H15" s="46">
        <v>5010</v>
      </c>
      <c r="I15" s="46">
        <v>2618</v>
      </c>
      <c r="J15" s="46">
        <v>2392</v>
      </c>
      <c r="K15" s="46">
        <v>2424</v>
      </c>
      <c r="L15" s="46">
        <v>1277</v>
      </c>
      <c r="M15" s="46">
        <v>1147</v>
      </c>
      <c r="N15" s="46">
        <v>6822</v>
      </c>
      <c r="O15" s="46">
        <v>3634</v>
      </c>
      <c r="P15" s="46">
        <v>3188</v>
      </c>
      <c r="Q15" s="46">
        <v>6390</v>
      </c>
      <c r="R15" s="46">
        <v>3321</v>
      </c>
      <c r="S15" s="46">
        <v>3069</v>
      </c>
    </row>
    <row r="16" spans="1:19">
      <c r="A16" s="45" t="s">
        <v>46</v>
      </c>
      <c r="B16" s="46">
        <f t="shared" si="0"/>
        <v>21044</v>
      </c>
      <c r="C16" s="46">
        <f t="shared" si="1"/>
        <v>10960</v>
      </c>
      <c r="D16" s="46">
        <f t="shared" si="2"/>
        <v>10084</v>
      </c>
      <c r="E16" s="46">
        <v>1124</v>
      </c>
      <c r="F16" s="46">
        <v>585</v>
      </c>
      <c r="G16" s="46">
        <v>539</v>
      </c>
      <c r="H16" s="46">
        <v>4896</v>
      </c>
      <c r="I16" s="46">
        <v>2568</v>
      </c>
      <c r="J16" s="46">
        <v>2328</v>
      </c>
      <c r="K16" s="46">
        <v>2453</v>
      </c>
      <c r="L16" s="46">
        <v>1274</v>
      </c>
      <c r="M16" s="46">
        <v>1179</v>
      </c>
      <c r="N16" s="46">
        <v>6513</v>
      </c>
      <c r="O16" s="46">
        <v>3367</v>
      </c>
      <c r="P16" s="46">
        <v>3146</v>
      </c>
      <c r="Q16" s="46">
        <v>6058</v>
      </c>
      <c r="R16" s="46">
        <v>3166</v>
      </c>
      <c r="S16" s="46">
        <v>2892</v>
      </c>
    </row>
    <row r="17" spans="1:19">
      <c r="A17" s="45" t="s">
        <v>45</v>
      </c>
      <c r="B17" s="46">
        <f t="shared" si="0"/>
        <v>22000</v>
      </c>
      <c r="C17" s="46">
        <f t="shared" si="1"/>
        <v>11458</v>
      </c>
      <c r="D17" s="46">
        <f t="shared" si="2"/>
        <v>10542</v>
      </c>
      <c r="E17" s="46">
        <v>1315</v>
      </c>
      <c r="F17" s="46">
        <v>694</v>
      </c>
      <c r="G17" s="46">
        <v>621</v>
      </c>
      <c r="H17" s="46">
        <v>5027</v>
      </c>
      <c r="I17" s="46">
        <v>2683</v>
      </c>
      <c r="J17" s="46">
        <v>2344</v>
      </c>
      <c r="K17" s="46">
        <v>2744</v>
      </c>
      <c r="L17" s="46">
        <v>1452</v>
      </c>
      <c r="M17" s="46">
        <v>1292</v>
      </c>
      <c r="N17" s="46">
        <v>6776</v>
      </c>
      <c r="O17" s="46">
        <v>3495</v>
      </c>
      <c r="P17" s="46">
        <v>3281</v>
      </c>
      <c r="Q17" s="46">
        <v>6138</v>
      </c>
      <c r="R17" s="46">
        <v>3134</v>
      </c>
      <c r="S17" s="46">
        <v>3004</v>
      </c>
    </row>
    <row r="18" spans="1:19">
      <c r="A18" s="47" t="s">
        <v>44</v>
      </c>
      <c r="B18" s="43">
        <f t="shared" si="0"/>
        <v>119328</v>
      </c>
      <c r="C18" s="43">
        <f t="shared" si="1"/>
        <v>62335</v>
      </c>
      <c r="D18" s="43">
        <f t="shared" si="2"/>
        <v>56993</v>
      </c>
      <c r="E18" s="43">
        <v>6725</v>
      </c>
      <c r="F18" s="43">
        <v>3538</v>
      </c>
      <c r="G18" s="43">
        <v>3187</v>
      </c>
      <c r="H18" s="43">
        <v>27230</v>
      </c>
      <c r="I18" s="43">
        <v>14257</v>
      </c>
      <c r="J18" s="43">
        <v>12973</v>
      </c>
      <c r="K18" s="43">
        <v>16599</v>
      </c>
      <c r="L18" s="43">
        <v>8606</v>
      </c>
      <c r="M18" s="43">
        <v>7993</v>
      </c>
      <c r="N18" s="43">
        <v>37779</v>
      </c>
      <c r="O18" s="43">
        <v>19766</v>
      </c>
      <c r="P18" s="43">
        <v>18013</v>
      </c>
      <c r="Q18" s="43">
        <v>30995</v>
      </c>
      <c r="R18" s="43">
        <v>16168</v>
      </c>
      <c r="S18" s="43">
        <v>14827</v>
      </c>
    </row>
    <row r="19" spans="1:19">
      <c r="A19" s="45" t="s">
        <v>43</v>
      </c>
      <c r="B19" s="46">
        <f t="shared" si="0"/>
        <v>23221</v>
      </c>
      <c r="C19" s="46">
        <f t="shared" si="1"/>
        <v>11992</v>
      </c>
      <c r="D19" s="46">
        <f t="shared" si="2"/>
        <v>11229</v>
      </c>
      <c r="E19" s="46">
        <v>1308</v>
      </c>
      <c r="F19" s="46">
        <v>717</v>
      </c>
      <c r="G19" s="46">
        <v>591</v>
      </c>
      <c r="H19" s="46">
        <v>5280</v>
      </c>
      <c r="I19" s="46">
        <v>2714</v>
      </c>
      <c r="J19" s="46">
        <v>2566</v>
      </c>
      <c r="K19" s="46">
        <v>2929</v>
      </c>
      <c r="L19" s="46">
        <v>1546</v>
      </c>
      <c r="M19" s="46">
        <v>1383</v>
      </c>
      <c r="N19" s="46">
        <v>7243</v>
      </c>
      <c r="O19" s="46">
        <v>3653</v>
      </c>
      <c r="P19" s="46">
        <v>3590</v>
      </c>
      <c r="Q19" s="46">
        <v>6461</v>
      </c>
      <c r="R19" s="46">
        <v>3362</v>
      </c>
      <c r="S19" s="46">
        <v>3099</v>
      </c>
    </row>
    <row r="20" spans="1:19">
      <c r="A20" s="45" t="s">
        <v>42</v>
      </c>
      <c r="B20" s="46">
        <f t="shared" si="0"/>
        <v>23336</v>
      </c>
      <c r="C20" s="46">
        <f t="shared" si="1"/>
        <v>12242</v>
      </c>
      <c r="D20" s="46">
        <f t="shared" si="2"/>
        <v>11094</v>
      </c>
      <c r="E20" s="46">
        <v>1325</v>
      </c>
      <c r="F20" s="46">
        <v>666</v>
      </c>
      <c r="G20" s="46">
        <v>659</v>
      </c>
      <c r="H20" s="46">
        <v>5281</v>
      </c>
      <c r="I20" s="46">
        <v>2791</v>
      </c>
      <c r="J20" s="46">
        <v>2490</v>
      </c>
      <c r="K20" s="46">
        <v>3088</v>
      </c>
      <c r="L20" s="46">
        <v>1589</v>
      </c>
      <c r="M20" s="46">
        <v>1499</v>
      </c>
      <c r="N20" s="46">
        <v>7302</v>
      </c>
      <c r="O20" s="46">
        <v>3846</v>
      </c>
      <c r="P20" s="46">
        <v>3456</v>
      </c>
      <c r="Q20" s="46">
        <v>6340</v>
      </c>
      <c r="R20" s="46">
        <v>3350</v>
      </c>
      <c r="S20" s="46">
        <v>2990</v>
      </c>
    </row>
    <row r="21" spans="1:19">
      <c r="A21" s="45" t="s">
        <v>41</v>
      </c>
      <c r="B21" s="46">
        <f t="shared" si="0"/>
        <v>24606</v>
      </c>
      <c r="C21" s="46">
        <f t="shared" si="1"/>
        <v>12687</v>
      </c>
      <c r="D21" s="46">
        <f t="shared" si="2"/>
        <v>11919</v>
      </c>
      <c r="E21" s="46">
        <v>1243</v>
      </c>
      <c r="F21" s="46">
        <v>635</v>
      </c>
      <c r="G21" s="46">
        <v>608</v>
      </c>
      <c r="H21" s="46">
        <v>5726</v>
      </c>
      <c r="I21" s="46">
        <v>2994</v>
      </c>
      <c r="J21" s="46">
        <v>2732</v>
      </c>
      <c r="K21" s="46">
        <v>3527</v>
      </c>
      <c r="L21" s="46">
        <v>1766</v>
      </c>
      <c r="M21" s="46">
        <v>1761</v>
      </c>
      <c r="N21" s="46">
        <v>7851</v>
      </c>
      <c r="O21" s="46">
        <v>4073</v>
      </c>
      <c r="P21" s="46">
        <v>3778</v>
      </c>
      <c r="Q21" s="46">
        <v>6259</v>
      </c>
      <c r="R21" s="46">
        <v>3219</v>
      </c>
      <c r="S21" s="46">
        <v>3040</v>
      </c>
    </row>
    <row r="22" spans="1:19">
      <c r="A22" s="45" t="s">
        <v>40</v>
      </c>
      <c r="B22" s="46">
        <f t="shared" si="0"/>
        <v>24286</v>
      </c>
      <c r="C22" s="46">
        <f t="shared" si="1"/>
        <v>12855</v>
      </c>
      <c r="D22" s="46">
        <f t="shared" si="2"/>
        <v>11431</v>
      </c>
      <c r="E22" s="46">
        <v>1464</v>
      </c>
      <c r="F22" s="46">
        <v>778</v>
      </c>
      <c r="G22" s="46">
        <v>686</v>
      </c>
      <c r="H22" s="46">
        <v>5546</v>
      </c>
      <c r="I22" s="46">
        <v>2939</v>
      </c>
      <c r="J22" s="46">
        <v>2607</v>
      </c>
      <c r="K22" s="46">
        <v>3488</v>
      </c>
      <c r="L22" s="46">
        <v>1839</v>
      </c>
      <c r="M22" s="46">
        <v>1649</v>
      </c>
      <c r="N22" s="46">
        <v>7704</v>
      </c>
      <c r="O22" s="46">
        <v>4132</v>
      </c>
      <c r="P22" s="46">
        <v>3572</v>
      </c>
      <c r="Q22" s="46">
        <v>6084</v>
      </c>
      <c r="R22" s="46">
        <v>3167</v>
      </c>
      <c r="S22" s="46">
        <v>2917</v>
      </c>
    </row>
    <row r="23" spans="1:19">
      <c r="A23" s="45" t="s">
        <v>39</v>
      </c>
      <c r="B23" s="46">
        <f t="shared" si="0"/>
        <v>23879</v>
      </c>
      <c r="C23" s="46">
        <f t="shared" si="1"/>
        <v>12559</v>
      </c>
      <c r="D23" s="46">
        <f t="shared" si="2"/>
        <v>11320</v>
      </c>
      <c r="E23" s="46">
        <v>1385</v>
      </c>
      <c r="F23" s="46">
        <v>742</v>
      </c>
      <c r="G23" s="46">
        <v>643</v>
      </c>
      <c r="H23" s="46">
        <v>5397</v>
      </c>
      <c r="I23" s="46">
        <v>2819</v>
      </c>
      <c r="J23" s="46">
        <v>2578</v>
      </c>
      <c r="K23" s="46">
        <v>3567</v>
      </c>
      <c r="L23" s="46">
        <v>1866</v>
      </c>
      <c r="M23" s="46">
        <v>1701</v>
      </c>
      <c r="N23" s="46">
        <v>7679</v>
      </c>
      <c r="O23" s="46">
        <v>4062</v>
      </c>
      <c r="P23" s="46">
        <v>3617</v>
      </c>
      <c r="Q23" s="46">
        <v>5851</v>
      </c>
      <c r="R23" s="46">
        <v>3070</v>
      </c>
      <c r="S23" s="46">
        <v>2781</v>
      </c>
    </row>
    <row r="24" spans="1:19">
      <c r="A24" s="47" t="s">
        <v>38</v>
      </c>
      <c r="B24" s="43">
        <f t="shared" si="0"/>
        <v>106315</v>
      </c>
      <c r="C24" s="43">
        <f t="shared" si="1"/>
        <v>55431</v>
      </c>
      <c r="D24" s="43">
        <f t="shared" si="2"/>
        <v>50884</v>
      </c>
      <c r="E24" s="43">
        <v>7334</v>
      </c>
      <c r="F24" s="43">
        <v>3763</v>
      </c>
      <c r="G24" s="43">
        <v>3571</v>
      </c>
      <c r="H24" s="43">
        <v>22998</v>
      </c>
      <c r="I24" s="43">
        <v>12199</v>
      </c>
      <c r="J24" s="43">
        <v>10799</v>
      </c>
      <c r="K24" s="43">
        <v>17133</v>
      </c>
      <c r="L24" s="43">
        <v>8657</v>
      </c>
      <c r="M24" s="43">
        <v>8476</v>
      </c>
      <c r="N24" s="43">
        <v>36118</v>
      </c>
      <c r="O24" s="43">
        <v>18934</v>
      </c>
      <c r="P24" s="43">
        <v>17184</v>
      </c>
      <c r="Q24" s="43">
        <v>22732</v>
      </c>
      <c r="R24" s="43">
        <v>11878</v>
      </c>
      <c r="S24" s="43">
        <v>10854</v>
      </c>
    </row>
    <row r="25" spans="1:19">
      <c r="A25" s="45" t="s">
        <v>37</v>
      </c>
      <c r="B25" s="46">
        <f t="shared" si="0"/>
        <v>24308</v>
      </c>
      <c r="C25" s="46">
        <f t="shared" si="1"/>
        <v>12733</v>
      </c>
      <c r="D25" s="46">
        <f t="shared" si="2"/>
        <v>11575</v>
      </c>
      <c r="E25" s="46">
        <v>1528</v>
      </c>
      <c r="F25" s="46">
        <v>785</v>
      </c>
      <c r="G25" s="46">
        <v>743</v>
      </c>
      <c r="H25" s="46">
        <v>5326</v>
      </c>
      <c r="I25" s="46">
        <v>2845</v>
      </c>
      <c r="J25" s="46">
        <v>2481</v>
      </c>
      <c r="K25" s="46">
        <v>3709</v>
      </c>
      <c r="L25" s="46">
        <v>1883</v>
      </c>
      <c r="M25" s="46">
        <v>1826</v>
      </c>
      <c r="N25" s="46">
        <v>7937</v>
      </c>
      <c r="O25" s="46">
        <v>4173</v>
      </c>
      <c r="P25" s="46">
        <v>3764</v>
      </c>
      <c r="Q25" s="46">
        <v>5808</v>
      </c>
      <c r="R25" s="46">
        <v>3047</v>
      </c>
      <c r="S25" s="46">
        <v>2761</v>
      </c>
    </row>
    <row r="26" spans="1:19">
      <c r="A26" s="45" t="s">
        <v>36</v>
      </c>
      <c r="B26" s="46">
        <f t="shared" si="0"/>
        <v>22588</v>
      </c>
      <c r="C26" s="46">
        <f t="shared" si="1"/>
        <v>11793</v>
      </c>
      <c r="D26" s="46">
        <f t="shared" si="2"/>
        <v>10795</v>
      </c>
      <c r="E26" s="46">
        <v>1465</v>
      </c>
      <c r="F26" s="46">
        <v>731</v>
      </c>
      <c r="G26" s="46">
        <v>734</v>
      </c>
      <c r="H26" s="46">
        <v>4911</v>
      </c>
      <c r="I26" s="46">
        <v>2613</v>
      </c>
      <c r="J26" s="46">
        <v>2298</v>
      </c>
      <c r="K26" s="46">
        <v>3711</v>
      </c>
      <c r="L26" s="46">
        <v>1888</v>
      </c>
      <c r="M26" s="46">
        <v>1823</v>
      </c>
      <c r="N26" s="46">
        <v>7538</v>
      </c>
      <c r="O26" s="46">
        <v>3951</v>
      </c>
      <c r="P26" s="46">
        <v>3587</v>
      </c>
      <c r="Q26" s="46">
        <v>4963</v>
      </c>
      <c r="R26" s="46">
        <v>2610</v>
      </c>
      <c r="S26" s="46">
        <v>2353</v>
      </c>
    </row>
    <row r="27" spans="1:19">
      <c r="A27" s="45" t="s">
        <v>35</v>
      </c>
      <c r="B27" s="46">
        <f t="shared" si="0"/>
        <v>20414</v>
      </c>
      <c r="C27" s="46">
        <f t="shared" si="1"/>
        <v>10757</v>
      </c>
      <c r="D27" s="46">
        <f t="shared" si="2"/>
        <v>9657</v>
      </c>
      <c r="E27" s="46">
        <v>1398</v>
      </c>
      <c r="F27" s="46">
        <v>732</v>
      </c>
      <c r="G27" s="46">
        <v>666</v>
      </c>
      <c r="H27" s="46">
        <v>4438</v>
      </c>
      <c r="I27" s="46">
        <v>2403</v>
      </c>
      <c r="J27" s="46">
        <v>2035</v>
      </c>
      <c r="K27" s="46">
        <v>3247</v>
      </c>
      <c r="L27" s="46">
        <v>1645</v>
      </c>
      <c r="M27" s="46">
        <v>1602</v>
      </c>
      <c r="N27" s="46">
        <v>7031</v>
      </c>
      <c r="O27" s="46">
        <v>3706</v>
      </c>
      <c r="P27" s="46">
        <v>3325</v>
      </c>
      <c r="Q27" s="46">
        <v>4300</v>
      </c>
      <c r="R27" s="46">
        <v>2271</v>
      </c>
      <c r="S27" s="46">
        <v>2029</v>
      </c>
    </row>
    <row r="28" spans="1:19">
      <c r="A28" s="45" t="s">
        <v>34</v>
      </c>
      <c r="B28" s="46">
        <f t="shared" si="0"/>
        <v>19775</v>
      </c>
      <c r="C28" s="46">
        <f t="shared" si="1"/>
        <v>10226</v>
      </c>
      <c r="D28" s="46">
        <f t="shared" si="2"/>
        <v>9549</v>
      </c>
      <c r="E28" s="46">
        <v>1414</v>
      </c>
      <c r="F28" s="46">
        <v>729</v>
      </c>
      <c r="G28" s="46">
        <v>685</v>
      </c>
      <c r="H28" s="46">
        <v>4248</v>
      </c>
      <c r="I28" s="46">
        <v>2243</v>
      </c>
      <c r="J28" s="46">
        <v>2005</v>
      </c>
      <c r="K28" s="46">
        <v>3288</v>
      </c>
      <c r="L28" s="46">
        <v>1654</v>
      </c>
      <c r="M28" s="46">
        <v>1634</v>
      </c>
      <c r="N28" s="46">
        <v>6822</v>
      </c>
      <c r="O28" s="46">
        <v>3549</v>
      </c>
      <c r="P28" s="46">
        <v>3273</v>
      </c>
      <c r="Q28" s="46">
        <v>4003</v>
      </c>
      <c r="R28" s="46">
        <v>2051</v>
      </c>
      <c r="S28" s="46">
        <v>1952</v>
      </c>
    </row>
    <row r="29" spans="1:19">
      <c r="A29" s="45" t="s">
        <v>33</v>
      </c>
      <c r="B29" s="46">
        <f t="shared" si="0"/>
        <v>19230</v>
      </c>
      <c r="C29" s="46">
        <f t="shared" si="1"/>
        <v>9922</v>
      </c>
      <c r="D29" s="46">
        <f t="shared" si="2"/>
        <v>9308</v>
      </c>
      <c r="E29" s="46">
        <v>1529</v>
      </c>
      <c r="F29" s="46">
        <v>786</v>
      </c>
      <c r="G29" s="46">
        <v>743</v>
      </c>
      <c r="H29" s="46">
        <v>4075</v>
      </c>
      <c r="I29" s="46">
        <v>2095</v>
      </c>
      <c r="J29" s="46">
        <v>1980</v>
      </c>
      <c r="K29" s="46">
        <v>3178</v>
      </c>
      <c r="L29" s="46">
        <v>1587</v>
      </c>
      <c r="M29" s="46">
        <v>1591</v>
      </c>
      <c r="N29" s="46">
        <v>6790</v>
      </c>
      <c r="O29" s="46">
        <v>3555</v>
      </c>
      <c r="P29" s="46">
        <v>3235</v>
      </c>
      <c r="Q29" s="46">
        <v>3658</v>
      </c>
      <c r="R29" s="46">
        <v>1899</v>
      </c>
      <c r="S29" s="46">
        <v>1759</v>
      </c>
    </row>
    <row r="30" spans="1:19">
      <c r="A30" s="47" t="s">
        <v>32</v>
      </c>
      <c r="B30" s="43">
        <f t="shared" si="0"/>
        <v>101334</v>
      </c>
      <c r="C30" s="43">
        <f t="shared" si="1"/>
        <v>52141</v>
      </c>
      <c r="D30" s="43">
        <f t="shared" si="2"/>
        <v>49193</v>
      </c>
      <c r="E30" s="43">
        <v>9699</v>
      </c>
      <c r="F30" s="43">
        <v>4919</v>
      </c>
      <c r="G30" s="43">
        <v>4780</v>
      </c>
      <c r="H30" s="43">
        <v>21853</v>
      </c>
      <c r="I30" s="43">
        <v>11199</v>
      </c>
      <c r="J30" s="43">
        <v>10654</v>
      </c>
      <c r="K30" s="43">
        <v>17046</v>
      </c>
      <c r="L30" s="43">
        <v>8748</v>
      </c>
      <c r="M30" s="43">
        <v>8298</v>
      </c>
      <c r="N30" s="43">
        <v>35340</v>
      </c>
      <c r="O30" s="43">
        <v>18272</v>
      </c>
      <c r="P30" s="43">
        <v>17068</v>
      </c>
      <c r="Q30" s="43">
        <v>17396</v>
      </c>
      <c r="R30" s="43">
        <v>9003</v>
      </c>
      <c r="S30" s="43">
        <v>8393</v>
      </c>
    </row>
    <row r="31" spans="1:19">
      <c r="A31" s="45" t="s">
        <v>31</v>
      </c>
      <c r="B31" s="46">
        <f t="shared" si="0"/>
        <v>19025</v>
      </c>
      <c r="C31" s="46">
        <f t="shared" si="1"/>
        <v>9703</v>
      </c>
      <c r="D31" s="46">
        <f t="shared" si="2"/>
        <v>9322</v>
      </c>
      <c r="E31" s="46">
        <v>1618</v>
      </c>
      <c r="F31" s="46">
        <v>778</v>
      </c>
      <c r="G31" s="46">
        <v>840</v>
      </c>
      <c r="H31" s="46">
        <v>4100</v>
      </c>
      <c r="I31" s="46">
        <v>2135</v>
      </c>
      <c r="J31" s="46">
        <v>1965</v>
      </c>
      <c r="K31" s="46">
        <v>3174</v>
      </c>
      <c r="L31" s="46">
        <v>1589</v>
      </c>
      <c r="M31" s="46">
        <v>1585</v>
      </c>
      <c r="N31" s="46">
        <v>6602</v>
      </c>
      <c r="O31" s="46">
        <v>3396</v>
      </c>
      <c r="P31" s="46">
        <v>3206</v>
      </c>
      <c r="Q31" s="46">
        <v>3531</v>
      </c>
      <c r="R31" s="46">
        <v>1805</v>
      </c>
      <c r="S31" s="46">
        <v>1726</v>
      </c>
    </row>
    <row r="32" spans="1:19">
      <c r="A32" s="45" t="s">
        <v>30</v>
      </c>
      <c r="B32" s="46">
        <f t="shared" si="0"/>
        <v>19002</v>
      </c>
      <c r="C32" s="46">
        <f t="shared" si="1"/>
        <v>9715</v>
      </c>
      <c r="D32" s="46">
        <f t="shared" si="2"/>
        <v>9287</v>
      </c>
      <c r="E32" s="46">
        <v>1731</v>
      </c>
      <c r="F32" s="46">
        <v>850</v>
      </c>
      <c r="G32" s="46">
        <v>881</v>
      </c>
      <c r="H32" s="46">
        <v>4039</v>
      </c>
      <c r="I32" s="46">
        <v>2098</v>
      </c>
      <c r="J32" s="46">
        <v>1941</v>
      </c>
      <c r="K32" s="46">
        <v>3100</v>
      </c>
      <c r="L32" s="46">
        <v>1584</v>
      </c>
      <c r="M32" s="46">
        <v>1516</v>
      </c>
      <c r="N32" s="46">
        <v>6733</v>
      </c>
      <c r="O32" s="46">
        <v>3427</v>
      </c>
      <c r="P32" s="46">
        <v>3306</v>
      </c>
      <c r="Q32" s="46">
        <v>3399</v>
      </c>
      <c r="R32" s="46">
        <v>1756</v>
      </c>
      <c r="S32" s="46">
        <v>1643</v>
      </c>
    </row>
    <row r="33" spans="1:19">
      <c r="A33" s="45" t="s">
        <v>29</v>
      </c>
      <c r="B33" s="46">
        <f t="shared" si="0"/>
        <v>19988</v>
      </c>
      <c r="C33" s="46">
        <f t="shared" si="1"/>
        <v>10272</v>
      </c>
      <c r="D33" s="46">
        <f t="shared" si="2"/>
        <v>9716</v>
      </c>
      <c r="E33" s="46">
        <v>1995</v>
      </c>
      <c r="F33" s="46">
        <v>1042</v>
      </c>
      <c r="G33" s="46">
        <v>953</v>
      </c>
      <c r="H33" s="46">
        <v>4288</v>
      </c>
      <c r="I33" s="46">
        <v>2147</v>
      </c>
      <c r="J33" s="46">
        <v>2141</v>
      </c>
      <c r="K33" s="46">
        <v>3395</v>
      </c>
      <c r="L33" s="46">
        <v>1697</v>
      </c>
      <c r="M33" s="46">
        <v>1698</v>
      </c>
      <c r="N33" s="46">
        <v>6908</v>
      </c>
      <c r="O33" s="46">
        <v>3622</v>
      </c>
      <c r="P33" s="46">
        <v>3286</v>
      </c>
      <c r="Q33" s="46">
        <v>3402</v>
      </c>
      <c r="R33" s="46">
        <v>1764</v>
      </c>
      <c r="S33" s="46">
        <v>1638</v>
      </c>
    </row>
    <row r="34" spans="1:19">
      <c r="A34" s="45" t="s">
        <v>28</v>
      </c>
      <c r="B34" s="46">
        <f t="shared" si="0"/>
        <v>20353</v>
      </c>
      <c r="C34" s="46">
        <f t="shared" si="1"/>
        <v>10571</v>
      </c>
      <c r="D34" s="46">
        <f t="shared" si="2"/>
        <v>9782</v>
      </c>
      <c r="E34" s="46">
        <v>2023</v>
      </c>
      <c r="F34" s="46">
        <v>1065</v>
      </c>
      <c r="G34" s="46">
        <v>958</v>
      </c>
      <c r="H34" s="46">
        <v>4428</v>
      </c>
      <c r="I34" s="46">
        <v>2263</v>
      </c>
      <c r="J34" s="46">
        <v>2165</v>
      </c>
      <c r="K34" s="46">
        <v>3482</v>
      </c>
      <c r="L34" s="46">
        <v>1772</v>
      </c>
      <c r="M34" s="46">
        <v>1710</v>
      </c>
      <c r="N34" s="46">
        <v>7127</v>
      </c>
      <c r="O34" s="46">
        <v>3754</v>
      </c>
      <c r="P34" s="46">
        <v>3373</v>
      </c>
      <c r="Q34" s="46">
        <v>3293</v>
      </c>
      <c r="R34" s="46">
        <v>1717</v>
      </c>
      <c r="S34" s="46">
        <v>1576</v>
      </c>
    </row>
    <row r="35" spans="1:19">
      <c r="A35" s="45" t="s">
        <v>27</v>
      </c>
      <c r="B35" s="46">
        <f t="shared" si="0"/>
        <v>22966</v>
      </c>
      <c r="C35" s="46">
        <f t="shared" si="1"/>
        <v>11880</v>
      </c>
      <c r="D35" s="46">
        <f t="shared" si="2"/>
        <v>11086</v>
      </c>
      <c r="E35" s="46">
        <v>2332</v>
      </c>
      <c r="F35" s="46">
        <v>1184</v>
      </c>
      <c r="G35" s="46">
        <v>1148</v>
      </c>
      <c r="H35" s="46">
        <v>4998</v>
      </c>
      <c r="I35" s="46">
        <v>2556</v>
      </c>
      <c r="J35" s="46">
        <v>2442</v>
      </c>
      <c r="K35" s="46">
        <v>3895</v>
      </c>
      <c r="L35" s="46">
        <v>2106</v>
      </c>
      <c r="M35" s="46">
        <v>1789</v>
      </c>
      <c r="N35" s="46">
        <v>7970</v>
      </c>
      <c r="O35" s="46">
        <v>4073</v>
      </c>
      <c r="P35" s="46">
        <v>3897</v>
      </c>
      <c r="Q35" s="46">
        <v>3771</v>
      </c>
      <c r="R35" s="46">
        <v>1961</v>
      </c>
      <c r="S35" s="46">
        <v>1810</v>
      </c>
    </row>
    <row r="36" spans="1:19" s="48" customFormat="1">
      <c r="A36" s="47" t="s">
        <v>26</v>
      </c>
      <c r="B36" s="43">
        <f t="shared" si="0"/>
        <v>118017</v>
      </c>
      <c r="C36" s="43">
        <f t="shared" si="1"/>
        <v>59086</v>
      </c>
      <c r="D36" s="43">
        <f t="shared" si="2"/>
        <v>58931</v>
      </c>
      <c r="E36" s="43">
        <v>11250</v>
      </c>
      <c r="F36" s="43">
        <v>5845</v>
      </c>
      <c r="G36" s="43">
        <v>5405</v>
      </c>
      <c r="H36" s="43">
        <v>25117</v>
      </c>
      <c r="I36" s="43">
        <v>12356</v>
      </c>
      <c r="J36" s="43">
        <v>12761</v>
      </c>
      <c r="K36" s="43">
        <v>18208</v>
      </c>
      <c r="L36" s="43">
        <v>9344</v>
      </c>
      <c r="M36" s="43">
        <v>8864</v>
      </c>
      <c r="N36" s="43">
        <v>40847</v>
      </c>
      <c r="O36" s="43">
        <v>20732</v>
      </c>
      <c r="P36" s="43">
        <v>20115</v>
      </c>
      <c r="Q36" s="43">
        <v>22595</v>
      </c>
      <c r="R36" s="43">
        <v>10809</v>
      </c>
      <c r="S36" s="43">
        <v>11786</v>
      </c>
    </row>
    <row r="37" spans="1:19">
      <c r="A37" s="49" t="s">
        <v>25</v>
      </c>
      <c r="B37" s="46">
        <f t="shared" ref="B37:B68" si="3">E37+H37+K37+N37+Q37</f>
        <v>24883</v>
      </c>
      <c r="C37" s="46">
        <f t="shared" ref="C37:C68" si="4">F37+I37+L37+O37+R37</f>
        <v>12764</v>
      </c>
      <c r="D37" s="46">
        <f t="shared" ref="D37:D68" si="5">G37+J37+M37+P37+S37</f>
        <v>12119</v>
      </c>
      <c r="E37" s="46">
        <v>2615</v>
      </c>
      <c r="F37" s="46">
        <v>1380</v>
      </c>
      <c r="G37" s="46">
        <v>1235</v>
      </c>
      <c r="H37" s="46">
        <v>5323</v>
      </c>
      <c r="I37" s="46">
        <v>2668</v>
      </c>
      <c r="J37" s="46">
        <v>2655</v>
      </c>
      <c r="K37" s="46">
        <v>4247</v>
      </c>
      <c r="L37" s="46">
        <v>2164</v>
      </c>
      <c r="M37" s="46">
        <v>2083</v>
      </c>
      <c r="N37" s="46">
        <v>8455</v>
      </c>
      <c r="O37" s="46">
        <v>4401</v>
      </c>
      <c r="P37" s="46">
        <v>4054</v>
      </c>
      <c r="Q37" s="46">
        <v>4243</v>
      </c>
      <c r="R37" s="46">
        <v>2151</v>
      </c>
      <c r="S37" s="46">
        <v>2092</v>
      </c>
    </row>
    <row r="38" spans="1:19">
      <c r="A38" s="49" t="s">
        <v>24</v>
      </c>
      <c r="B38" s="46">
        <f t="shared" si="3"/>
        <v>24636</v>
      </c>
      <c r="C38" s="46">
        <f t="shared" si="4"/>
        <v>12349</v>
      </c>
      <c r="D38" s="46">
        <f t="shared" si="5"/>
        <v>12287</v>
      </c>
      <c r="E38" s="46">
        <v>2492</v>
      </c>
      <c r="F38" s="46">
        <v>1272</v>
      </c>
      <c r="G38" s="46">
        <v>1220</v>
      </c>
      <c r="H38" s="46">
        <v>5292</v>
      </c>
      <c r="I38" s="46">
        <v>2695</v>
      </c>
      <c r="J38" s="46">
        <v>2597</v>
      </c>
      <c r="K38" s="46">
        <v>4004</v>
      </c>
      <c r="L38" s="46">
        <v>2009</v>
      </c>
      <c r="M38" s="46">
        <v>1995</v>
      </c>
      <c r="N38" s="46">
        <v>8503</v>
      </c>
      <c r="O38" s="46">
        <v>4290</v>
      </c>
      <c r="P38" s="46">
        <v>4213</v>
      </c>
      <c r="Q38" s="46">
        <v>4345</v>
      </c>
      <c r="R38" s="46">
        <v>2083</v>
      </c>
      <c r="S38" s="46">
        <v>2262</v>
      </c>
    </row>
    <row r="39" spans="1:19">
      <c r="A39" s="49" t="s">
        <v>23</v>
      </c>
      <c r="B39" s="46">
        <f t="shared" si="3"/>
        <v>23804</v>
      </c>
      <c r="C39" s="46">
        <f t="shared" si="4"/>
        <v>11888</v>
      </c>
      <c r="D39" s="46">
        <f t="shared" si="5"/>
        <v>11916</v>
      </c>
      <c r="E39" s="46">
        <v>2213</v>
      </c>
      <c r="F39" s="46">
        <v>1140</v>
      </c>
      <c r="G39" s="46">
        <v>1073</v>
      </c>
      <c r="H39" s="46">
        <v>5123</v>
      </c>
      <c r="I39" s="46">
        <v>2433</v>
      </c>
      <c r="J39" s="46">
        <v>2690</v>
      </c>
      <c r="K39" s="46">
        <v>3602</v>
      </c>
      <c r="L39" s="46">
        <v>1851</v>
      </c>
      <c r="M39" s="46">
        <v>1751</v>
      </c>
      <c r="N39" s="46">
        <v>8412</v>
      </c>
      <c r="O39" s="46">
        <v>4295</v>
      </c>
      <c r="P39" s="46">
        <v>4117</v>
      </c>
      <c r="Q39" s="46">
        <v>4454</v>
      </c>
      <c r="R39" s="46">
        <v>2169</v>
      </c>
      <c r="S39" s="46">
        <v>2285</v>
      </c>
    </row>
    <row r="40" spans="1:19">
      <c r="A40" s="45" t="s">
        <v>22</v>
      </c>
      <c r="B40" s="46">
        <f t="shared" si="3"/>
        <v>23920</v>
      </c>
      <c r="C40" s="46">
        <f t="shared" si="4"/>
        <v>11613</v>
      </c>
      <c r="D40" s="46">
        <f t="shared" si="5"/>
        <v>12307</v>
      </c>
      <c r="E40" s="46">
        <v>2132</v>
      </c>
      <c r="F40" s="46">
        <v>1100</v>
      </c>
      <c r="G40" s="46">
        <v>1032</v>
      </c>
      <c r="H40" s="46">
        <v>5068</v>
      </c>
      <c r="I40" s="46">
        <v>2393</v>
      </c>
      <c r="J40" s="46">
        <v>2675</v>
      </c>
      <c r="K40" s="46">
        <v>3547</v>
      </c>
      <c r="L40" s="46">
        <v>1834</v>
      </c>
      <c r="M40" s="46">
        <v>1713</v>
      </c>
      <c r="N40" s="46">
        <v>8272</v>
      </c>
      <c r="O40" s="46">
        <v>4053</v>
      </c>
      <c r="P40" s="46">
        <v>4219</v>
      </c>
      <c r="Q40" s="46">
        <v>4901</v>
      </c>
      <c r="R40" s="46">
        <v>2233</v>
      </c>
      <c r="S40" s="46">
        <v>2668</v>
      </c>
    </row>
    <row r="41" spans="1:19">
      <c r="A41" s="45" t="s">
        <v>21</v>
      </c>
      <c r="B41" s="46">
        <f t="shared" si="3"/>
        <v>20774</v>
      </c>
      <c r="C41" s="46">
        <f t="shared" si="4"/>
        <v>10472</v>
      </c>
      <c r="D41" s="46">
        <f t="shared" si="5"/>
        <v>10302</v>
      </c>
      <c r="E41" s="46">
        <v>1798</v>
      </c>
      <c r="F41" s="46">
        <v>953</v>
      </c>
      <c r="G41" s="46">
        <v>845</v>
      </c>
      <c r="H41" s="46">
        <v>4311</v>
      </c>
      <c r="I41" s="46">
        <v>2167</v>
      </c>
      <c r="J41" s="46">
        <v>2144</v>
      </c>
      <c r="K41" s="46">
        <v>2808</v>
      </c>
      <c r="L41" s="46">
        <v>1486</v>
      </c>
      <c r="M41" s="46">
        <v>1322</v>
      </c>
      <c r="N41" s="46">
        <v>7205</v>
      </c>
      <c r="O41" s="46">
        <v>3693</v>
      </c>
      <c r="P41" s="46">
        <v>3512</v>
      </c>
      <c r="Q41" s="46">
        <v>4652</v>
      </c>
      <c r="R41" s="46">
        <v>2173</v>
      </c>
      <c r="S41" s="46">
        <v>2479</v>
      </c>
    </row>
    <row r="42" spans="1:19">
      <c r="A42" s="47" t="s">
        <v>20</v>
      </c>
      <c r="B42" s="43">
        <f t="shared" si="3"/>
        <v>117611</v>
      </c>
      <c r="C42" s="43">
        <f t="shared" si="4"/>
        <v>58737</v>
      </c>
      <c r="D42" s="43">
        <f t="shared" si="5"/>
        <v>58874</v>
      </c>
      <c r="E42" s="43">
        <v>8549</v>
      </c>
      <c r="F42" s="43">
        <v>4689</v>
      </c>
      <c r="G42" s="43">
        <v>3860</v>
      </c>
      <c r="H42" s="43">
        <v>25393</v>
      </c>
      <c r="I42" s="43">
        <v>12233</v>
      </c>
      <c r="J42" s="43">
        <v>13160</v>
      </c>
      <c r="K42" s="43">
        <v>14394</v>
      </c>
      <c r="L42" s="43">
        <v>7476</v>
      </c>
      <c r="M42" s="43">
        <v>6918</v>
      </c>
      <c r="N42" s="43">
        <v>38535</v>
      </c>
      <c r="O42" s="43">
        <v>19562</v>
      </c>
      <c r="P42" s="43">
        <v>18973</v>
      </c>
      <c r="Q42" s="43">
        <v>30740</v>
      </c>
      <c r="R42" s="43">
        <v>14777</v>
      </c>
      <c r="S42" s="43">
        <v>15963</v>
      </c>
    </row>
    <row r="43" spans="1:19">
      <c r="A43" s="45" t="s">
        <v>19</v>
      </c>
      <c r="B43" s="46">
        <f t="shared" si="3"/>
        <v>22626</v>
      </c>
      <c r="C43" s="46">
        <f t="shared" si="4"/>
        <v>11144</v>
      </c>
      <c r="D43" s="46">
        <f t="shared" si="5"/>
        <v>11482</v>
      </c>
      <c r="E43" s="46">
        <v>1849</v>
      </c>
      <c r="F43" s="46">
        <v>1001</v>
      </c>
      <c r="G43" s="46">
        <v>848</v>
      </c>
      <c r="H43" s="46">
        <v>4745</v>
      </c>
      <c r="I43" s="46">
        <v>2271</v>
      </c>
      <c r="J43" s="46">
        <v>2474</v>
      </c>
      <c r="K43" s="46">
        <v>3060</v>
      </c>
      <c r="L43" s="46">
        <v>1578</v>
      </c>
      <c r="M43" s="46">
        <v>1482</v>
      </c>
      <c r="N43" s="46">
        <v>7486</v>
      </c>
      <c r="O43" s="46">
        <v>3739</v>
      </c>
      <c r="P43" s="46">
        <v>3747</v>
      </c>
      <c r="Q43" s="46">
        <v>5486</v>
      </c>
      <c r="R43" s="46">
        <v>2555</v>
      </c>
      <c r="S43" s="46">
        <v>2931</v>
      </c>
    </row>
    <row r="44" spans="1:19">
      <c r="A44" s="45" t="s">
        <v>15</v>
      </c>
      <c r="B44" s="46">
        <f t="shared" si="3"/>
        <v>22340</v>
      </c>
      <c r="C44" s="46">
        <f t="shared" si="4"/>
        <v>11267</v>
      </c>
      <c r="D44" s="46">
        <f t="shared" si="5"/>
        <v>11073</v>
      </c>
      <c r="E44" s="46">
        <v>1694</v>
      </c>
      <c r="F44" s="46">
        <v>931</v>
      </c>
      <c r="G44" s="46">
        <v>763</v>
      </c>
      <c r="H44" s="46">
        <v>4790</v>
      </c>
      <c r="I44" s="46">
        <v>2329</v>
      </c>
      <c r="J44" s="46">
        <v>2461</v>
      </c>
      <c r="K44" s="46">
        <v>2736</v>
      </c>
      <c r="L44" s="46">
        <v>1449</v>
      </c>
      <c r="M44" s="46">
        <v>1287</v>
      </c>
      <c r="N44" s="46">
        <v>7480</v>
      </c>
      <c r="O44" s="46">
        <v>3891</v>
      </c>
      <c r="P44" s="46">
        <v>3589</v>
      </c>
      <c r="Q44" s="46">
        <v>5640</v>
      </c>
      <c r="R44" s="46">
        <v>2667</v>
      </c>
      <c r="S44" s="46">
        <v>2973</v>
      </c>
    </row>
    <row r="45" spans="1:19">
      <c r="A45" s="45" t="s">
        <v>18</v>
      </c>
      <c r="B45" s="46">
        <f t="shared" si="3"/>
        <v>22185</v>
      </c>
      <c r="C45" s="46">
        <f t="shared" si="4"/>
        <v>11149</v>
      </c>
      <c r="D45" s="46">
        <f t="shared" si="5"/>
        <v>11036</v>
      </c>
      <c r="E45" s="46">
        <v>1570</v>
      </c>
      <c r="F45" s="46">
        <v>879</v>
      </c>
      <c r="G45" s="46">
        <v>691</v>
      </c>
      <c r="H45" s="46">
        <v>4708</v>
      </c>
      <c r="I45" s="46">
        <v>2279</v>
      </c>
      <c r="J45" s="46">
        <v>2429</v>
      </c>
      <c r="K45" s="46">
        <v>2717</v>
      </c>
      <c r="L45" s="46">
        <v>1419</v>
      </c>
      <c r="M45" s="46">
        <v>1298</v>
      </c>
      <c r="N45" s="46">
        <v>7279</v>
      </c>
      <c r="O45" s="46">
        <v>3754</v>
      </c>
      <c r="P45" s="46">
        <v>3525</v>
      </c>
      <c r="Q45" s="46">
        <v>5911</v>
      </c>
      <c r="R45" s="46">
        <v>2818</v>
      </c>
      <c r="S45" s="46">
        <v>3093</v>
      </c>
    </row>
    <row r="46" spans="1:19">
      <c r="A46" s="45" t="s">
        <v>17</v>
      </c>
      <c r="B46" s="46">
        <f t="shared" si="3"/>
        <v>25038</v>
      </c>
      <c r="C46" s="46">
        <f t="shared" si="4"/>
        <v>12560</v>
      </c>
      <c r="D46" s="46">
        <f t="shared" si="5"/>
        <v>12478</v>
      </c>
      <c r="E46" s="46">
        <v>1692</v>
      </c>
      <c r="F46" s="46">
        <v>937</v>
      </c>
      <c r="G46" s="46">
        <v>755</v>
      </c>
      <c r="H46" s="46">
        <v>5579</v>
      </c>
      <c r="I46" s="46">
        <v>2689</v>
      </c>
      <c r="J46" s="46">
        <v>2890</v>
      </c>
      <c r="K46" s="46">
        <v>2913</v>
      </c>
      <c r="L46" s="46">
        <v>1504</v>
      </c>
      <c r="M46" s="46">
        <v>1409</v>
      </c>
      <c r="N46" s="46">
        <v>8171</v>
      </c>
      <c r="O46" s="46">
        <v>4118</v>
      </c>
      <c r="P46" s="46">
        <v>4053</v>
      </c>
      <c r="Q46" s="46">
        <v>6683</v>
      </c>
      <c r="R46" s="46">
        <v>3312</v>
      </c>
      <c r="S46" s="46">
        <v>3371</v>
      </c>
    </row>
    <row r="47" spans="1:19">
      <c r="A47" s="45" t="s">
        <v>16</v>
      </c>
      <c r="B47" s="46">
        <f t="shared" si="3"/>
        <v>25422</v>
      </c>
      <c r="C47" s="46">
        <f t="shared" si="4"/>
        <v>12617</v>
      </c>
      <c r="D47" s="46">
        <f t="shared" si="5"/>
        <v>12805</v>
      </c>
      <c r="E47" s="46">
        <v>1744</v>
      </c>
      <c r="F47" s="46">
        <v>941</v>
      </c>
      <c r="G47" s="46">
        <v>803</v>
      </c>
      <c r="H47" s="46">
        <v>5571</v>
      </c>
      <c r="I47" s="46">
        <v>2665</v>
      </c>
      <c r="J47" s="46">
        <v>2906</v>
      </c>
      <c r="K47" s="46">
        <v>2968</v>
      </c>
      <c r="L47" s="46">
        <v>1526</v>
      </c>
      <c r="M47" s="46">
        <v>1442</v>
      </c>
      <c r="N47" s="46">
        <v>8119</v>
      </c>
      <c r="O47" s="46">
        <v>4060</v>
      </c>
      <c r="P47" s="46">
        <v>4059</v>
      </c>
      <c r="Q47" s="46">
        <v>7020</v>
      </c>
      <c r="R47" s="46">
        <v>3425</v>
      </c>
      <c r="S47" s="46">
        <v>3595</v>
      </c>
    </row>
    <row r="48" spans="1:19">
      <c r="A48" s="47" t="s">
        <v>14</v>
      </c>
      <c r="B48" s="43">
        <f t="shared" si="3"/>
        <v>131206</v>
      </c>
      <c r="C48" s="43">
        <f t="shared" si="4"/>
        <v>65284</v>
      </c>
      <c r="D48" s="43">
        <f t="shared" si="5"/>
        <v>65922</v>
      </c>
      <c r="E48" s="43">
        <v>8522</v>
      </c>
      <c r="F48" s="43">
        <v>4564</v>
      </c>
      <c r="G48" s="43">
        <v>3958</v>
      </c>
      <c r="H48" s="43">
        <v>29895</v>
      </c>
      <c r="I48" s="43">
        <v>14446</v>
      </c>
      <c r="J48" s="43">
        <v>15449</v>
      </c>
      <c r="K48" s="43">
        <v>15490</v>
      </c>
      <c r="L48" s="43">
        <v>7547</v>
      </c>
      <c r="M48" s="43">
        <v>7943</v>
      </c>
      <c r="N48" s="43">
        <v>41171</v>
      </c>
      <c r="O48" s="43">
        <v>20538</v>
      </c>
      <c r="P48" s="43">
        <v>20633</v>
      </c>
      <c r="Q48" s="43">
        <v>36128</v>
      </c>
      <c r="R48" s="43">
        <v>18189</v>
      </c>
      <c r="S48" s="43">
        <v>17939</v>
      </c>
    </row>
    <row r="49" spans="1:19">
      <c r="A49" s="45" t="s">
        <v>13</v>
      </c>
      <c r="B49" s="46">
        <f t="shared" si="3"/>
        <v>25612</v>
      </c>
      <c r="C49" s="46">
        <f t="shared" si="4"/>
        <v>12751</v>
      </c>
      <c r="D49" s="46">
        <f t="shared" si="5"/>
        <v>12861</v>
      </c>
      <c r="E49" s="46">
        <v>1738</v>
      </c>
      <c r="F49" s="46">
        <v>936</v>
      </c>
      <c r="G49" s="46">
        <v>802</v>
      </c>
      <c r="H49" s="46">
        <v>5818</v>
      </c>
      <c r="I49" s="46">
        <v>2787</v>
      </c>
      <c r="J49" s="46">
        <v>3031</v>
      </c>
      <c r="K49" s="46">
        <v>2999</v>
      </c>
      <c r="L49" s="46">
        <v>1490</v>
      </c>
      <c r="M49" s="46">
        <v>1509</v>
      </c>
      <c r="N49" s="46">
        <v>8014</v>
      </c>
      <c r="O49" s="46">
        <v>4013</v>
      </c>
      <c r="P49" s="46">
        <v>4001</v>
      </c>
      <c r="Q49" s="46">
        <v>7043</v>
      </c>
      <c r="R49" s="46">
        <v>3525</v>
      </c>
      <c r="S49" s="46">
        <v>3518</v>
      </c>
    </row>
    <row r="50" spans="1:19">
      <c r="A50" s="45" t="s">
        <v>12</v>
      </c>
      <c r="B50" s="46">
        <f t="shared" si="3"/>
        <v>26717</v>
      </c>
      <c r="C50" s="46">
        <f t="shared" si="4"/>
        <v>13288</v>
      </c>
      <c r="D50" s="46">
        <f t="shared" si="5"/>
        <v>13429</v>
      </c>
      <c r="E50" s="46">
        <v>1791</v>
      </c>
      <c r="F50" s="46">
        <v>965</v>
      </c>
      <c r="G50" s="46">
        <v>826</v>
      </c>
      <c r="H50" s="46">
        <v>5982</v>
      </c>
      <c r="I50" s="46">
        <v>2850</v>
      </c>
      <c r="J50" s="46">
        <v>3132</v>
      </c>
      <c r="K50" s="46">
        <v>3137</v>
      </c>
      <c r="L50" s="46">
        <v>1557</v>
      </c>
      <c r="M50" s="46">
        <v>1580</v>
      </c>
      <c r="N50" s="46">
        <v>8398</v>
      </c>
      <c r="O50" s="46">
        <v>4189</v>
      </c>
      <c r="P50" s="46">
        <v>4209</v>
      </c>
      <c r="Q50" s="46">
        <v>7409</v>
      </c>
      <c r="R50" s="46">
        <v>3727</v>
      </c>
      <c r="S50" s="46">
        <v>3682</v>
      </c>
    </row>
    <row r="51" spans="1:19">
      <c r="A51" s="45" t="s">
        <v>11</v>
      </c>
      <c r="B51" s="46">
        <f t="shared" si="3"/>
        <v>26607</v>
      </c>
      <c r="C51" s="46">
        <f t="shared" si="4"/>
        <v>13308</v>
      </c>
      <c r="D51" s="46">
        <f t="shared" si="5"/>
        <v>13299</v>
      </c>
      <c r="E51" s="46">
        <v>1750</v>
      </c>
      <c r="F51" s="46">
        <v>922</v>
      </c>
      <c r="G51" s="46">
        <v>828</v>
      </c>
      <c r="H51" s="46">
        <v>6037</v>
      </c>
      <c r="I51" s="46">
        <v>2956</v>
      </c>
      <c r="J51" s="46">
        <v>3081</v>
      </c>
      <c r="K51" s="46">
        <v>3057</v>
      </c>
      <c r="L51" s="46">
        <v>1505</v>
      </c>
      <c r="M51" s="46">
        <v>1552</v>
      </c>
      <c r="N51" s="46">
        <v>8353</v>
      </c>
      <c r="O51" s="46">
        <v>4152</v>
      </c>
      <c r="P51" s="46">
        <v>4201</v>
      </c>
      <c r="Q51" s="46">
        <v>7410</v>
      </c>
      <c r="R51" s="46">
        <v>3773</v>
      </c>
      <c r="S51" s="46">
        <v>3637</v>
      </c>
    </row>
    <row r="52" spans="1:19">
      <c r="A52" s="45" t="s">
        <v>5</v>
      </c>
      <c r="B52" s="46">
        <f t="shared" si="3"/>
        <v>25242</v>
      </c>
      <c r="C52" s="46">
        <f t="shared" si="4"/>
        <v>12540</v>
      </c>
      <c r="D52" s="46">
        <f t="shared" si="5"/>
        <v>12702</v>
      </c>
      <c r="E52" s="46">
        <v>1620</v>
      </c>
      <c r="F52" s="46">
        <v>875</v>
      </c>
      <c r="G52" s="46">
        <v>745</v>
      </c>
      <c r="H52" s="46">
        <v>5907</v>
      </c>
      <c r="I52" s="46">
        <v>2810</v>
      </c>
      <c r="J52" s="46">
        <v>3097</v>
      </c>
      <c r="K52" s="46">
        <v>2936</v>
      </c>
      <c r="L52" s="46">
        <v>1454</v>
      </c>
      <c r="M52" s="46">
        <v>1482</v>
      </c>
      <c r="N52" s="46">
        <v>7874</v>
      </c>
      <c r="O52" s="46">
        <v>3879</v>
      </c>
      <c r="P52" s="46">
        <v>3995</v>
      </c>
      <c r="Q52" s="46">
        <v>6905</v>
      </c>
      <c r="R52" s="46">
        <v>3522</v>
      </c>
      <c r="S52" s="46">
        <v>3383</v>
      </c>
    </row>
    <row r="53" spans="1:19">
      <c r="A53" s="45" t="s">
        <v>6</v>
      </c>
      <c r="B53" s="46">
        <f t="shared" si="3"/>
        <v>27028</v>
      </c>
      <c r="C53" s="46">
        <f t="shared" si="4"/>
        <v>13397</v>
      </c>
      <c r="D53" s="46">
        <f t="shared" si="5"/>
        <v>13631</v>
      </c>
      <c r="E53" s="46">
        <v>1623</v>
      </c>
      <c r="F53" s="46">
        <v>866</v>
      </c>
      <c r="G53" s="46">
        <v>757</v>
      </c>
      <c r="H53" s="46">
        <v>6151</v>
      </c>
      <c r="I53" s="46">
        <v>3043</v>
      </c>
      <c r="J53" s="46">
        <v>3108</v>
      </c>
      <c r="K53" s="46">
        <v>3361</v>
      </c>
      <c r="L53" s="46">
        <v>1541</v>
      </c>
      <c r="M53" s="46">
        <v>1820</v>
      </c>
      <c r="N53" s="46">
        <v>8532</v>
      </c>
      <c r="O53" s="46">
        <v>4305</v>
      </c>
      <c r="P53" s="46">
        <v>4227</v>
      </c>
      <c r="Q53" s="46">
        <v>7361</v>
      </c>
      <c r="R53" s="46">
        <v>3642</v>
      </c>
      <c r="S53" s="46">
        <v>3719</v>
      </c>
    </row>
    <row r="54" spans="1:19">
      <c r="A54" s="47" t="s">
        <v>9</v>
      </c>
      <c r="B54" s="43">
        <f t="shared" si="3"/>
        <v>119276</v>
      </c>
      <c r="C54" s="43">
        <f t="shared" si="4"/>
        <v>59796</v>
      </c>
      <c r="D54" s="43">
        <f t="shared" si="5"/>
        <v>59480</v>
      </c>
      <c r="E54" s="43">
        <v>7797</v>
      </c>
      <c r="F54" s="43">
        <v>3986</v>
      </c>
      <c r="G54" s="43">
        <v>3811</v>
      </c>
      <c r="H54" s="43">
        <v>26391</v>
      </c>
      <c r="I54" s="43">
        <v>13133</v>
      </c>
      <c r="J54" s="43">
        <v>13258</v>
      </c>
      <c r="K54" s="43">
        <v>16404</v>
      </c>
      <c r="L54" s="43">
        <v>7723</v>
      </c>
      <c r="M54" s="43">
        <v>8681</v>
      </c>
      <c r="N54" s="43">
        <v>39021</v>
      </c>
      <c r="O54" s="43">
        <v>19168</v>
      </c>
      <c r="P54" s="43">
        <v>19853</v>
      </c>
      <c r="Q54" s="43">
        <v>29663</v>
      </c>
      <c r="R54" s="43">
        <v>15786</v>
      </c>
      <c r="S54" s="43">
        <v>13877</v>
      </c>
    </row>
    <row r="55" spans="1:19">
      <c r="A55" s="45" t="s">
        <v>7</v>
      </c>
      <c r="B55" s="46">
        <f t="shared" si="3"/>
        <v>24633</v>
      </c>
      <c r="C55" s="46">
        <f t="shared" si="4"/>
        <v>12186</v>
      </c>
      <c r="D55" s="46">
        <f t="shared" si="5"/>
        <v>12447</v>
      </c>
      <c r="E55" s="46">
        <v>1542</v>
      </c>
      <c r="F55" s="46">
        <v>814</v>
      </c>
      <c r="G55" s="46">
        <v>728</v>
      </c>
      <c r="H55" s="46">
        <v>5649</v>
      </c>
      <c r="I55" s="46">
        <v>2798</v>
      </c>
      <c r="J55" s="46">
        <v>2851</v>
      </c>
      <c r="K55" s="46">
        <v>3190</v>
      </c>
      <c r="L55" s="46">
        <v>1497</v>
      </c>
      <c r="M55" s="46">
        <v>1693</v>
      </c>
      <c r="N55" s="46">
        <v>7839</v>
      </c>
      <c r="O55" s="46">
        <v>3772</v>
      </c>
      <c r="P55" s="46">
        <v>4067</v>
      </c>
      <c r="Q55" s="46">
        <v>6413</v>
      </c>
      <c r="R55" s="46">
        <v>3305</v>
      </c>
      <c r="S55" s="46">
        <v>3108</v>
      </c>
    </row>
    <row r="56" spans="1:19">
      <c r="A56" s="45" t="s">
        <v>8</v>
      </c>
      <c r="B56" s="46">
        <f t="shared" si="3"/>
        <v>24258</v>
      </c>
      <c r="C56" s="46">
        <f t="shared" si="4"/>
        <v>12374</v>
      </c>
      <c r="D56" s="46">
        <f t="shared" si="5"/>
        <v>11884</v>
      </c>
      <c r="E56" s="46">
        <v>1539</v>
      </c>
      <c r="F56" s="46">
        <v>811</v>
      </c>
      <c r="G56" s="46">
        <v>728</v>
      </c>
      <c r="H56" s="46">
        <v>5340</v>
      </c>
      <c r="I56" s="46">
        <v>2670</v>
      </c>
      <c r="J56" s="46">
        <v>2670</v>
      </c>
      <c r="K56" s="46">
        <v>3192</v>
      </c>
      <c r="L56" s="46">
        <v>1521</v>
      </c>
      <c r="M56" s="46">
        <v>1671</v>
      </c>
      <c r="N56" s="46">
        <v>7854</v>
      </c>
      <c r="O56" s="46">
        <v>4008</v>
      </c>
      <c r="P56" s="46">
        <v>3846</v>
      </c>
      <c r="Q56" s="46">
        <v>6333</v>
      </c>
      <c r="R56" s="46">
        <v>3364</v>
      </c>
      <c r="S56" s="46">
        <v>2969</v>
      </c>
    </row>
    <row r="57" spans="1:19">
      <c r="A57" s="45" t="s">
        <v>10</v>
      </c>
      <c r="B57" s="46">
        <f t="shared" si="3"/>
        <v>24304</v>
      </c>
      <c r="C57" s="46">
        <f t="shared" si="4"/>
        <v>11990</v>
      </c>
      <c r="D57" s="46">
        <f t="shared" si="5"/>
        <v>12314</v>
      </c>
      <c r="E57" s="46">
        <v>1549</v>
      </c>
      <c r="F57" s="46">
        <v>768</v>
      </c>
      <c r="G57" s="46">
        <v>781</v>
      </c>
      <c r="H57" s="46">
        <v>5336</v>
      </c>
      <c r="I57" s="46">
        <v>2678</v>
      </c>
      <c r="J57" s="46">
        <v>2658</v>
      </c>
      <c r="K57" s="46">
        <v>3334</v>
      </c>
      <c r="L57" s="46">
        <v>1491</v>
      </c>
      <c r="M57" s="46">
        <v>1843</v>
      </c>
      <c r="N57" s="46">
        <v>7943</v>
      </c>
      <c r="O57" s="46">
        <v>3816</v>
      </c>
      <c r="P57" s="46">
        <v>4127</v>
      </c>
      <c r="Q57" s="46">
        <v>6142</v>
      </c>
      <c r="R57" s="46">
        <v>3237</v>
      </c>
      <c r="S57" s="46">
        <v>2905</v>
      </c>
    </row>
    <row r="58" spans="1:19">
      <c r="A58" s="45" t="s">
        <v>57</v>
      </c>
      <c r="B58" s="46">
        <f t="shared" si="3"/>
        <v>22932</v>
      </c>
      <c r="C58" s="46">
        <f t="shared" si="4"/>
        <v>11542</v>
      </c>
      <c r="D58" s="46">
        <f t="shared" si="5"/>
        <v>11390</v>
      </c>
      <c r="E58" s="46">
        <v>1511</v>
      </c>
      <c r="F58" s="46">
        <v>756</v>
      </c>
      <c r="G58" s="46">
        <v>755</v>
      </c>
      <c r="H58" s="46">
        <v>5065</v>
      </c>
      <c r="I58" s="46">
        <v>2531</v>
      </c>
      <c r="J58" s="46">
        <v>2534</v>
      </c>
      <c r="K58" s="46">
        <v>3301</v>
      </c>
      <c r="L58" s="46">
        <v>1573</v>
      </c>
      <c r="M58" s="46">
        <v>1728</v>
      </c>
      <c r="N58" s="46">
        <v>7560</v>
      </c>
      <c r="O58" s="46">
        <v>3722</v>
      </c>
      <c r="P58" s="46">
        <v>3838</v>
      </c>
      <c r="Q58" s="46">
        <v>5495</v>
      </c>
      <c r="R58" s="46">
        <v>2960</v>
      </c>
      <c r="S58" s="46">
        <v>2535</v>
      </c>
    </row>
    <row r="59" spans="1:19">
      <c r="A59" s="45" t="s">
        <v>66</v>
      </c>
      <c r="B59" s="46">
        <f t="shared" si="3"/>
        <v>23149</v>
      </c>
      <c r="C59" s="46">
        <f t="shared" si="4"/>
        <v>11704</v>
      </c>
      <c r="D59" s="46">
        <f t="shared" si="5"/>
        <v>11445</v>
      </c>
      <c r="E59" s="46">
        <v>1656</v>
      </c>
      <c r="F59" s="46">
        <v>837</v>
      </c>
      <c r="G59" s="46">
        <v>819</v>
      </c>
      <c r="H59" s="46">
        <v>5001</v>
      </c>
      <c r="I59" s="46">
        <v>2456</v>
      </c>
      <c r="J59" s="46">
        <v>2545</v>
      </c>
      <c r="K59" s="46">
        <v>3387</v>
      </c>
      <c r="L59" s="46">
        <v>1641</v>
      </c>
      <c r="M59" s="46">
        <v>1746</v>
      </c>
      <c r="N59" s="46">
        <v>7825</v>
      </c>
      <c r="O59" s="46">
        <v>3850</v>
      </c>
      <c r="P59" s="46">
        <v>3975</v>
      </c>
      <c r="Q59" s="46">
        <v>5280</v>
      </c>
      <c r="R59" s="46">
        <v>2920</v>
      </c>
      <c r="S59" s="46">
        <v>2360</v>
      </c>
    </row>
    <row r="60" spans="1:19">
      <c r="A60" s="47" t="s">
        <v>59</v>
      </c>
      <c r="B60" s="43">
        <f t="shared" si="3"/>
        <v>116398</v>
      </c>
      <c r="C60" s="43">
        <f t="shared" si="4"/>
        <v>57555</v>
      </c>
      <c r="D60" s="43">
        <f t="shared" si="5"/>
        <v>58843</v>
      </c>
      <c r="E60" s="43">
        <v>9348</v>
      </c>
      <c r="F60" s="43">
        <v>4450</v>
      </c>
      <c r="G60" s="43">
        <v>4898</v>
      </c>
      <c r="H60" s="43">
        <v>25127</v>
      </c>
      <c r="I60" s="43">
        <v>12206</v>
      </c>
      <c r="J60" s="43">
        <v>12921</v>
      </c>
      <c r="K60" s="43">
        <v>18648</v>
      </c>
      <c r="L60" s="43">
        <v>8733</v>
      </c>
      <c r="M60" s="43">
        <v>9915</v>
      </c>
      <c r="N60" s="43">
        <v>40025</v>
      </c>
      <c r="O60" s="43">
        <v>19296</v>
      </c>
      <c r="P60" s="43">
        <v>20729</v>
      </c>
      <c r="Q60" s="43">
        <v>23250</v>
      </c>
      <c r="R60" s="43">
        <v>12870</v>
      </c>
      <c r="S60" s="43">
        <v>10380</v>
      </c>
    </row>
    <row r="61" spans="1:19">
      <c r="A61" s="45" t="s">
        <v>60</v>
      </c>
      <c r="B61" s="46">
        <f t="shared" si="3"/>
        <v>23089</v>
      </c>
      <c r="C61" s="46">
        <f t="shared" si="4"/>
        <v>11601</v>
      </c>
      <c r="D61" s="46">
        <f t="shared" si="5"/>
        <v>11488</v>
      </c>
      <c r="E61" s="46">
        <v>1670</v>
      </c>
      <c r="F61" s="46">
        <v>798</v>
      </c>
      <c r="G61" s="46">
        <v>872</v>
      </c>
      <c r="H61" s="46">
        <v>5126</v>
      </c>
      <c r="I61" s="46">
        <v>2485</v>
      </c>
      <c r="J61" s="46">
        <v>2641</v>
      </c>
      <c r="K61" s="46">
        <v>3420</v>
      </c>
      <c r="L61" s="46">
        <v>1593</v>
      </c>
      <c r="M61" s="46">
        <v>1827</v>
      </c>
      <c r="N61" s="46">
        <v>7824</v>
      </c>
      <c r="O61" s="46">
        <v>3802</v>
      </c>
      <c r="P61" s="46">
        <v>4022</v>
      </c>
      <c r="Q61" s="46">
        <v>5049</v>
      </c>
      <c r="R61" s="46">
        <v>2923</v>
      </c>
      <c r="S61" s="46">
        <v>2126</v>
      </c>
    </row>
    <row r="62" spans="1:19">
      <c r="A62" s="45" t="s">
        <v>62</v>
      </c>
      <c r="B62" s="46">
        <f t="shared" si="3"/>
        <v>23715</v>
      </c>
      <c r="C62" s="46">
        <f t="shared" si="4"/>
        <v>11798</v>
      </c>
      <c r="D62" s="46">
        <f t="shared" si="5"/>
        <v>11917</v>
      </c>
      <c r="E62" s="46">
        <v>1850</v>
      </c>
      <c r="F62" s="46">
        <v>899</v>
      </c>
      <c r="G62" s="46">
        <v>951</v>
      </c>
      <c r="H62" s="46">
        <v>5093</v>
      </c>
      <c r="I62" s="46">
        <v>2522</v>
      </c>
      <c r="J62" s="46">
        <v>2571</v>
      </c>
      <c r="K62" s="46">
        <v>3772</v>
      </c>
      <c r="L62" s="46">
        <v>1757</v>
      </c>
      <c r="M62" s="46">
        <v>2015</v>
      </c>
      <c r="N62" s="46">
        <v>8091</v>
      </c>
      <c r="O62" s="46">
        <v>3916</v>
      </c>
      <c r="P62" s="46">
        <v>4175</v>
      </c>
      <c r="Q62" s="46">
        <v>4909</v>
      </c>
      <c r="R62" s="46">
        <v>2704</v>
      </c>
      <c r="S62" s="46">
        <v>2205</v>
      </c>
    </row>
    <row r="63" spans="1:19">
      <c r="A63" s="45" t="s">
        <v>64</v>
      </c>
      <c r="B63" s="46">
        <f t="shared" si="3"/>
        <v>25663</v>
      </c>
      <c r="C63" s="46">
        <f t="shared" si="4"/>
        <v>12644</v>
      </c>
      <c r="D63" s="46">
        <f t="shared" si="5"/>
        <v>13019</v>
      </c>
      <c r="E63" s="46">
        <v>2052</v>
      </c>
      <c r="F63" s="46">
        <v>937</v>
      </c>
      <c r="G63" s="46">
        <v>1115</v>
      </c>
      <c r="H63" s="46">
        <v>5550</v>
      </c>
      <c r="I63" s="46">
        <v>2686</v>
      </c>
      <c r="J63" s="46">
        <v>2864</v>
      </c>
      <c r="K63" s="46">
        <v>4106</v>
      </c>
      <c r="L63" s="46">
        <v>1917</v>
      </c>
      <c r="M63" s="46">
        <v>2189</v>
      </c>
      <c r="N63" s="46">
        <v>8777</v>
      </c>
      <c r="O63" s="46">
        <v>4231</v>
      </c>
      <c r="P63" s="46">
        <v>4546</v>
      </c>
      <c r="Q63" s="46">
        <v>5178</v>
      </c>
      <c r="R63" s="46">
        <v>2873</v>
      </c>
      <c r="S63" s="46">
        <v>2305</v>
      </c>
    </row>
    <row r="64" spans="1:19">
      <c r="A64" s="45" t="s">
        <v>58</v>
      </c>
      <c r="B64" s="46">
        <f t="shared" si="3"/>
        <v>23230</v>
      </c>
      <c r="C64" s="46">
        <f t="shared" si="4"/>
        <v>11405</v>
      </c>
      <c r="D64" s="46">
        <f t="shared" si="5"/>
        <v>11825</v>
      </c>
      <c r="E64" s="46">
        <v>1915</v>
      </c>
      <c r="F64" s="46">
        <v>920</v>
      </c>
      <c r="G64" s="46">
        <v>995</v>
      </c>
      <c r="H64" s="46">
        <v>4953</v>
      </c>
      <c r="I64" s="46">
        <v>2392</v>
      </c>
      <c r="J64" s="46">
        <v>2561</v>
      </c>
      <c r="K64" s="46">
        <v>3851</v>
      </c>
      <c r="L64" s="46">
        <v>1811</v>
      </c>
      <c r="M64" s="46">
        <v>2040</v>
      </c>
      <c r="N64" s="46">
        <v>8137</v>
      </c>
      <c r="O64" s="46">
        <v>3916</v>
      </c>
      <c r="P64" s="46">
        <v>4221</v>
      </c>
      <c r="Q64" s="46">
        <v>4374</v>
      </c>
      <c r="R64" s="46">
        <v>2366</v>
      </c>
      <c r="S64" s="46">
        <v>2008</v>
      </c>
    </row>
    <row r="65" spans="1:19">
      <c r="A65" s="45" t="s">
        <v>63</v>
      </c>
      <c r="B65" s="46">
        <f t="shared" si="3"/>
        <v>20701</v>
      </c>
      <c r="C65" s="46">
        <f t="shared" si="4"/>
        <v>10107</v>
      </c>
      <c r="D65" s="46">
        <f t="shared" si="5"/>
        <v>10594</v>
      </c>
      <c r="E65" s="46">
        <v>1861</v>
      </c>
      <c r="F65" s="46">
        <v>896</v>
      </c>
      <c r="G65" s="46">
        <v>965</v>
      </c>
      <c r="H65" s="46">
        <v>4405</v>
      </c>
      <c r="I65" s="46">
        <v>2121</v>
      </c>
      <c r="J65" s="46">
        <v>2284</v>
      </c>
      <c r="K65" s="46">
        <v>3499</v>
      </c>
      <c r="L65" s="46">
        <v>1655</v>
      </c>
      <c r="M65" s="46">
        <v>1844</v>
      </c>
      <c r="N65" s="46">
        <v>7196</v>
      </c>
      <c r="O65" s="46">
        <v>3431</v>
      </c>
      <c r="P65" s="46">
        <v>3765</v>
      </c>
      <c r="Q65" s="46">
        <v>3740</v>
      </c>
      <c r="R65" s="46">
        <v>2004</v>
      </c>
      <c r="S65" s="46">
        <v>1736</v>
      </c>
    </row>
    <row r="66" spans="1:19" s="48" customFormat="1">
      <c r="A66" s="47" t="s">
        <v>65</v>
      </c>
      <c r="B66" s="43">
        <f t="shared" si="3"/>
        <v>83960</v>
      </c>
      <c r="C66" s="43">
        <f t="shared" si="4"/>
        <v>41240</v>
      </c>
      <c r="D66" s="43">
        <f t="shared" si="5"/>
        <v>42720</v>
      </c>
      <c r="E66" s="43">
        <v>8483</v>
      </c>
      <c r="F66" s="43">
        <v>4035</v>
      </c>
      <c r="G66" s="43">
        <v>4448</v>
      </c>
      <c r="H66" s="43">
        <v>18054</v>
      </c>
      <c r="I66" s="43">
        <v>8857</v>
      </c>
      <c r="J66" s="43">
        <v>9197</v>
      </c>
      <c r="K66" s="43">
        <v>14768</v>
      </c>
      <c r="L66" s="43">
        <v>7001</v>
      </c>
      <c r="M66" s="43">
        <v>7767</v>
      </c>
      <c r="N66" s="43">
        <v>28955</v>
      </c>
      <c r="O66" s="43">
        <v>14170</v>
      </c>
      <c r="P66" s="43">
        <v>14785</v>
      </c>
      <c r="Q66" s="43">
        <v>13700</v>
      </c>
      <c r="R66" s="43">
        <v>7177</v>
      </c>
      <c r="S66" s="43">
        <v>6523</v>
      </c>
    </row>
    <row r="67" spans="1:19">
      <c r="A67" s="45" t="s">
        <v>61</v>
      </c>
      <c r="B67" s="46">
        <f t="shared" si="3"/>
        <v>20383</v>
      </c>
      <c r="C67" s="46">
        <f t="shared" si="4"/>
        <v>10072</v>
      </c>
      <c r="D67" s="46">
        <f t="shared" si="5"/>
        <v>10311</v>
      </c>
      <c r="E67" s="46">
        <v>1932</v>
      </c>
      <c r="F67" s="46">
        <v>937</v>
      </c>
      <c r="G67" s="46">
        <v>995</v>
      </c>
      <c r="H67" s="46">
        <v>4364</v>
      </c>
      <c r="I67" s="46">
        <v>2162</v>
      </c>
      <c r="J67" s="46">
        <v>2202</v>
      </c>
      <c r="K67" s="46">
        <v>3471</v>
      </c>
      <c r="L67" s="46">
        <v>1643</v>
      </c>
      <c r="M67" s="46">
        <v>1828</v>
      </c>
      <c r="N67" s="46">
        <v>7128</v>
      </c>
      <c r="O67" s="46">
        <v>3474</v>
      </c>
      <c r="P67" s="46">
        <v>3654</v>
      </c>
      <c r="Q67" s="46">
        <v>3488</v>
      </c>
      <c r="R67" s="46">
        <v>1856</v>
      </c>
      <c r="S67" s="46">
        <v>1632</v>
      </c>
    </row>
    <row r="68" spans="1:19">
      <c r="A68" s="45" t="s">
        <v>68</v>
      </c>
      <c r="B68" s="46">
        <f t="shared" si="3"/>
        <v>17168</v>
      </c>
      <c r="C68" s="46">
        <f t="shared" si="4"/>
        <v>8600</v>
      </c>
      <c r="D68" s="46">
        <f t="shared" si="5"/>
        <v>8568</v>
      </c>
      <c r="E68" s="46">
        <v>1669</v>
      </c>
      <c r="F68" s="46">
        <v>837</v>
      </c>
      <c r="G68" s="46">
        <v>832</v>
      </c>
      <c r="H68" s="46">
        <v>3812</v>
      </c>
      <c r="I68" s="46">
        <v>1920</v>
      </c>
      <c r="J68" s="46">
        <v>1892</v>
      </c>
      <c r="K68" s="46">
        <v>3003</v>
      </c>
      <c r="L68" s="46">
        <v>1425</v>
      </c>
      <c r="M68" s="46">
        <v>1578</v>
      </c>
      <c r="N68" s="46">
        <v>5862</v>
      </c>
      <c r="O68" s="46">
        <v>2930</v>
      </c>
      <c r="P68" s="46">
        <v>2932</v>
      </c>
      <c r="Q68" s="46">
        <v>2822</v>
      </c>
      <c r="R68" s="46">
        <v>1488</v>
      </c>
      <c r="S68" s="46">
        <v>1334</v>
      </c>
    </row>
    <row r="69" spans="1:19">
      <c r="A69" s="45" t="s">
        <v>67</v>
      </c>
      <c r="B69" s="46">
        <f t="shared" ref="B69:B100" si="6">E69+H69+K69+N69+Q69</f>
        <v>18109</v>
      </c>
      <c r="C69" s="46">
        <f t="shared" ref="C69:C100" si="7">F69+I69+L69+O69+R69</f>
        <v>8805</v>
      </c>
      <c r="D69" s="46">
        <f t="shared" ref="D69:D100" si="8">G69+J69+M69+P69+S69</f>
        <v>9304</v>
      </c>
      <c r="E69" s="46">
        <v>1869</v>
      </c>
      <c r="F69" s="46">
        <v>859</v>
      </c>
      <c r="G69" s="46">
        <v>1010</v>
      </c>
      <c r="H69" s="46">
        <v>3961</v>
      </c>
      <c r="I69" s="46">
        <v>1900</v>
      </c>
      <c r="J69" s="46">
        <v>2061</v>
      </c>
      <c r="K69" s="46">
        <v>3230</v>
      </c>
      <c r="L69" s="46">
        <v>1527</v>
      </c>
      <c r="M69" s="46">
        <v>1703</v>
      </c>
      <c r="N69" s="46">
        <v>6185</v>
      </c>
      <c r="O69" s="46">
        <v>3017</v>
      </c>
      <c r="P69" s="46">
        <v>3168</v>
      </c>
      <c r="Q69" s="46">
        <v>2864</v>
      </c>
      <c r="R69" s="46">
        <v>1502</v>
      </c>
      <c r="S69" s="46">
        <v>1362</v>
      </c>
    </row>
    <row r="70" spans="1:19">
      <c r="A70" s="45" t="s">
        <v>70</v>
      </c>
      <c r="B70" s="46">
        <f t="shared" si="6"/>
        <v>15200</v>
      </c>
      <c r="C70" s="46">
        <f t="shared" si="7"/>
        <v>7414</v>
      </c>
      <c r="D70" s="46">
        <f t="shared" si="8"/>
        <v>7786</v>
      </c>
      <c r="E70" s="46">
        <v>1588</v>
      </c>
      <c r="F70" s="46">
        <v>742</v>
      </c>
      <c r="G70" s="46">
        <v>846</v>
      </c>
      <c r="H70" s="46">
        <v>3154</v>
      </c>
      <c r="I70" s="46">
        <v>1549</v>
      </c>
      <c r="J70" s="46">
        <v>1605</v>
      </c>
      <c r="K70" s="46">
        <v>2703</v>
      </c>
      <c r="L70" s="46">
        <v>1264</v>
      </c>
      <c r="M70" s="46">
        <v>1439</v>
      </c>
      <c r="N70" s="46">
        <v>5268</v>
      </c>
      <c r="O70" s="46">
        <v>2560</v>
      </c>
      <c r="P70" s="46">
        <v>2708</v>
      </c>
      <c r="Q70" s="46">
        <v>2487</v>
      </c>
      <c r="R70" s="46">
        <v>1299</v>
      </c>
      <c r="S70" s="46">
        <v>1188</v>
      </c>
    </row>
    <row r="71" spans="1:19">
      <c r="A71" s="45" t="s">
        <v>69</v>
      </c>
      <c r="B71" s="46">
        <f t="shared" si="6"/>
        <v>13100</v>
      </c>
      <c r="C71" s="46">
        <f t="shared" si="7"/>
        <v>6349</v>
      </c>
      <c r="D71" s="46">
        <f t="shared" si="8"/>
        <v>6751</v>
      </c>
      <c r="E71" s="46">
        <v>1425</v>
      </c>
      <c r="F71" s="46">
        <v>660</v>
      </c>
      <c r="G71" s="46">
        <v>765</v>
      </c>
      <c r="H71" s="46">
        <v>2763</v>
      </c>
      <c r="I71" s="46">
        <v>1326</v>
      </c>
      <c r="J71" s="46">
        <v>1437</v>
      </c>
      <c r="K71" s="46">
        <v>2361</v>
      </c>
      <c r="L71" s="46">
        <v>1142</v>
      </c>
      <c r="M71" s="46">
        <v>1219</v>
      </c>
      <c r="N71" s="46">
        <v>4512</v>
      </c>
      <c r="O71" s="46">
        <v>2189</v>
      </c>
      <c r="P71" s="46">
        <v>2323</v>
      </c>
      <c r="Q71" s="46">
        <v>2039</v>
      </c>
      <c r="R71" s="46">
        <v>1032</v>
      </c>
      <c r="S71" s="46">
        <v>1007</v>
      </c>
    </row>
    <row r="72" spans="1:19">
      <c r="A72" s="47" t="s">
        <v>71</v>
      </c>
      <c r="B72" s="43">
        <f t="shared" si="6"/>
        <v>64021</v>
      </c>
      <c r="C72" s="43">
        <f t="shared" si="7"/>
        <v>31101</v>
      </c>
      <c r="D72" s="43">
        <f t="shared" si="8"/>
        <v>32920</v>
      </c>
      <c r="E72" s="43">
        <v>7351</v>
      </c>
      <c r="F72" s="43">
        <v>3500</v>
      </c>
      <c r="G72" s="43">
        <v>3851</v>
      </c>
      <c r="H72" s="43">
        <v>13235</v>
      </c>
      <c r="I72" s="43">
        <v>6432</v>
      </c>
      <c r="J72" s="43">
        <v>6803</v>
      </c>
      <c r="K72" s="43">
        <v>11840</v>
      </c>
      <c r="L72" s="43">
        <v>5681</v>
      </c>
      <c r="M72" s="43">
        <v>6159</v>
      </c>
      <c r="N72" s="43">
        <v>21804</v>
      </c>
      <c r="O72" s="43">
        <v>10685</v>
      </c>
      <c r="P72" s="43">
        <v>11119</v>
      </c>
      <c r="Q72" s="43">
        <v>9791</v>
      </c>
      <c r="R72" s="43">
        <v>4803</v>
      </c>
      <c r="S72" s="43">
        <v>4988</v>
      </c>
    </row>
    <row r="73" spans="1:19">
      <c r="A73" s="45" t="s">
        <v>72</v>
      </c>
      <c r="B73" s="46">
        <f t="shared" si="6"/>
        <v>14640</v>
      </c>
      <c r="C73" s="46">
        <f t="shared" si="7"/>
        <v>7136</v>
      </c>
      <c r="D73" s="46">
        <f t="shared" si="8"/>
        <v>7504</v>
      </c>
      <c r="E73" s="46">
        <v>1553</v>
      </c>
      <c r="F73" s="46">
        <v>714</v>
      </c>
      <c r="G73" s="46">
        <v>839</v>
      </c>
      <c r="H73" s="46">
        <v>3034</v>
      </c>
      <c r="I73" s="46">
        <v>1520</v>
      </c>
      <c r="J73" s="46">
        <v>1514</v>
      </c>
      <c r="K73" s="46">
        <v>2715</v>
      </c>
      <c r="L73" s="46">
        <v>1289</v>
      </c>
      <c r="M73" s="46">
        <v>1426</v>
      </c>
      <c r="N73" s="46">
        <v>5094</v>
      </c>
      <c r="O73" s="46">
        <v>2487</v>
      </c>
      <c r="P73" s="46">
        <v>2607</v>
      </c>
      <c r="Q73" s="46">
        <v>2244</v>
      </c>
      <c r="R73" s="46">
        <v>1126</v>
      </c>
      <c r="S73" s="46">
        <v>1118</v>
      </c>
    </row>
    <row r="74" spans="1:19">
      <c r="A74" s="45" t="s">
        <v>74</v>
      </c>
      <c r="B74" s="46">
        <f t="shared" si="6"/>
        <v>11832</v>
      </c>
      <c r="C74" s="46">
        <f t="shared" si="7"/>
        <v>5763</v>
      </c>
      <c r="D74" s="46">
        <f t="shared" si="8"/>
        <v>6069</v>
      </c>
      <c r="E74" s="46">
        <v>1356</v>
      </c>
      <c r="F74" s="46">
        <v>655</v>
      </c>
      <c r="G74" s="46">
        <v>701</v>
      </c>
      <c r="H74" s="46">
        <v>2467</v>
      </c>
      <c r="I74" s="46">
        <v>1167</v>
      </c>
      <c r="J74" s="46">
        <v>1300</v>
      </c>
      <c r="K74" s="46">
        <v>2171</v>
      </c>
      <c r="L74" s="46">
        <v>1072</v>
      </c>
      <c r="M74" s="46">
        <v>1099</v>
      </c>
      <c r="N74" s="46">
        <v>4047</v>
      </c>
      <c r="O74" s="46">
        <v>1991</v>
      </c>
      <c r="P74" s="46">
        <v>2056</v>
      </c>
      <c r="Q74" s="46">
        <v>1791</v>
      </c>
      <c r="R74" s="46">
        <v>878</v>
      </c>
      <c r="S74" s="46">
        <v>913</v>
      </c>
    </row>
    <row r="75" spans="1:19">
      <c r="A75" s="45" t="s">
        <v>75</v>
      </c>
      <c r="B75" s="46">
        <f t="shared" si="6"/>
        <v>12500</v>
      </c>
      <c r="C75" s="46">
        <f t="shared" si="7"/>
        <v>6083</v>
      </c>
      <c r="D75" s="46">
        <f t="shared" si="8"/>
        <v>6417</v>
      </c>
      <c r="E75" s="46">
        <v>1433</v>
      </c>
      <c r="F75" s="46">
        <v>682</v>
      </c>
      <c r="G75" s="46">
        <v>751</v>
      </c>
      <c r="H75" s="46">
        <v>2668</v>
      </c>
      <c r="I75" s="46">
        <v>1317</v>
      </c>
      <c r="J75" s="46">
        <v>1351</v>
      </c>
      <c r="K75" s="46">
        <v>2276</v>
      </c>
      <c r="L75" s="46">
        <v>1084</v>
      </c>
      <c r="M75" s="46">
        <v>1192</v>
      </c>
      <c r="N75" s="46">
        <v>4248</v>
      </c>
      <c r="O75" s="46">
        <v>2101</v>
      </c>
      <c r="P75" s="46">
        <v>2147</v>
      </c>
      <c r="Q75" s="46">
        <v>1875</v>
      </c>
      <c r="R75" s="46">
        <v>899</v>
      </c>
      <c r="S75" s="46">
        <v>976</v>
      </c>
    </row>
    <row r="76" spans="1:19">
      <c r="A76" s="45" t="s">
        <v>76</v>
      </c>
      <c r="B76" s="46">
        <f t="shared" si="6"/>
        <v>13007</v>
      </c>
      <c r="C76" s="46">
        <f t="shared" si="7"/>
        <v>6263</v>
      </c>
      <c r="D76" s="46">
        <f t="shared" si="8"/>
        <v>6744</v>
      </c>
      <c r="E76" s="46">
        <v>1541</v>
      </c>
      <c r="F76" s="46">
        <v>746</v>
      </c>
      <c r="G76" s="46">
        <v>795</v>
      </c>
      <c r="H76" s="46">
        <v>2642</v>
      </c>
      <c r="I76" s="46">
        <v>1263</v>
      </c>
      <c r="J76" s="46">
        <v>1379</v>
      </c>
      <c r="K76" s="46">
        <v>2446</v>
      </c>
      <c r="L76" s="46">
        <v>1190</v>
      </c>
      <c r="M76" s="46">
        <v>1256</v>
      </c>
      <c r="N76" s="46">
        <v>4350</v>
      </c>
      <c r="O76" s="46">
        <v>2076</v>
      </c>
      <c r="P76" s="46">
        <v>2274</v>
      </c>
      <c r="Q76" s="46">
        <v>2028</v>
      </c>
      <c r="R76" s="46">
        <v>988</v>
      </c>
      <c r="S76" s="46">
        <v>1040</v>
      </c>
    </row>
    <row r="77" spans="1:19">
      <c r="A77" s="45" t="s">
        <v>77</v>
      </c>
      <c r="B77" s="46">
        <f t="shared" si="6"/>
        <v>12042</v>
      </c>
      <c r="C77" s="46">
        <f t="shared" si="7"/>
        <v>5856</v>
      </c>
      <c r="D77" s="46">
        <f t="shared" si="8"/>
        <v>6186</v>
      </c>
      <c r="E77" s="46">
        <v>1468</v>
      </c>
      <c r="F77" s="46">
        <v>703</v>
      </c>
      <c r="G77" s="46">
        <v>765</v>
      </c>
      <c r="H77" s="46">
        <v>2424</v>
      </c>
      <c r="I77" s="46">
        <v>1165</v>
      </c>
      <c r="J77" s="46">
        <v>1259</v>
      </c>
      <c r="K77" s="46">
        <v>2232</v>
      </c>
      <c r="L77" s="46">
        <v>1046</v>
      </c>
      <c r="M77" s="46">
        <v>1186</v>
      </c>
      <c r="N77" s="46">
        <v>4065</v>
      </c>
      <c r="O77" s="46">
        <v>2030</v>
      </c>
      <c r="P77" s="46">
        <v>2035</v>
      </c>
      <c r="Q77" s="46">
        <v>1853</v>
      </c>
      <c r="R77" s="46">
        <v>912</v>
      </c>
      <c r="S77" s="46">
        <v>941</v>
      </c>
    </row>
    <row r="78" spans="1:19">
      <c r="A78" s="47" t="s">
        <v>78</v>
      </c>
      <c r="B78" s="43">
        <f t="shared" si="6"/>
        <v>49908</v>
      </c>
      <c r="C78" s="43">
        <f t="shared" si="7"/>
        <v>23997</v>
      </c>
      <c r="D78" s="43">
        <f t="shared" si="8"/>
        <v>25911</v>
      </c>
      <c r="E78" s="43">
        <v>6220</v>
      </c>
      <c r="F78" s="43">
        <v>2886</v>
      </c>
      <c r="G78" s="43">
        <v>3334</v>
      </c>
      <c r="H78" s="43">
        <v>10224</v>
      </c>
      <c r="I78" s="43">
        <v>4944</v>
      </c>
      <c r="J78" s="43">
        <v>5280</v>
      </c>
      <c r="K78" s="43">
        <v>9103</v>
      </c>
      <c r="L78" s="43">
        <v>4521</v>
      </c>
      <c r="M78" s="43">
        <v>4582</v>
      </c>
      <c r="N78" s="43">
        <v>16390</v>
      </c>
      <c r="O78" s="43">
        <v>7855</v>
      </c>
      <c r="P78" s="43">
        <v>8535</v>
      </c>
      <c r="Q78" s="43">
        <v>7971</v>
      </c>
      <c r="R78" s="43">
        <v>3791</v>
      </c>
      <c r="S78" s="43">
        <v>4180</v>
      </c>
    </row>
    <row r="79" spans="1:19">
      <c r="A79" s="45" t="s">
        <v>79</v>
      </c>
      <c r="B79" s="46">
        <f t="shared" si="6"/>
        <v>12813</v>
      </c>
      <c r="C79" s="46">
        <f t="shared" si="7"/>
        <v>6114</v>
      </c>
      <c r="D79" s="46">
        <f t="shared" si="8"/>
        <v>6699</v>
      </c>
      <c r="E79" s="46">
        <v>1527</v>
      </c>
      <c r="F79" s="46">
        <v>711</v>
      </c>
      <c r="G79" s="46">
        <v>816</v>
      </c>
      <c r="H79" s="46">
        <v>2691</v>
      </c>
      <c r="I79" s="46">
        <v>1283</v>
      </c>
      <c r="J79" s="46">
        <v>1408</v>
      </c>
      <c r="K79" s="46">
        <v>2332</v>
      </c>
      <c r="L79" s="46">
        <v>1129</v>
      </c>
      <c r="M79" s="46">
        <v>1203</v>
      </c>
      <c r="N79" s="46">
        <v>4274</v>
      </c>
      <c r="O79" s="46">
        <v>2070</v>
      </c>
      <c r="P79" s="46">
        <v>2204</v>
      </c>
      <c r="Q79" s="46">
        <v>1989</v>
      </c>
      <c r="R79" s="46">
        <v>921</v>
      </c>
      <c r="S79" s="46">
        <v>1068</v>
      </c>
    </row>
    <row r="80" spans="1:19">
      <c r="A80" s="45" t="s">
        <v>73</v>
      </c>
      <c r="B80" s="46">
        <f t="shared" si="6"/>
        <v>10143</v>
      </c>
      <c r="C80" s="46">
        <f t="shared" si="7"/>
        <v>5020</v>
      </c>
      <c r="D80" s="46">
        <f t="shared" si="8"/>
        <v>5123</v>
      </c>
      <c r="E80" s="46">
        <v>1262</v>
      </c>
      <c r="F80" s="46">
        <v>565</v>
      </c>
      <c r="G80" s="46">
        <v>697</v>
      </c>
      <c r="H80" s="46">
        <v>2051</v>
      </c>
      <c r="I80" s="46">
        <v>1006</v>
      </c>
      <c r="J80" s="46">
        <v>1045</v>
      </c>
      <c r="K80" s="46">
        <v>1894</v>
      </c>
      <c r="L80" s="46">
        <v>964</v>
      </c>
      <c r="M80" s="46">
        <v>930</v>
      </c>
      <c r="N80" s="46">
        <v>3279</v>
      </c>
      <c r="O80" s="46">
        <v>1634</v>
      </c>
      <c r="P80" s="46">
        <v>1645</v>
      </c>
      <c r="Q80" s="46">
        <v>1657</v>
      </c>
      <c r="R80" s="46">
        <v>851</v>
      </c>
      <c r="S80" s="46">
        <v>806</v>
      </c>
    </row>
    <row r="81" spans="1:19">
      <c r="A81" s="45" t="s">
        <v>81</v>
      </c>
      <c r="B81" s="46">
        <f t="shared" si="6"/>
        <v>9161</v>
      </c>
      <c r="C81" s="46">
        <f t="shared" si="7"/>
        <v>4422</v>
      </c>
      <c r="D81" s="46">
        <f t="shared" si="8"/>
        <v>4739</v>
      </c>
      <c r="E81" s="46">
        <v>1168</v>
      </c>
      <c r="F81" s="46">
        <v>551</v>
      </c>
      <c r="G81" s="46">
        <v>617</v>
      </c>
      <c r="H81" s="46">
        <v>1879</v>
      </c>
      <c r="I81" s="46">
        <v>945</v>
      </c>
      <c r="J81" s="46">
        <v>934</v>
      </c>
      <c r="K81" s="46">
        <v>1650</v>
      </c>
      <c r="L81" s="46">
        <v>813</v>
      </c>
      <c r="M81" s="46">
        <v>837</v>
      </c>
      <c r="N81" s="46">
        <v>3029</v>
      </c>
      <c r="O81" s="46">
        <v>1430</v>
      </c>
      <c r="P81" s="46">
        <v>1599</v>
      </c>
      <c r="Q81" s="46">
        <v>1435</v>
      </c>
      <c r="R81" s="46">
        <v>683</v>
      </c>
      <c r="S81" s="46">
        <v>752</v>
      </c>
    </row>
    <row r="82" spans="1:19">
      <c r="A82" s="45" t="s">
        <v>80</v>
      </c>
      <c r="B82" s="46">
        <f t="shared" si="6"/>
        <v>9217</v>
      </c>
      <c r="C82" s="46">
        <f t="shared" si="7"/>
        <v>4389</v>
      </c>
      <c r="D82" s="46">
        <f t="shared" si="8"/>
        <v>4828</v>
      </c>
      <c r="E82" s="46">
        <v>1154</v>
      </c>
      <c r="F82" s="46">
        <v>553</v>
      </c>
      <c r="G82" s="46">
        <v>601</v>
      </c>
      <c r="H82" s="46">
        <v>1838</v>
      </c>
      <c r="I82" s="46">
        <v>871</v>
      </c>
      <c r="J82" s="46">
        <v>967</v>
      </c>
      <c r="K82" s="46">
        <v>1692</v>
      </c>
      <c r="L82" s="46">
        <v>840</v>
      </c>
      <c r="M82" s="46">
        <v>852</v>
      </c>
      <c r="N82" s="46">
        <v>3056</v>
      </c>
      <c r="O82" s="46">
        <v>1441</v>
      </c>
      <c r="P82" s="46">
        <v>1615</v>
      </c>
      <c r="Q82" s="46">
        <v>1477</v>
      </c>
      <c r="R82" s="46">
        <v>684</v>
      </c>
      <c r="S82" s="46">
        <v>793</v>
      </c>
    </row>
    <row r="83" spans="1:19">
      <c r="A83" s="45" t="s">
        <v>82</v>
      </c>
      <c r="B83" s="46">
        <f t="shared" si="6"/>
        <v>8574</v>
      </c>
      <c r="C83" s="46">
        <f t="shared" si="7"/>
        <v>4052</v>
      </c>
      <c r="D83" s="46">
        <f t="shared" si="8"/>
        <v>4522</v>
      </c>
      <c r="E83" s="46">
        <v>1109</v>
      </c>
      <c r="F83" s="46">
        <v>506</v>
      </c>
      <c r="G83" s="46">
        <v>603</v>
      </c>
      <c r="H83" s="46">
        <v>1765</v>
      </c>
      <c r="I83" s="46">
        <v>839</v>
      </c>
      <c r="J83" s="46">
        <v>926</v>
      </c>
      <c r="K83" s="46">
        <v>1535</v>
      </c>
      <c r="L83" s="46">
        <v>775</v>
      </c>
      <c r="M83" s="46">
        <v>760</v>
      </c>
      <c r="N83" s="46">
        <v>2752</v>
      </c>
      <c r="O83" s="46">
        <v>1280</v>
      </c>
      <c r="P83" s="46">
        <v>1472</v>
      </c>
      <c r="Q83" s="46">
        <v>1413</v>
      </c>
      <c r="R83" s="46">
        <v>652</v>
      </c>
      <c r="S83" s="46">
        <v>761</v>
      </c>
    </row>
    <row r="84" spans="1:19">
      <c r="A84" s="47" t="s">
        <v>83</v>
      </c>
      <c r="B84" s="43">
        <f t="shared" si="6"/>
        <v>45814</v>
      </c>
      <c r="C84" s="43">
        <f t="shared" si="7"/>
        <v>20948</v>
      </c>
      <c r="D84" s="43">
        <f t="shared" si="8"/>
        <v>24866</v>
      </c>
      <c r="E84" s="43">
        <v>6060</v>
      </c>
      <c r="F84" s="43">
        <v>2918</v>
      </c>
      <c r="G84" s="43">
        <v>3142</v>
      </c>
      <c r="H84" s="43">
        <v>8938</v>
      </c>
      <c r="I84" s="43">
        <v>4070</v>
      </c>
      <c r="J84" s="43">
        <v>4868</v>
      </c>
      <c r="K84" s="43">
        <v>8192</v>
      </c>
      <c r="L84" s="43">
        <v>3880</v>
      </c>
      <c r="M84" s="43">
        <v>4312</v>
      </c>
      <c r="N84" s="43">
        <v>14703</v>
      </c>
      <c r="O84" s="43">
        <v>6792</v>
      </c>
      <c r="P84" s="43">
        <v>7911</v>
      </c>
      <c r="Q84" s="43">
        <v>7921</v>
      </c>
      <c r="R84" s="43">
        <v>3288</v>
      </c>
      <c r="S84" s="43">
        <v>4633</v>
      </c>
    </row>
    <row r="85" spans="1:19">
      <c r="A85" s="45" t="s">
        <v>86</v>
      </c>
      <c r="B85" s="46">
        <f t="shared" si="6"/>
        <v>12103</v>
      </c>
      <c r="C85" s="46">
        <f t="shared" si="7"/>
        <v>5809</v>
      </c>
      <c r="D85" s="46">
        <f t="shared" si="8"/>
        <v>6294</v>
      </c>
      <c r="E85" s="46">
        <v>1574</v>
      </c>
      <c r="F85" s="46">
        <v>787</v>
      </c>
      <c r="G85" s="46">
        <v>787</v>
      </c>
      <c r="H85" s="46">
        <v>2295</v>
      </c>
      <c r="I85" s="46">
        <v>1089</v>
      </c>
      <c r="J85" s="46">
        <v>1206</v>
      </c>
      <c r="K85" s="46">
        <v>2149</v>
      </c>
      <c r="L85" s="46">
        <v>1050</v>
      </c>
      <c r="M85" s="46">
        <v>1099</v>
      </c>
      <c r="N85" s="46">
        <v>4035</v>
      </c>
      <c r="O85" s="46">
        <v>1974</v>
      </c>
      <c r="P85" s="46">
        <v>2061</v>
      </c>
      <c r="Q85" s="46">
        <v>2050</v>
      </c>
      <c r="R85" s="46">
        <v>909</v>
      </c>
      <c r="S85" s="46">
        <v>1141</v>
      </c>
    </row>
    <row r="86" spans="1:19">
      <c r="A86" s="45" t="s">
        <v>84</v>
      </c>
      <c r="B86" s="46">
        <f t="shared" si="6"/>
        <v>9638</v>
      </c>
      <c r="C86" s="46">
        <f t="shared" si="7"/>
        <v>4402</v>
      </c>
      <c r="D86" s="46">
        <f t="shared" si="8"/>
        <v>5236</v>
      </c>
      <c r="E86" s="46">
        <v>1290</v>
      </c>
      <c r="F86" s="46">
        <v>618</v>
      </c>
      <c r="G86" s="46">
        <v>672</v>
      </c>
      <c r="H86" s="46">
        <v>1877</v>
      </c>
      <c r="I86" s="46">
        <v>864</v>
      </c>
      <c r="J86" s="46">
        <v>1013</v>
      </c>
      <c r="K86" s="46">
        <v>1712</v>
      </c>
      <c r="L86" s="46">
        <v>808</v>
      </c>
      <c r="M86" s="46">
        <v>904</v>
      </c>
      <c r="N86" s="46">
        <v>3052</v>
      </c>
      <c r="O86" s="46">
        <v>1401</v>
      </c>
      <c r="P86" s="46">
        <v>1651</v>
      </c>
      <c r="Q86" s="46">
        <v>1707</v>
      </c>
      <c r="R86" s="46">
        <v>711</v>
      </c>
      <c r="S86" s="46">
        <v>996</v>
      </c>
    </row>
    <row r="87" spans="1:19">
      <c r="A87" s="45" t="s">
        <v>85</v>
      </c>
      <c r="B87" s="46">
        <f t="shared" si="6"/>
        <v>8210</v>
      </c>
      <c r="C87" s="46">
        <f t="shared" si="7"/>
        <v>3659</v>
      </c>
      <c r="D87" s="46">
        <f t="shared" si="8"/>
        <v>4551</v>
      </c>
      <c r="E87" s="46">
        <v>1133</v>
      </c>
      <c r="F87" s="46">
        <v>521</v>
      </c>
      <c r="G87" s="46">
        <v>612</v>
      </c>
      <c r="H87" s="46">
        <v>1632</v>
      </c>
      <c r="I87" s="46">
        <v>735</v>
      </c>
      <c r="J87" s="46">
        <v>897</v>
      </c>
      <c r="K87" s="46">
        <v>1481</v>
      </c>
      <c r="L87" s="46">
        <v>698</v>
      </c>
      <c r="M87" s="46">
        <v>783</v>
      </c>
      <c r="N87" s="46">
        <v>2595</v>
      </c>
      <c r="O87" s="46">
        <v>1161</v>
      </c>
      <c r="P87" s="46">
        <v>1434</v>
      </c>
      <c r="Q87" s="46">
        <v>1369</v>
      </c>
      <c r="R87" s="46">
        <v>544</v>
      </c>
      <c r="S87" s="46">
        <v>825</v>
      </c>
    </row>
    <row r="88" spans="1:19">
      <c r="A88" s="45" t="s">
        <v>87</v>
      </c>
      <c r="B88" s="46">
        <f t="shared" si="6"/>
        <v>8249</v>
      </c>
      <c r="C88" s="46">
        <f t="shared" si="7"/>
        <v>3685</v>
      </c>
      <c r="D88" s="46">
        <f t="shared" si="8"/>
        <v>4564</v>
      </c>
      <c r="E88" s="46">
        <v>1070</v>
      </c>
      <c r="F88" s="46">
        <v>521</v>
      </c>
      <c r="G88" s="46">
        <v>549</v>
      </c>
      <c r="H88" s="46">
        <v>1667</v>
      </c>
      <c r="I88" s="46">
        <v>733</v>
      </c>
      <c r="J88" s="46">
        <v>934</v>
      </c>
      <c r="K88" s="46">
        <v>1512</v>
      </c>
      <c r="L88" s="46">
        <v>696</v>
      </c>
      <c r="M88" s="46">
        <v>816</v>
      </c>
      <c r="N88" s="46">
        <v>2573</v>
      </c>
      <c r="O88" s="46">
        <v>1164</v>
      </c>
      <c r="P88" s="46">
        <v>1409</v>
      </c>
      <c r="Q88" s="46">
        <v>1427</v>
      </c>
      <c r="R88" s="46">
        <v>571</v>
      </c>
      <c r="S88" s="46">
        <v>856</v>
      </c>
    </row>
    <row r="89" spans="1:19">
      <c r="A89" s="45" t="s">
        <v>88</v>
      </c>
      <c r="B89" s="46">
        <f t="shared" si="6"/>
        <v>7614</v>
      </c>
      <c r="C89" s="46">
        <f t="shared" si="7"/>
        <v>3393</v>
      </c>
      <c r="D89" s="46">
        <f t="shared" si="8"/>
        <v>4221</v>
      </c>
      <c r="E89" s="46">
        <v>993</v>
      </c>
      <c r="F89" s="46">
        <v>471</v>
      </c>
      <c r="G89" s="46">
        <v>522</v>
      </c>
      <c r="H89" s="46">
        <v>1467</v>
      </c>
      <c r="I89" s="46">
        <v>649</v>
      </c>
      <c r="J89" s="46">
        <v>818</v>
      </c>
      <c r="K89" s="46">
        <v>1338</v>
      </c>
      <c r="L89" s="46">
        <v>628</v>
      </c>
      <c r="M89" s="46">
        <v>710</v>
      </c>
      <c r="N89" s="46">
        <v>2448</v>
      </c>
      <c r="O89" s="46">
        <v>1092</v>
      </c>
      <c r="P89" s="46">
        <v>1356</v>
      </c>
      <c r="Q89" s="46">
        <v>1368</v>
      </c>
      <c r="R89" s="46">
        <v>553</v>
      </c>
      <c r="S89" s="46">
        <v>815</v>
      </c>
    </row>
    <row r="90" spans="1:19">
      <c r="A90" s="47" t="s">
        <v>91</v>
      </c>
      <c r="B90" s="43">
        <f t="shared" si="6"/>
        <v>30446</v>
      </c>
      <c r="C90" s="43">
        <f t="shared" si="7"/>
        <v>12487</v>
      </c>
      <c r="D90" s="43">
        <f t="shared" si="8"/>
        <v>17959</v>
      </c>
      <c r="E90" s="43">
        <v>3914</v>
      </c>
      <c r="F90" s="43">
        <v>1777</v>
      </c>
      <c r="G90" s="43">
        <v>2137</v>
      </c>
      <c r="H90" s="43">
        <v>5960</v>
      </c>
      <c r="I90" s="43">
        <v>2388</v>
      </c>
      <c r="J90" s="43">
        <v>3572</v>
      </c>
      <c r="K90" s="43">
        <v>5390</v>
      </c>
      <c r="L90" s="43">
        <v>2226</v>
      </c>
      <c r="M90" s="43">
        <v>3164</v>
      </c>
      <c r="N90" s="43">
        <v>9574</v>
      </c>
      <c r="O90" s="43">
        <v>3974</v>
      </c>
      <c r="P90" s="43">
        <v>5600</v>
      </c>
      <c r="Q90" s="43">
        <v>5608</v>
      </c>
      <c r="R90" s="43">
        <v>2122</v>
      </c>
      <c r="S90" s="43">
        <v>3486</v>
      </c>
    </row>
    <row r="91" spans="1:19">
      <c r="A91" s="45" t="s">
        <v>89</v>
      </c>
      <c r="B91" s="46">
        <f t="shared" si="6"/>
        <v>7088</v>
      </c>
      <c r="C91" s="46">
        <f t="shared" si="7"/>
        <v>3043</v>
      </c>
      <c r="D91" s="46">
        <f t="shared" si="8"/>
        <v>4045</v>
      </c>
      <c r="E91" s="46">
        <v>921</v>
      </c>
      <c r="F91" s="46">
        <v>423</v>
      </c>
      <c r="G91" s="46">
        <v>498</v>
      </c>
      <c r="H91" s="46">
        <v>1372</v>
      </c>
      <c r="I91" s="46">
        <v>585</v>
      </c>
      <c r="J91" s="46">
        <v>787</v>
      </c>
      <c r="K91" s="46">
        <v>1256</v>
      </c>
      <c r="L91" s="46">
        <v>559</v>
      </c>
      <c r="M91" s="46">
        <v>697</v>
      </c>
      <c r="N91" s="46">
        <v>2252</v>
      </c>
      <c r="O91" s="46">
        <v>989</v>
      </c>
      <c r="P91" s="46">
        <v>1263</v>
      </c>
      <c r="Q91" s="46">
        <v>1287</v>
      </c>
      <c r="R91" s="46">
        <v>487</v>
      </c>
      <c r="S91" s="46">
        <v>800</v>
      </c>
    </row>
    <row r="92" spans="1:19">
      <c r="A92" s="45" t="s">
        <v>90</v>
      </c>
      <c r="B92" s="46">
        <f t="shared" si="6"/>
        <v>6254</v>
      </c>
      <c r="C92" s="46">
        <f t="shared" si="7"/>
        <v>2574</v>
      </c>
      <c r="D92" s="46">
        <f t="shared" si="8"/>
        <v>3680</v>
      </c>
      <c r="E92" s="46">
        <v>825</v>
      </c>
      <c r="F92" s="46">
        <v>379</v>
      </c>
      <c r="G92" s="46">
        <v>446</v>
      </c>
      <c r="H92" s="46">
        <v>1188</v>
      </c>
      <c r="I92" s="46">
        <v>482</v>
      </c>
      <c r="J92" s="46">
        <v>706</v>
      </c>
      <c r="K92" s="46">
        <v>1136</v>
      </c>
      <c r="L92" s="46">
        <v>478</v>
      </c>
      <c r="M92" s="46">
        <v>658</v>
      </c>
      <c r="N92" s="46">
        <v>1983</v>
      </c>
      <c r="O92" s="46">
        <v>816</v>
      </c>
      <c r="P92" s="46">
        <v>1167</v>
      </c>
      <c r="Q92" s="46">
        <v>1122</v>
      </c>
      <c r="R92" s="46">
        <v>419</v>
      </c>
      <c r="S92" s="46">
        <v>703</v>
      </c>
    </row>
    <row r="93" spans="1:19">
      <c r="A93" s="45" t="s">
        <v>92</v>
      </c>
      <c r="B93" s="46">
        <f t="shared" si="6"/>
        <v>6372</v>
      </c>
      <c r="C93" s="46">
        <f t="shared" si="7"/>
        <v>2656</v>
      </c>
      <c r="D93" s="46">
        <f t="shared" si="8"/>
        <v>3716</v>
      </c>
      <c r="E93" s="46">
        <v>765</v>
      </c>
      <c r="F93" s="46">
        <v>341</v>
      </c>
      <c r="G93" s="46">
        <v>424</v>
      </c>
      <c r="H93" s="46">
        <v>1236</v>
      </c>
      <c r="I93" s="46">
        <v>535</v>
      </c>
      <c r="J93" s="46">
        <v>701</v>
      </c>
      <c r="K93" s="46">
        <v>1129</v>
      </c>
      <c r="L93" s="46">
        <v>457</v>
      </c>
      <c r="M93" s="46">
        <v>672</v>
      </c>
      <c r="N93" s="46">
        <v>2001</v>
      </c>
      <c r="O93" s="46">
        <v>843</v>
      </c>
      <c r="P93" s="46">
        <v>1158</v>
      </c>
      <c r="Q93" s="46">
        <v>1241</v>
      </c>
      <c r="R93" s="46">
        <v>480</v>
      </c>
      <c r="S93" s="46">
        <v>761</v>
      </c>
    </row>
    <row r="94" spans="1:19">
      <c r="A94" s="45" t="s">
        <v>93</v>
      </c>
      <c r="B94" s="46">
        <f t="shared" si="6"/>
        <v>5848</v>
      </c>
      <c r="C94" s="46">
        <f t="shared" si="7"/>
        <v>2350</v>
      </c>
      <c r="D94" s="46">
        <f t="shared" si="8"/>
        <v>3498</v>
      </c>
      <c r="E94" s="46">
        <v>757</v>
      </c>
      <c r="F94" s="46">
        <v>342</v>
      </c>
      <c r="G94" s="46">
        <v>415</v>
      </c>
      <c r="H94" s="46">
        <v>1177</v>
      </c>
      <c r="I94" s="46">
        <v>447</v>
      </c>
      <c r="J94" s="46">
        <v>730</v>
      </c>
      <c r="K94" s="46">
        <v>995</v>
      </c>
      <c r="L94" s="46">
        <v>402</v>
      </c>
      <c r="M94" s="46">
        <v>593</v>
      </c>
      <c r="N94" s="46">
        <v>1845</v>
      </c>
      <c r="O94" s="46">
        <v>744</v>
      </c>
      <c r="P94" s="46">
        <v>1101</v>
      </c>
      <c r="Q94" s="46">
        <v>1074</v>
      </c>
      <c r="R94" s="46">
        <v>415</v>
      </c>
      <c r="S94" s="46">
        <v>659</v>
      </c>
    </row>
    <row r="95" spans="1:19">
      <c r="A95" s="45" t="s">
        <v>96</v>
      </c>
      <c r="B95" s="46">
        <f t="shared" si="6"/>
        <v>4884</v>
      </c>
      <c r="C95" s="46">
        <f t="shared" si="7"/>
        <v>1864</v>
      </c>
      <c r="D95" s="46">
        <f t="shared" si="8"/>
        <v>3020</v>
      </c>
      <c r="E95" s="46">
        <v>646</v>
      </c>
      <c r="F95" s="46">
        <v>292</v>
      </c>
      <c r="G95" s="46">
        <v>354</v>
      </c>
      <c r="H95" s="46">
        <v>987</v>
      </c>
      <c r="I95" s="46">
        <v>339</v>
      </c>
      <c r="J95" s="46">
        <v>648</v>
      </c>
      <c r="K95" s="46">
        <v>874</v>
      </c>
      <c r="L95" s="46">
        <v>330</v>
      </c>
      <c r="M95" s="46">
        <v>544</v>
      </c>
      <c r="N95" s="46">
        <v>1493</v>
      </c>
      <c r="O95" s="46">
        <v>582</v>
      </c>
      <c r="P95" s="46">
        <v>911</v>
      </c>
      <c r="Q95" s="46">
        <v>884</v>
      </c>
      <c r="R95" s="46">
        <v>321</v>
      </c>
      <c r="S95" s="46">
        <v>563</v>
      </c>
    </row>
    <row r="96" spans="1:19" s="48" customFormat="1">
      <c r="A96" s="47" t="s">
        <v>94</v>
      </c>
      <c r="B96" s="43">
        <f t="shared" si="6"/>
        <v>19467</v>
      </c>
      <c r="C96" s="43">
        <f t="shared" si="7"/>
        <v>6714</v>
      </c>
      <c r="D96" s="43">
        <f t="shared" si="8"/>
        <v>12753</v>
      </c>
      <c r="E96" s="43">
        <v>2355</v>
      </c>
      <c r="F96" s="43">
        <v>944</v>
      </c>
      <c r="G96" s="43">
        <v>1411</v>
      </c>
      <c r="H96" s="43">
        <v>3887</v>
      </c>
      <c r="I96" s="43">
        <v>1319</v>
      </c>
      <c r="J96" s="43">
        <v>2568</v>
      </c>
      <c r="K96" s="43">
        <v>3526</v>
      </c>
      <c r="L96" s="43">
        <v>1223</v>
      </c>
      <c r="M96" s="43">
        <v>2303</v>
      </c>
      <c r="N96" s="43">
        <v>6052</v>
      </c>
      <c r="O96" s="43">
        <v>2049</v>
      </c>
      <c r="P96" s="43">
        <v>4003</v>
      </c>
      <c r="Q96" s="43">
        <v>3647</v>
      </c>
      <c r="R96" s="43">
        <v>1179</v>
      </c>
      <c r="S96" s="43">
        <v>2468</v>
      </c>
    </row>
    <row r="97" spans="1:19">
      <c r="A97" s="45" t="s">
        <v>95</v>
      </c>
      <c r="B97" s="46">
        <f t="shared" si="6"/>
        <v>4506</v>
      </c>
      <c r="C97" s="46">
        <f t="shared" si="7"/>
        <v>1712</v>
      </c>
      <c r="D97" s="46">
        <f t="shared" si="8"/>
        <v>2794</v>
      </c>
      <c r="E97" s="46">
        <v>545</v>
      </c>
      <c r="F97" s="46">
        <v>225</v>
      </c>
      <c r="G97" s="46">
        <v>320</v>
      </c>
      <c r="H97" s="46">
        <v>903</v>
      </c>
      <c r="I97" s="46">
        <v>351</v>
      </c>
      <c r="J97" s="46">
        <v>552</v>
      </c>
      <c r="K97" s="46">
        <v>843</v>
      </c>
      <c r="L97" s="46">
        <v>317</v>
      </c>
      <c r="M97" s="46">
        <v>526</v>
      </c>
      <c r="N97" s="46">
        <v>1366</v>
      </c>
      <c r="O97" s="46">
        <v>514</v>
      </c>
      <c r="P97" s="46">
        <v>852</v>
      </c>
      <c r="Q97" s="46">
        <v>849</v>
      </c>
      <c r="R97" s="46">
        <v>305</v>
      </c>
      <c r="S97" s="46">
        <v>544</v>
      </c>
    </row>
    <row r="98" spans="1:19">
      <c r="A98" s="45" t="s">
        <v>97</v>
      </c>
      <c r="B98" s="46">
        <f t="shared" si="6"/>
        <v>3886</v>
      </c>
      <c r="C98" s="46">
        <f t="shared" si="7"/>
        <v>1368</v>
      </c>
      <c r="D98" s="46">
        <f t="shared" si="8"/>
        <v>2518</v>
      </c>
      <c r="E98" s="46">
        <v>494</v>
      </c>
      <c r="F98" s="46">
        <v>203</v>
      </c>
      <c r="G98" s="46">
        <v>291</v>
      </c>
      <c r="H98" s="46">
        <v>756</v>
      </c>
      <c r="I98" s="46">
        <v>288</v>
      </c>
      <c r="J98" s="46">
        <v>468</v>
      </c>
      <c r="K98" s="46">
        <v>672</v>
      </c>
      <c r="L98" s="46">
        <v>228</v>
      </c>
      <c r="M98" s="46">
        <v>444</v>
      </c>
      <c r="N98" s="46">
        <v>1249</v>
      </c>
      <c r="O98" s="46">
        <v>434</v>
      </c>
      <c r="P98" s="46">
        <v>815</v>
      </c>
      <c r="Q98" s="46">
        <v>715</v>
      </c>
      <c r="R98" s="46">
        <v>215</v>
      </c>
      <c r="S98" s="46">
        <v>500</v>
      </c>
    </row>
    <row r="99" spans="1:19">
      <c r="A99" s="45" t="s">
        <v>98</v>
      </c>
      <c r="B99" s="46">
        <f t="shared" si="6"/>
        <v>4043</v>
      </c>
      <c r="C99" s="46">
        <f t="shared" si="7"/>
        <v>1251</v>
      </c>
      <c r="D99" s="46">
        <f t="shared" si="8"/>
        <v>2792</v>
      </c>
      <c r="E99" s="46">
        <v>455</v>
      </c>
      <c r="F99" s="46">
        <v>169</v>
      </c>
      <c r="G99" s="46">
        <v>286</v>
      </c>
      <c r="H99" s="46">
        <v>784</v>
      </c>
      <c r="I99" s="46">
        <v>227</v>
      </c>
      <c r="J99" s="46">
        <v>557</v>
      </c>
      <c r="K99" s="46">
        <v>770</v>
      </c>
      <c r="L99" s="46">
        <v>250</v>
      </c>
      <c r="M99" s="46">
        <v>520</v>
      </c>
      <c r="N99" s="46">
        <v>1213</v>
      </c>
      <c r="O99" s="46">
        <v>367</v>
      </c>
      <c r="P99" s="46">
        <v>846</v>
      </c>
      <c r="Q99" s="46">
        <v>821</v>
      </c>
      <c r="R99" s="46">
        <v>238</v>
      </c>
      <c r="S99" s="46">
        <v>583</v>
      </c>
    </row>
    <row r="100" spans="1:19">
      <c r="A100" s="45" t="s">
        <v>101</v>
      </c>
      <c r="B100" s="46">
        <f t="shared" si="6"/>
        <v>3882</v>
      </c>
      <c r="C100" s="46">
        <f t="shared" si="7"/>
        <v>1339</v>
      </c>
      <c r="D100" s="46">
        <f t="shared" si="8"/>
        <v>2543</v>
      </c>
      <c r="E100" s="46">
        <v>503</v>
      </c>
      <c r="F100" s="46">
        <v>208</v>
      </c>
      <c r="G100" s="46">
        <v>295</v>
      </c>
      <c r="H100" s="46">
        <v>783</v>
      </c>
      <c r="I100" s="46">
        <v>228</v>
      </c>
      <c r="J100" s="46">
        <v>555</v>
      </c>
      <c r="K100" s="46">
        <v>689</v>
      </c>
      <c r="L100" s="46">
        <v>238</v>
      </c>
      <c r="M100" s="46">
        <v>451</v>
      </c>
      <c r="N100" s="46">
        <v>1192</v>
      </c>
      <c r="O100" s="46">
        <v>429</v>
      </c>
      <c r="P100" s="46">
        <v>763</v>
      </c>
      <c r="Q100" s="46">
        <v>715</v>
      </c>
      <c r="R100" s="46">
        <v>236</v>
      </c>
      <c r="S100" s="46">
        <v>479</v>
      </c>
    </row>
    <row r="101" spans="1:19">
      <c r="A101" s="45" t="s">
        <v>99</v>
      </c>
      <c r="B101" s="46">
        <f t="shared" ref="B101:B126" si="9">E101+H101+K101+N101+Q101</f>
        <v>3150</v>
      </c>
      <c r="C101" s="46">
        <f t="shared" ref="C101:C126" si="10">F101+I101+L101+O101+R101</f>
        <v>1044</v>
      </c>
      <c r="D101" s="46">
        <f t="shared" ref="D101:D126" si="11">G101+J101+M101+P101+S101</f>
        <v>2106</v>
      </c>
      <c r="E101" s="46">
        <v>358</v>
      </c>
      <c r="F101" s="46">
        <v>139</v>
      </c>
      <c r="G101" s="46">
        <v>219</v>
      </c>
      <c r="H101" s="46">
        <v>661</v>
      </c>
      <c r="I101" s="46">
        <v>225</v>
      </c>
      <c r="J101" s="46">
        <v>436</v>
      </c>
      <c r="K101" s="46">
        <v>552</v>
      </c>
      <c r="L101" s="46">
        <v>190</v>
      </c>
      <c r="M101" s="46">
        <v>362</v>
      </c>
      <c r="N101" s="46">
        <v>1032</v>
      </c>
      <c r="O101" s="46">
        <v>305</v>
      </c>
      <c r="P101" s="46">
        <v>727</v>
      </c>
      <c r="Q101" s="46">
        <v>547</v>
      </c>
      <c r="R101" s="46">
        <v>185</v>
      </c>
      <c r="S101" s="46">
        <v>362</v>
      </c>
    </row>
    <row r="102" spans="1:19">
      <c r="A102" s="47" t="s">
        <v>100</v>
      </c>
      <c r="B102" s="43">
        <f t="shared" si="9"/>
        <v>10797</v>
      </c>
      <c r="C102" s="43">
        <f t="shared" si="10"/>
        <v>3242</v>
      </c>
      <c r="D102" s="43">
        <f t="shared" si="11"/>
        <v>7555</v>
      </c>
      <c r="E102" s="43">
        <v>1332</v>
      </c>
      <c r="F102" s="43">
        <v>459</v>
      </c>
      <c r="G102" s="43">
        <v>873</v>
      </c>
      <c r="H102" s="43">
        <v>2289</v>
      </c>
      <c r="I102" s="43">
        <v>644</v>
      </c>
      <c r="J102" s="43">
        <v>1645</v>
      </c>
      <c r="K102" s="43">
        <v>1985</v>
      </c>
      <c r="L102" s="43">
        <v>583</v>
      </c>
      <c r="M102" s="43">
        <v>1402</v>
      </c>
      <c r="N102" s="43">
        <v>3253</v>
      </c>
      <c r="O102" s="43">
        <v>995</v>
      </c>
      <c r="P102" s="43">
        <v>2258</v>
      </c>
      <c r="Q102" s="43">
        <v>1938</v>
      </c>
      <c r="R102" s="43">
        <v>561</v>
      </c>
      <c r="S102" s="43">
        <v>1377</v>
      </c>
    </row>
    <row r="103" spans="1:19">
      <c r="A103" s="45" t="s">
        <v>102</v>
      </c>
      <c r="B103" s="46">
        <f t="shared" si="9"/>
        <v>2886</v>
      </c>
      <c r="C103" s="46">
        <f t="shared" si="10"/>
        <v>936</v>
      </c>
      <c r="D103" s="46">
        <f t="shared" si="11"/>
        <v>1950</v>
      </c>
      <c r="E103" s="46">
        <v>374</v>
      </c>
      <c r="F103" s="46">
        <v>141</v>
      </c>
      <c r="G103" s="46">
        <v>233</v>
      </c>
      <c r="H103" s="46">
        <v>570</v>
      </c>
      <c r="I103" s="46">
        <v>186</v>
      </c>
      <c r="J103" s="46">
        <v>384</v>
      </c>
      <c r="K103" s="46">
        <v>544</v>
      </c>
      <c r="L103" s="46">
        <v>169</v>
      </c>
      <c r="M103" s="46">
        <v>375</v>
      </c>
      <c r="N103" s="46">
        <v>890</v>
      </c>
      <c r="O103" s="46">
        <v>285</v>
      </c>
      <c r="P103" s="46">
        <v>605</v>
      </c>
      <c r="Q103" s="46">
        <v>508</v>
      </c>
      <c r="R103" s="46">
        <v>155</v>
      </c>
      <c r="S103" s="46">
        <v>353</v>
      </c>
    </row>
    <row r="104" spans="1:19">
      <c r="A104" s="45" t="s">
        <v>103</v>
      </c>
      <c r="B104" s="46">
        <f t="shared" si="9"/>
        <v>2274</v>
      </c>
      <c r="C104" s="46">
        <f t="shared" si="10"/>
        <v>718</v>
      </c>
      <c r="D104" s="46">
        <f t="shared" si="11"/>
        <v>1556</v>
      </c>
      <c r="E104" s="46">
        <v>305</v>
      </c>
      <c r="F104" s="46">
        <v>106</v>
      </c>
      <c r="G104" s="46">
        <v>199</v>
      </c>
      <c r="H104" s="46">
        <v>462</v>
      </c>
      <c r="I104" s="46">
        <v>128</v>
      </c>
      <c r="J104" s="46">
        <v>334</v>
      </c>
      <c r="K104" s="46">
        <v>409</v>
      </c>
      <c r="L104" s="46">
        <v>128</v>
      </c>
      <c r="M104" s="46">
        <v>281</v>
      </c>
      <c r="N104" s="46">
        <v>684</v>
      </c>
      <c r="O104" s="46">
        <v>226</v>
      </c>
      <c r="P104" s="46">
        <v>458</v>
      </c>
      <c r="Q104" s="46">
        <v>414</v>
      </c>
      <c r="R104" s="46">
        <v>130</v>
      </c>
      <c r="S104" s="46">
        <v>284</v>
      </c>
    </row>
    <row r="105" spans="1:19">
      <c r="A105" s="45" t="s">
        <v>106</v>
      </c>
      <c r="B105" s="46">
        <f t="shared" si="9"/>
        <v>2062</v>
      </c>
      <c r="C105" s="46">
        <f t="shared" si="10"/>
        <v>582</v>
      </c>
      <c r="D105" s="46">
        <f t="shared" si="11"/>
        <v>1480</v>
      </c>
      <c r="E105" s="46">
        <v>230</v>
      </c>
      <c r="F105" s="46">
        <v>76</v>
      </c>
      <c r="G105" s="46">
        <v>154</v>
      </c>
      <c r="H105" s="46">
        <v>454</v>
      </c>
      <c r="I105" s="46">
        <v>109</v>
      </c>
      <c r="J105" s="46">
        <v>345</v>
      </c>
      <c r="K105" s="46">
        <v>379</v>
      </c>
      <c r="L105" s="46">
        <v>103</v>
      </c>
      <c r="M105" s="46">
        <v>276</v>
      </c>
      <c r="N105" s="46">
        <v>602</v>
      </c>
      <c r="O105" s="46">
        <v>180</v>
      </c>
      <c r="P105" s="46">
        <v>422</v>
      </c>
      <c r="Q105" s="46">
        <v>397</v>
      </c>
      <c r="R105" s="46">
        <v>114</v>
      </c>
      <c r="S105" s="46">
        <v>283</v>
      </c>
    </row>
    <row r="106" spans="1:19">
      <c r="A106" s="45" t="s">
        <v>104</v>
      </c>
      <c r="B106" s="46">
        <f t="shared" si="9"/>
        <v>1623</v>
      </c>
      <c r="C106" s="46">
        <f t="shared" si="10"/>
        <v>509</v>
      </c>
      <c r="D106" s="46">
        <f t="shared" si="11"/>
        <v>1114</v>
      </c>
      <c r="E106" s="46">
        <v>208</v>
      </c>
      <c r="F106" s="46">
        <v>67</v>
      </c>
      <c r="G106" s="46">
        <v>141</v>
      </c>
      <c r="H106" s="46">
        <v>360</v>
      </c>
      <c r="I106" s="46">
        <v>105</v>
      </c>
      <c r="J106" s="46">
        <v>255</v>
      </c>
      <c r="K106" s="46">
        <v>294</v>
      </c>
      <c r="L106" s="46">
        <v>93</v>
      </c>
      <c r="M106" s="46">
        <v>201</v>
      </c>
      <c r="N106" s="46">
        <v>477</v>
      </c>
      <c r="O106" s="46">
        <v>155</v>
      </c>
      <c r="P106" s="46">
        <v>322</v>
      </c>
      <c r="Q106" s="46">
        <v>284</v>
      </c>
      <c r="R106" s="46">
        <v>89</v>
      </c>
      <c r="S106" s="46">
        <v>195</v>
      </c>
    </row>
    <row r="107" spans="1:19">
      <c r="A107" s="45" t="s">
        <v>105</v>
      </c>
      <c r="B107" s="46">
        <f t="shared" si="9"/>
        <v>1952</v>
      </c>
      <c r="C107" s="46">
        <f t="shared" si="10"/>
        <v>497</v>
      </c>
      <c r="D107" s="46">
        <f t="shared" si="11"/>
        <v>1455</v>
      </c>
      <c r="E107" s="46">
        <v>215</v>
      </c>
      <c r="F107" s="46">
        <v>69</v>
      </c>
      <c r="G107" s="46">
        <v>146</v>
      </c>
      <c r="H107" s="46">
        <v>443</v>
      </c>
      <c r="I107" s="46">
        <v>116</v>
      </c>
      <c r="J107" s="46">
        <v>327</v>
      </c>
      <c r="K107" s="46">
        <v>359</v>
      </c>
      <c r="L107" s="46">
        <v>90</v>
      </c>
      <c r="M107" s="46">
        <v>269</v>
      </c>
      <c r="N107" s="46">
        <v>600</v>
      </c>
      <c r="O107" s="46">
        <v>149</v>
      </c>
      <c r="P107" s="46">
        <v>451</v>
      </c>
      <c r="Q107" s="46">
        <v>335</v>
      </c>
      <c r="R107" s="46">
        <v>73</v>
      </c>
      <c r="S107" s="46">
        <v>262</v>
      </c>
    </row>
    <row r="108" spans="1:19">
      <c r="A108" s="47" t="s">
        <v>107</v>
      </c>
      <c r="B108" s="43">
        <f t="shared" si="9"/>
        <v>5204</v>
      </c>
      <c r="C108" s="43">
        <f t="shared" si="10"/>
        <v>1199</v>
      </c>
      <c r="D108" s="43">
        <f t="shared" si="11"/>
        <v>4005</v>
      </c>
      <c r="E108" s="43">
        <v>626</v>
      </c>
      <c r="F108" s="43">
        <v>158</v>
      </c>
      <c r="G108" s="43">
        <v>468</v>
      </c>
      <c r="H108" s="43">
        <v>1091</v>
      </c>
      <c r="I108" s="43">
        <v>240</v>
      </c>
      <c r="J108" s="43">
        <v>851</v>
      </c>
      <c r="K108" s="43">
        <v>1000</v>
      </c>
      <c r="L108" s="43">
        <v>212</v>
      </c>
      <c r="M108" s="43">
        <v>788</v>
      </c>
      <c r="N108" s="43">
        <v>1518</v>
      </c>
      <c r="O108" s="43">
        <v>335</v>
      </c>
      <c r="P108" s="43">
        <v>1183</v>
      </c>
      <c r="Q108" s="43">
        <v>969</v>
      </c>
      <c r="R108" s="43">
        <v>254</v>
      </c>
      <c r="S108" s="43">
        <v>715</v>
      </c>
    </row>
    <row r="109" spans="1:19">
      <c r="A109" s="45" t="s">
        <v>108</v>
      </c>
      <c r="B109" s="46">
        <f t="shared" si="9"/>
        <v>1591</v>
      </c>
      <c r="C109" s="46">
        <f t="shared" si="10"/>
        <v>381</v>
      </c>
      <c r="D109" s="46">
        <f t="shared" si="11"/>
        <v>1210</v>
      </c>
      <c r="E109" s="46">
        <v>187</v>
      </c>
      <c r="F109" s="46">
        <v>49</v>
      </c>
      <c r="G109" s="46">
        <v>138</v>
      </c>
      <c r="H109" s="46">
        <v>324</v>
      </c>
      <c r="I109" s="46">
        <v>79</v>
      </c>
      <c r="J109" s="46">
        <v>245</v>
      </c>
      <c r="K109" s="46">
        <v>305</v>
      </c>
      <c r="L109" s="46">
        <v>59</v>
      </c>
      <c r="M109" s="46">
        <v>246</v>
      </c>
      <c r="N109" s="46">
        <v>475</v>
      </c>
      <c r="O109" s="46">
        <v>112</v>
      </c>
      <c r="P109" s="46">
        <v>363</v>
      </c>
      <c r="Q109" s="46">
        <v>300</v>
      </c>
      <c r="R109" s="46">
        <v>82</v>
      </c>
      <c r="S109" s="46">
        <v>218</v>
      </c>
    </row>
    <row r="110" spans="1:19">
      <c r="A110" s="45" t="s">
        <v>111</v>
      </c>
      <c r="B110" s="46">
        <f t="shared" si="9"/>
        <v>1199</v>
      </c>
      <c r="C110" s="46">
        <f t="shared" si="10"/>
        <v>301</v>
      </c>
      <c r="D110" s="46">
        <f t="shared" si="11"/>
        <v>898</v>
      </c>
      <c r="E110" s="46">
        <v>157</v>
      </c>
      <c r="F110" s="46">
        <v>47</v>
      </c>
      <c r="G110" s="46">
        <v>110</v>
      </c>
      <c r="H110" s="46">
        <v>248</v>
      </c>
      <c r="I110" s="46">
        <v>66</v>
      </c>
      <c r="J110" s="46">
        <v>182</v>
      </c>
      <c r="K110" s="46">
        <v>233</v>
      </c>
      <c r="L110" s="46">
        <v>52</v>
      </c>
      <c r="M110" s="46">
        <v>181</v>
      </c>
      <c r="N110" s="46">
        <v>338</v>
      </c>
      <c r="O110" s="46">
        <v>74</v>
      </c>
      <c r="P110" s="46">
        <v>264</v>
      </c>
      <c r="Q110" s="46">
        <v>223</v>
      </c>
      <c r="R110" s="46">
        <v>62</v>
      </c>
      <c r="S110" s="46">
        <v>161</v>
      </c>
    </row>
    <row r="111" spans="1:19">
      <c r="A111" s="45" t="s">
        <v>109</v>
      </c>
      <c r="B111" s="46">
        <f t="shared" si="9"/>
        <v>972</v>
      </c>
      <c r="C111" s="46">
        <f t="shared" si="10"/>
        <v>202</v>
      </c>
      <c r="D111" s="46">
        <f t="shared" si="11"/>
        <v>770</v>
      </c>
      <c r="E111" s="46">
        <v>114</v>
      </c>
      <c r="F111" s="46">
        <v>23</v>
      </c>
      <c r="G111" s="46">
        <v>91</v>
      </c>
      <c r="H111" s="46">
        <v>210</v>
      </c>
      <c r="I111" s="46">
        <v>33</v>
      </c>
      <c r="J111" s="46">
        <v>177</v>
      </c>
      <c r="K111" s="46">
        <v>185</v>
      </c>
      <c r="L111" s="46">
        <v>43</v>
      </c>
      <c r="M111" s="46">
        <v>142</v>
      </c>
      <c r="N111" s="46">
        <v>288</v>
      </c>
      <c r="O111" s="46">
        <v>61</v>
      </c>
      <c r="P111" s="46">
        <v>227</v>
      </c>
      <c r="Q111" s="46">
        <v>175</v>
      </c>
      <c r="R111" s="46">
        <v>42</v>
      </c>
      <c r="S111" s="46">
        <v>133</v>
      </c>
    </row>
    <row r="112" spans="1:19">
      <c r="A112" s="45" t="s">
        <v>110</v>
      </c>
      <c r="B112" s="46">
        <f t="shared" si="9"/>
        <v>779</v>
      </c>
      <c r="C112" s="46">
        <f t="shared" si="10"/>
        <v>173</v>
      </c>
      <c r="D112" s="46">
        <f t="shared" si="11"/>
        <v>606</v>
      </c>
      <c r="E112" s="46">
        <v>93</v>
      </c>
      <c r="F112" s="46">
        <v>21</v>
      </c>
      <c r="G112" s="46">
        <v>72</v>
      </c>
      <c r="H112" s="46">
        <v>160</v>
      </c>
      <c r="I112" s="46">
        <v>33</v>
      </c>
      <c r="J112" s="46">
        <v>127</v>
      </c>
      <c r="K112" s="46">
        <v>166</v>
      </c>
      <c r="L112" s="46">
        <v>37</v>
      </c>
      <c r="M112" s="46">
        <v>129</v>
      </c>
      <c r="N112" s="46">
        <v>222</v>
      </c>
      <c r="O112" s="46">
        <v>48</v>
      </c>
      <c r="P112" s="46">
        <v>174</v>
      </c>
      <c r="Q112" s="46">
        <v>138</v>
      </c>
      <c r="R112" s="46">
        <v>34</v>
      </c>
      <c r="S112" s="46">
        <v>104</v>
      </c>
    </row>
    <row r="113" spans="1:19">
      <c r="A113" s="45" t="s">
        <v>113</v>
      </c>
      <c r="B113" s="46">
        <f t="shared" si="9"/>
        <v>663</v>
      </c>
      <c r="C113" s="46">
        <f t="shared" si="10"/>
        <v>142</v>
      </c>
      <c r="D113" s="46">
        <f t="shared" si="11"/>
        <v>521</v>
      </c>
      <c r="E113" s="46">
        <v>75</v>
      </c>
      <c r="F113" s="46">
        <v>18</v>
      </c>
      <c r="G113" s="46">
        <v>57</v>
      </c>
      <c r="H113" s="46">
        <v>149</v>
      </c>
      <c r="I113" s="46">
        <v>29</v>
      </c>
      <c r="J113" s="46">
        <v>120</v>
      </c>
      <c r="K113" s="46">
        <v>111</v>
      </c>
      <c r="L113" s="46">
        <v>21</v>
      </c>
      <c r="M113" s="46">
        <v>90</v>
      </c>
      <c r="N113" s="46">
        <v>195</v>
      </c>
      <c r="O113" s="46">
        <v>40</v>
      </c>
      <c r="P113" s="46">
        <v>155</v>
      </c>
      <c r="Q113" s="46">
        <v>133</v>
      </c>
      <c r="R113" s="46">
        <v>34</v>
      </c>
      <c r="S113" s="46">
        <v>99</v>
      </c>
    </row>
    <row r="114" spans="1:19">
      <c r="A114" s="47" t="s">
        <v>116</v>
      </c>
      <c r="B114" s="43">
        <f t="shared" si="9"/>
        <v>1652</v>
      </c>
      <c r="C114" s="43">
        <f t="shared" si="10"/>
        <v>278</v>
      </c>
      <c r="D114" s="43">
        <f t="shared" si="11"/>
        <v>1374</v>
      </c>
      <c r="E114" s="43">
        <v>195</v>
      </c>
      <c r="F114" s="43">
        <v>35</v>
      </c>
      <c r="G114" s="43">
        <v>160</v>
      </c>
      <c r="H114" s="43">
        <v>354</v>
      </c>
      <c r="I114" s="43">
        <v>64</v>
      </c>
      <c r="J114" s="43">
        <v>290</v>
      </c>
      <c r="K114" s="43">
        <v>325</v>
      </c>
      <c r="L114" s="43">
        <v>46</v>
      </c>
      <c r="M114" s="43">
        <v>279</v>
      </c>
      <c r="N114" s="43">
        <v>511</v>
      </c>
      <c r="O114" s="43">
        <v>77</v>
      </c>
      <c r="P114" s="43">
        <v>434</v>
      </c>
      <c r="Q114" s="43">
        <v>267</v>
      </c>
      <c r="R114" s="43">
        <v>56</v>
      </c>
      <c r="S114" s="43">
        <v>211</v>
      </c>
    </row>
    <row r="115" spans="1:19">
      <c r="A115" s="45" t="s">
        <v>112</v>
      </c>
      <c r="B115" s="46">
        <f t="shared" si="9"/>
        <v>532</v>
      </c>
      <c r="C115" s="46">
        <f t="shared" si="10"/>
        <v>104</v>
      </c>
      <c r="D115" s="46">
        <f t="shared" si="11"/>
        <v>428</v>
      </c>
      <c r="E115" s="46">
        <v>71</v>
      </c>
      <c r="F115" s="46">
        <v>15</v>
      </c>
      <c r="G115" s="46">
        <v>56</v>
      </c>
      <c r="H115" s="46">
        <v>102</v>
      </c>
      <c r="I115" s="46">
        <v>17</v>
      </c>
      <c r="J115" s="46">
        <v>85</v>
      </c>
      <c r="K115" s="46">
        <v>112</v>
      </c>
      <c r="L115" s="46">
        <v>22</v>
      </c>
      <c r="M115" s="46">
        <v>90</v>
      </c>
      <c r="N115" s="46">
        <v>162</v>
      </c>
      <c r="O115" s="46">
        <v>29</v>
      </c>
      <c r="P115" s="46">
        <v>133</v>
      </c>
      <c r="Q115" s="46">
        <v>85</v>
      </c>
      <c r="R115" s="46">
        <v>21</v>
      </c>
      <c r="S115" s="46">
        <v>64</v>
      </c>
    </row>
    <row r="116" spans="1:19">
      <c r="A116" s="45" t="s">
        <v>114</v>
      </c>
      <c r="B116" s="46">
        <f t="shared" si="9"/>
        <v>419</v>
      </c>
      <c r="C116" s="46">
        <f t="shared" si="10"/>
        <v>66</v>
      </c>
      <c r="D116" s="46">
        <f t="shared" si="11"/>
        <v>353</v>
      </c>
      <c r="E116" s="46">
        <v>38</v>
      </c>
      <c r="F116" s="46">
        <v>4</v>
      </c>
      <c r="G116" s="46">
        <v>34</v>
      </c>
      <c r="H116" s="46">
        <v>101</v>
      </c>
      <c r="I116" s="46">
        <v>17</v>
      </c>
      <c r="J116" s="46">
        <v>84</v>
      </c>
      <c r="K116" s="46">
        <v>86</v>
      </c>
      <c r="L116" s="46">
        <v>13</v>
      </c>
      <c r="M116" s="46">
        <v>73</v>
      </c>
      <c r="N116" s="46">
        <v>122</v>
      </c>
      <c r="O116" s="46">
        <v>16</v>
      </c>
      <c r="P116" s="46">
        <v>106</v>
      </c>
      <c r="Q116" s="46">
        <v>72</v>
      </c>
      <c r="R116" s="46">
        <v>16</v>
      </c>
      <c r="S116" s="46">
        <v>56</v>
      </c>
    </row>
    <row r="117" spans="1:19">
      <c r="A117" s="45" t="s">
        <v>115</v>
      </c>
      <c r="B117" s="46">
        <f t="shared" si="9"/>
        <v>283</v>
      </c>
      <c r="C117" s="46">
        <f t="shared" si="10"/>
        <v>59</v>
      </c>
      <c r="D117" s="46">
        <f t="shared" si="11"/>
        <v>224</v>
      </c>
      <c r="E117" s="46">
        <v>36</v>
      </c>
      <c r="F117" s="46">
        <v>9</v>
      </c>
      <c r="G117" s="46">
        <v>27</v>
      </c>
      <c r="H117" s="46">
        <v>56</v>
      </c>
      <c r="I117" s="46">
        <v>17</v>
      </c>
      <c r="J117" s="46">
        <v>39</v>
      </c>
      <c r="K117" s="46">
        <v>48</v>
      </c>
      <c r="L117" s="46">
        <v>6</v>
      </c>
      <c r="M117" s="46">
        <v>42</v>
      </c>
      <c r="N117" s="46">
        <v>100</v>
      </c>
      <c r="O117" s="46">
        <v>18</v>
      </c>
      <c r="P117" s="46">
        <v>82</v>
      </c>
      <c r="Q117" s="46">
        <v>43</v>
      </c>
      <c r="R117" s="46">
        <v>9</v>
      </c>
      <c r="S117" s="46">
        <v>34</v>
      </c>
    </row>
    <row r="118" spans="1:19">
      <c r="A118" s="45" t="s">
        <v>118</v>
      </c>
      <c r="B118" s="46">
        <f t="shared" si="9"/>
        <v>263</v>
      </c>
      <c r="C118" s="46">
        <f t="shared" si="10"/>
        <v>35</v>
      </c>
      <c r="D118" s="46">
        <f t="shared" si="11"/>
        <v>228</v>
      </c>
      <c r="E118" s="46">
        <v>30</v>
      </c>
      <c r="F118" s="46">
        <v>5</v>
      </c>
      <c r="G118" s="46">
        <v>25</v>
      </c>
      <c r="H118" s="46">
        <v>54</v>
      </c>
      <c r="I118" s="46">
        <v>7</v>
      </c>
      <c r="J118" s="46">
        <v>47</v>
      </c>
      <c r="K118" s="46">
        <v>48</v>
      </c>
      <c r="L118" s="46">
        <v>4</v>
      </c>
      <c r="M118" s="46">
        <v>44</v>
      </c>
      <c r="N118" s="46">
        <v>82</v>
      </c>
      <c r="O118" s="46">
        <v>11</v>
      </c>
      <c r="P118" s="46">
        <v>71</v>
      </c>
      <c r="Q118" s="46">
        <v>49</v>
      </c>
      <c r="R118" s="46">
        <v>8</v>
      </c>
      <c r="S118" s="46">
        <v>41</v>
      </c>
    </row>
    <row r="119" spans="1:19">
      <c r="A119" s="45" t="s">
        <v>119</v>
      </c>
      <c r="B119" s="46">
        <f t="shared" si="9"/>
        <v>155</v>
      </c>
      <c r="C119" s="46">
        <f t="shared" si="10"/>
        <v>14</v>
      </c>
      <c r="D119" s="46">
        <f t="shared" si="11"/>
        <v>141</v>
      </c>
      <c r="E119" s="46">
        <v>20</v>
      </c>
      <c r="F119" s="46">
        <v>2</v>
      </c>
      <c r="G119" s="46">
        <v>18</v>
      </c>
      <c r="H119" s="46">
        <v>41</v>
      </c>
      <c r="I119" s="46">
        <v>6</v>
      </c>
      <c r="J119" s="46">
        <v>35</v>
      </c>
      <c r="K119" s="46">
        <v>31</v>
      </c>
      <c r="L119" s="46">
        <v>1</v>
      </c>
      <c r="M119" s="46">
        <v>30</v>
      </c>
      <c r="N119" s="46">
        <v>45</v>
      </c>
      <c r="O119" s="46">
        <v>3</v>
      </c>
      <c r="P119" s="46">
        <v>42</v>
      </c>
      <c r="Q119" s="46">
        <v>18</v>
      </c>
      <c r="R119" s="46">
        <v>2</v>
      </c>
      <c r="S119" s="46">
        <v>16</v>
      </c>
    </row>
    <row r="120" spans="1:19">
      <c r="A120" s="47" t="s">
        <v>117</v>
      </c>
      <c r="B120" s="43">
        <f t="shared" si="9"/>
        <v>383</v>
      </c>
      <c r="C120" s="43">
        <f t="shared" si="10"/>
        <v>45</v>
      </c>
      <c r="D120" s="43">
        <f t="shared" si="11"/>
        <v>338</v>
      </c>
      <c r="E120" s="43">
        <v>55</v>
      </c>
      <c r="F120" s="43">
        <v>8</v>
      </c>
      <c r="G120" s="43">
        <v>47</v>
      </c>
      <c r="H120" s="43">
        <v>93</v>
      </c>
      <c r="I120" s="43">
        <v>6</v>
      </c>
      <c r="J120" s="43">
        <v>87</v>
      </c>
      <c r="K120" s="43">
        <v>73</v>
      </c>
      <c r="L120" s="43">
        <v>8</v>
      </c>
      <c r="M120" s="43">
        <v>65</v>
      </c>
      <c r="N120" s="43">
        <v>107</v>
      </c>
      <c r="O120" s="43">
        <v>18</v>
      </c>
      <c r="P120" s="43">
        <v>89</v>
      </c>
      <c r="Q120" s="43">
        <v>55</v>
      </c>
      <c r="R120" s="43">
        <v>5</v>
      </c>
      <c r="S120" s="43">
        <v>50</v>
      </c>
    </row>
    <row r="121" spans="1:19">
      <c r="A121" s="45" t="s">
        <v>120</v>
      </c>
      <c r="B121" s="46">
        <f t="shared" si="9"/>
        <v>129</v>
      </c>
      <c r="C121" s="46">
        <f t="shared" si="10"/>
        <v>17</v>
      </c>
      <c r="D121" s="46">
        <f t="shared" si="11"/>
        <v>112</v>
      </c>
      <c r="E121" s="46">
        <v>17</v>
      </c>
      <c r="F121" s="46">
        <v>3</v>
      </c>
      <c r="G121" s="46">
        <v>14</v>
      </c>
      <c r="H121" s="46">
        <v>33</v>
      </c>
      <c r="I121" s="46">
        <v>4</v>
      </c>
      <c r="J121" s="46">
        <v>29</v>
      </c>
      <c r="K121" s="46">
        <v>20</v>
      </c>
      <c r="L121" s="46">
        <v>3</v>
      </c>
      <c r="M121" s="46">
        <v>17</v>
      </c>
      <c r="N121" s="46">
        <v>38</v>
      </c>
      <c r="O121" s="46">
        <v>7</v>
      </c>
      <c r="P121" s="46">
        <v>31</v>
      </c>
      <c r="Q121" s="46">
        <v>21</v>
      </c>
      <c r="R121" s="46">
        <v>0</v>
      </c>
      <c r="S121" s="46">
        <v>21</v>
      </c>
    </row>
    <row r="122" spans="1:19">
      <c r="A122" s="45" t="s">
        <v>121</v>
      </c>
      <c r="B122" s="46">
        <f t="shared" si="9"/>
        <v>117</v>
      </c>
      <c r="C122" s="46">
        <f t="shared" si="10"/>
        <v>15</v>
      </c>
      <c r="D122" s="46">
        <f t="shared" si="11"/>
        <v>102</v>
      </c>
      <c r="E122" s="46">
        <v>20</v>
      </c>
      <c r="F122" s="46">
        <v>1</v>
      </c>
      <c r="G122" s="46">
        <v>19</v>
      </c>
      <c r="H122" s="46">
        <v>20</v>
      </c>
      <c r="I122" s="46">
        <v>0</v>
      </c>
      <c r="J122" s="46">
        <v>20</v>
      </c>
      <c r="K122" s="46">
        <v>24</v>
      </c>
      <c r="L122" s="46">
        <v>4</v>
      </c>
      <c r="M122" s="46">
        <v>20</v>
      </c>
      <c r="N122" s="46">
        <v>33</v>
      </c>
      <c r="O122" s="46">
        <v>5</v>
      </c>
      <c r="P122" s="46">
        <v>28</v>
      </c>
      <c r="Q122" s="46">
        <v>20</v>
      </c>
      <c r="R122" s="46">
        <v>5</v>
      </c>
      <c r="S122" s="46">
        <v>15</v>
      </c>
    </row>
    <row r="123" spans="1:19">
      <c r="A123" s="45" t="s">
        <v>123</v>
      </c>
      <c r="B123" s="46">
        <f t="shared" si="9"/>
        <v>64</v>
      </c>
      <c r="C123" s="46">
        <f t="shared" si="10"/>
        <v>5</v>
      </c>
      <c r="D123" s="46">
        <f t="shared" si="11"/>
        <v>59</v>
      </c>
      <c r="E123" s="46">
        <v>8</v>
      </c>
      <c r="F123" s="46">
        <v>0</v>
      </c>
      <c r="G123" s="46">
        <v>8</v>
      </c>
      <c r="H123" s="46">
        <v>21</v>
      </c>
      <c r="I123" s="46">
        <v>1</v>
      </c>
      <c r="J123" s="46">
        <v>20</v>
      </c>
      <c r="K123" s="46">
        <v>8</v>
      </c>
      <c r="L123" s="46">
        <v>0</v>
      </c>
      <c r="M123" s="46">
        <v>8</v>
      </c>
      <c r="N123" s="46">
        <v>19</v>
      </c>
      <c r="O123" s="46">
        <v>4</v>
      </c>
      <c r="P123" s="46">
        <v>15</v>
      </c>
      <c r="Q123" s="46">
        <v>8</v>
      </c>
      <c r="R123" s="46">
        <v>0</v>
      </c>
      <c r="S123" s="46">
        <v>8</v>
      </c>
    </row>
    <row r="124" spans="1:19">
      <c r="A124" s="45" t="s">
        <v>124</v>
      </c>
      <c r="B124" s="46">
        <f t="shared" si="9"/>
        <v>43</v>
      </c>
      <c r="C124" s="46">
        <f t="shared" si="10"/>
        <v>4</v>
      </c>
      <c r="D124" s="46">
        <f t="shared" si="11"/>
        <v>39</v>
      </c>
      <c r="E124" s="46">
        <v>4</v>
      </c>
      <c r="F124" s="46">
        <v>2</v>
      </c>
      <c r="G124" s="46">
        <v>2</v>
      </c>
      <c r="H124" s="46">
        <v>12</v>
      </c>
      <c r="I124" s="46">
        <v>1</v>
      </c>
      <c r="J124" s="46">
        <v>11</v>
      </c>
      <c r="K124" s="46">
        <v>13</v>
      </c>
      <c r="L124" s="46">
        <v>0</v>
      </c>
      <c r="M124" s="46">
        <v>13</v>
      </c>
      <c r="N124" s="46">
        <v>10</v>
      </c>
      <c r="O124" s="46">
        <v>1</v>
      </c>
      <c r="P124" s="46">
        <v>9</v>
      </c>
      <c r="Q124" s="46">
        <v>4</v>
      </c>
      <c r="R124" s="46">
        <v>0</v>
      </c>
      <c r="S124" s="46">
        <v>4</v>
      </c>
    </row>
    <row r="125" spans="1:19">
      <c r="A125" s="45" t="s">
        <v>122</v>
      </c>
      <c r="B125" s="46">
        <f t="shared" si="9"/>
        <v>30</v>
      </c>
      <c r="C125" s="46">
        <f t="shared" si="10"/>
        <v>4</v>
      </c>
      <c r="D125" s="46">
        <f t="shared" si="11"/>
        <v>26</v>
      </c>
      <c r="E125" s="46">
        <v>6</v>
      </c>
      <c r="F125" s="46">
        <v>2</v>
      </c>
      <c r="G125" s="46">
        <v>4</v>
      </c>
      <c r="H125" s="46">
        <v>7</v>
      </c>
      <c r="I125" s="46">
        <v>0</v>
      </c>
      <c r="J125" s="46">
        <v>7</v>
      </c>
      <c r="K125" s="46">
        <v>8</v>
      </c>
      <c r="L125" s="46">
        <v>1</v>
      </c>
      <c r="M125" s="46">
        <v>7</v>
      </c>
      <c r="N125" s="46">
        <v>7</v>
      </c>
      <c r="O125" s="46">
        <v>1</v>
      </c>
      <c r="P125" s="46">
        <v>6</v>
      </c>
      <c r="Q125" s="46">
        <v>2</v>
      </c>
      <c r="R125" s="46">
        <v>0</v>
      </c>
      <c r="S125" s="46">
        <v>2</v>
      </c>
    </row>
    <row r="126" spans="1:19">
      <c r="A126" s="50" t="s">
        <v>125</v>
      </c>
      <c r="B126" s="51">
        <f t="shared" si="9"/>
        <v>60</v>
      </c>
      <c r="C126" s="51">
        <f t="shared" si="10"/>
        <v>5</v>
      </c>
      <c r="D126" s="51">
        <f t="shared" si="11"/>
        <v>55</v>
      </c>
      <c r="E126" s="51">
        <v>8</v>
      </c>
      <c r="F126" s="51">
        <v>1</v>
      </c>
      <c r="G126" s="51">
        <v>7</v>
      </c>
      <c r="H126" s="51">
        <v>13</v>
      </c>
      <c r="I126" s="51">
        <v>2</v>
      </c>
      <c r="J126" s="51">
        <v>11</v>
      </c>
      <c r="K126" s="51">
        <v>14</v>
      </c>
      <c r="L126" s="51">
        <v>1</v>
      </c>
      <c r="M126" s="51">
        <v>13</v>
      </c>
      <c r="N126" s="51">
        <v>17</v>
      </c>
      <c r="O126" s="51">
        <v>0</v>
      </c>
      <c r="P126" s="51">
        <v>17</v>
      </c>
      <c r="Q126" s="51">
        <v>8</v>
      </c>
      <c r="R126" s="51">
        <v>1</v>
      </c>
      <c r="S126" s="51">
        <v>7</v>
      </c>
    </row>
    <row r="128" spans="1:19">
      <c r="A128" s="52" t="s">
        <v>323</v>
      </c>
      <c r="B128" s="53">
        <f t="shared" ref="B128:S128" si="12">SUM(B6,B12,B18)</f>
        <v>291575</v>
      </c>
      <c r="C128" s="53">
        <f t="shared" si="12"/>
        <v>152275</v>
      </c>
      <c r="D128" s="53">
        <f t="shared" si="12"/>
        <v>139300</v>
      </c>
      <c r="E128" s="53">
        <f t="shared" si="12"/>
        <v>15968</v>
      </c>
      <c r="F128" s="53">
        <f t="shared" si="12"/>
        <v>8410</v>
      </c>
      <c r="G128" s="53">
        <f t="shared" si="12"/>
        <v>7558</v>
      </c>
      <c r="H128" s="53">
        <f t="shared" si="12"/>
        <v>66160</v>
      </c>
      <c r="I128" s="53">
        <f t="shared" si="12"/>
        <v>34703</v>
      </c>
      <c r="J128" s="53">
        <f t="shared" si="12"/>
        <v>31457</v>
      </c>
      <c r="K128" s="53">
        <f t="shared" si="12"/>
        <v>35485</v>
      </c>
      <c r="L128" s="53">
        <f t="shared" si="12"/>
        <v>18426</v>
      </c>
      <c r="M128" s="53">
        <f t="shared" si="12"/>
        <v>17059</v>
      </c>
      <c r="N128" s="53">
        <f t="shared" si="12"/>
        <v>92240</v>
      </c>
      <c r="O128" s="53">
        <f t="shared" si="12"/>
        <v>48187</v>
      </c>
      <c r="P128" s="53">
        <f t="shared" si="12"/>
        <v>44053</v>
      </c>
      <c r="Q128" s="53">
        <f t="shared" si="12"/>
        <v>81722</v>
      </c>
      <c r="R128" s="53">
        <f t="shared" si="12"/>
        <v>42549</v>
      </c>
      <c r="S128" s="53">
        <f t="shared" si="12"/>
        <v>39173</v>
      </c>
    </row>
    <row r="129" spans="1:19">
      <c r="A129" s="52" t="s">
        <v>325</v>
      </c>
      <c r="B129" s="53">
        <f t="shared" ref="B129:S129" si="13">SUM(B24,B30,B36,B42,B48,B54,B60,B66,B72,B78)</f>
        <v>1008046</v>
      </c>
      <c r="C129" s="53">
        <f t="shared" si="13"/>
        <v>504368</v>
      </c>
      <c r="D129" s="53">
        <f t="shared" si="13"/>
        <v>503678</v>
      </c>
      <c r="E129" s="53">
        <f t="shared" si="13"/>
        <v>84553</v>
      </c>
      <c r="F129" s="53">
        <f t="shared" si="13"/>
        <v>42637</v>
      </c>
      <c r="G129" s="53">
        <f t="shared" si="13"/>
        <v>41916</v>
      </c>
      <c r="H129" s="53">
        <f t="shared" si="13"/>
        <v>218287</v>
      </c>
      <c r="I129" s="53">
        <f t="shared" si="13"/>
        <v>108005</v>
      </c>
      <c r="J129" s="53">
        <f t="shared" si="13"/>
        <v>110282</v>
      </c>
      <c r="K129" s="53">
        <f t="shared" si="13"/>
        <v>153034</v>
      </c>
      <c r="L129" s="53">
        <f t="shared" si="13"/>
        <v>75431</v>
      </c>
      <c r="M129" s="53">
        <f t="shared" si="13"/>
        <v>77603</v>
      </c>
      <c r="N129" s="53">
        <f t="shared" si="13"/>
        <v>338206</v>
      </c>
      <c r="O129" s="53">
        <f t="shared" si="13"/>
        <v>169212</v>
      </c>
      <c r="P129" s="53">
        <f t="shared" si="13"/>
        <v>168994</v>
      </c>
      <c r="Q129" s="53">
        <f t="shared" si="13"/>
        <v>213966</v>
      </c>
      <c r="R129" s="53">
        <f t="shared" si="13"/>
        <v>109083</v>
      </c>
      <c r="S129" s="53">
        <f t="shared" si="13"/>
        <v>104883</v>
      </c>
    </row>
  </sheetData>
  <mergeCells count="10">
    <mergeCell ref="A1:H1"/>
    <mergeCell ref="A2:B2"/>
    <mergeCell ref="R2:S2"/>
    <mergeCell ref="A3:A4"/>
    <mergeCell ref="B3:D3"/>
    <mergeCell ref="E3:G3"/>
    <mergeCell ref="H3:J3"/>
    <mergeCell ref="K3:M3"/>
    <mergeCell ref="N3:P3"/>
    <mergeCell ref="Q3:S3"/>
  </mergeCells>
  <phoneticPr fontId="21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9"/>
  <sheetViews>
    <sheetView zoomScaleNormal="100" workbookViewId="0">
      <selection sqref="A1:XFD1048576"/>
    </sheetView>
  </sheetViews>
  <sheetFormatPr defaultColWidth="8.88671875" defaultRowHeight="14.25"/>
  <cols>
    <col min="1" max="1" width="10.21875" style="36" bestFit="1" customWidth="1"/>
    <col min="2" max="2" width="12.88671875" style="36" bestFit="1" customWidth="1"/>
    <col min="3" max="3" width="11" style="36" bestFit="1" customWidth="1"/>
    <col min="4" max="4" width="12.88671875" style="36" bestFit="1" customWidth="1"/>
    <col min="5" max="5" width="11" style="36" customWidth="1"/>
    <col min="6" max="7" width="9" style="36" customWidth="1"/>
    <col min="8" max="13" width="11" style="36" customWidth="1"/>
    <col min="14" max="19" width="11" style="36" bestFit="1" customWidth="1"/>
    <col min="20" max="16384" width="8.88671875" style="36"/>
  </cols>
  <sheetData>
    <row r="1" spans="1:19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54"/>
    </row>
    <row r="2" spans="1:19" ht="18">
      <c r="A2" s="335"/>
      <c r="B2" s="335"/>
      <c r="C2" s="335"/>
      <c r="D2" s="335"/>
      <c r="E2" s="335"/>
      <c r="R2" s="342" t="s">
        <v>356</v>
      </c>
      <c r="S2" s="342"/>
    </row>
    <row r="3" spans="1:19">
      <c r="A3" s="337" t="s">
        <v>4</v>
      </c>
      <c r="B3" s="338" t="s">
        <v>330</v>
      </c>
      <c r="C3" s="338"/>
      <c r="D3" s="338"/>
      <c r="E3" s="338" t="s">
        <v>331</v>
      </c>
      <c r="F3" s="338"/>
      <c r="G3" s="338"/>
      <c r="H3" s="341" t="s">
        <v>321</v>
      </c>
      <c r="I3" s="343"/>
      <c r="J3" s="337"/>
      <c r="K3" s="341" t="s">
        <v>327</v>
      </c>
      <c r="L3" s="343"/>
      <c r="M3" s="337"/>
      <c r="N3" s="340" t="s">
        <v>326</v>
      </c>
      <c r="O3" s="340"/>
      <c r="P3" s="340"/>
      <c r="Q3" s="340" t="s">
        <v>328</v>
      </c>
      <c r="R3" s="340"/>
      <c r="S3" s="341"/>
    </row>
    <row r="4" spans="1:19">
      <c r="A4" s="337"/>
      <c r="B4" s="37" t="s">
        <v>3</v>
      </c>
      <c r="C4" s="37" t="s">
        <v>1</v>
      </c>
      <c r="D4" s="55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8" t="s">
        <v>1</v>
      </c>
      <c r="J4" s="39" t="s">
        <v>2</v>
      </c>
      <c r="K4" s="39" t="s">
        <v>3</v>
      </c>
      <c r="L4" s="40" t="s">
        <v>1</v>
      </c>
      <c r="M4" s="40" t="s">
        <v>2</v>
      </c>
      <c r="N4" s="40" t="s">
        <v>3</v>
      </c>
      <c r="O4" s="40" t="s">
        <v>1</v>
      </c>
      <c r="P4" s="40" t="s">
        <v>2</v>
      </c>
      <c r="Q4" s="40" t="s">
        <v>3</v>
      </c>
      <c r="R4" s="40" t="s">
        <v>1</v>
      </c>
      <c r="S4" s="41" t="s">
        <v>2</v>
      </c>
    </row>
    <row r="5" spans="1:19" s="59" customFormat="1">
      <c r="A5" s="56">
        <v>2008</v>
      </c>
      <c r="B5" s="57">
        <f t="shared" ref="B5:S5" si="0">SUM(B6,B12,B18,B24,B30,B36,B42,B48,B54,B60,B66,B72,B78,B84,B90,B96,B102,B108,B114,B120,B126)</f>
        <v>1422702</v>
      </c>
      <c r="C5" s="57">
        <f t="shared" si="0"/>
        <v>705817</v>
      </c>
      <c r="D5" s="58">
        <f t="shared" si="0"/>
        <v>716885</v>
      </c>
      <c r="E5" s="57">
        <f t="shared" si="0"/>
        <v>109963</v>
      </c>
      <c r="F5" s="57">
        <f t="shared" si="0"/>
        <v>54988</v>
      </c>
      <c r="G5" s="57">
        <f t="shared" si="0"/>
        <v>54975</v>
      </c>
      <c r="H5" s="57">
        <f t="shared" si="0"/>
        <v>304885</v>
      </c>
      <c r="I5" s="57">
        <f t="shared" si="0"/>
        <v>150315</v>
      </c>
      <c r="J5" s="57">
        <f t="shared" si="0"/>
        <v>154570</v>
      </c>
      <c r="K5" s="57">
        <f t="shared" si="0"/>
        <v>213073</v>
      </c>
      <c r="L5" s="57">
        <f t="shared" si="0"/>
        <v>103919</v>
      </c>
      <c r="M5" s="57">
        <f t="shared" si="0"/>
        <v>109154</v>
      </c>
      <c r="N5" s="57">
        <f t="shared" si="0"/>
        <v>474121</v>
      </c>
      <c r="O5" s="57">
        <f t="shared" si="0"/>
        <v>235363</v>
      </c>
      <c r="P5" s="57">
        <f t="shared" si="0"/>
        <v>238758</v>
      </c>
      <c r="Q5" s="57">
        <f t="shared" si="0"/>
        <v>320660</v>
      </c>
      <c r="R5" s="57">
        <f t="shared" si="0"/>
        <v>161232</v>
      </c>
      <c r="S5" s="57">
        <f t="shared" si="0"/>
        <v>159428</v>
      </c>
    </row>
    <row r="6" spans="1:19" s="59" customFormat="1">
      <c r="A6" s="60" t="s">
        <v>56</v>
      </c>
      <c r="B6" s="61">
        <f t="shared" ref="B6:B37" si="1">SUM(C6:D6)</f>
        <v>70830</v>
      </c>
      <c r="C6" s="61">
        <f t="shared" ref="C6:C37" si="2">SUM(F6,I6,L6,O6,R6)</f>
        <v>36667</v>
      </c>
      <c r="D6" s="61">
        <f t="shared" ref="D6:D37" si="3">SUM(G6,J6,M6,P6,S6)</f>
        <v>34163</v>
      </c>
      <c r="E6" s="57">
        <f t="shared" ref="E6:S6" si="4">SUM(E7:E11)</f>
        <v>3467</v>
      </c>
      <c r="F6" s="57">
        <f t="shared" si="4"/>
        <v>1812</v>
      </c>
      <c r="G6" s="57">
        <f t="shared" si="4"/>
        <v>1655</v>
      </c>
      <c r="H6" s="57">
        <f t="shared" si="4"/>
        <v>14916</v>
      </c>
      <c r="I6" s="57">
        <f t="shared" si="4"/>
        <v>7686</v>
      </c>
      <c r="J6" s="57">
        <f t="shared" si="4"/>
        <v>7230</v>
      </c>
      <c r="K6" s="57">
        <f t="shared" si="4"/>
        <v>7979</v>
      </c>
      <c r="L6" s="57">
        <f t="shared" si="4"/>
        <v>4122</v>
      </c>
      <c r="M6" s="57">
        <f t="shared" si="4"/>
        <v>3857</v>
      </c>
      <c r="N6" s="57">
        <f t="shared" si="4"/>
        <v>23304</v>
      </c>
      <c r="O6" s="57">
        <f t="shared" si="4"/>
        <v>12111</v>
      </c>
      <c r="P6" s="57">
        <f t="shared" si="4"/>
        <v>11193</v>
      </c>
      <c r="Q6" s="57">
        <f t="shared" si="4"/>
        <v>21164</v>
      </c>
      <c r="R6" s="57">
        <f t="shared" si="4"/>
        <v>10936</v>
      </c>
      <c r="S6" s="57">
        <f t="shared" si="4"/>
        <v>10228</v>
      </c>
    </row>
    <row r="7" spans="1:19">
      <c r="A7" s="45" t="s">
        <v>55</v>
      </c>
      <c r="B7" s="62">
        <f t="shared" si="1"/>
        <v>13306</v>
      </c>
      <c r="C7" s="62">
        <f t="shared" si="2"/>
        <v>6790</v>
      </c>
      <c r="D7" s="62">
        <f t="shared" si="3"/>
        <v>6516</v>
      </c>
      <c r="E7" s="58">
        <f>SUM(F7:G7)</f>
        <v>644</v>
      </c>
      <c r="F7" s="58">
        <v>355</v>
      </c>
      <c r="G7" s="58">
        <v>289</v>
      </c>
      <c r="H7" s="58">
        <f>SUM(I7:J7)</f>
        <v>2791</v>
      </c>
      <c r="I7" s="58">
        <v>1412</v>
      </c>
      <c r="J7" s="58">
        <v>1379</v>
      </c>
      <c r="K7" s="63">
        <f>SUM(L7:M7)</f>
        <v>1579</v>
      </c>
      <c r="L7" s="63">
        <v>799</v>
      </c>
      <c r="M7" s="63">
        <v>780</v>
      </c>
      <c r="N7" s="63">
        <f>SUM(O7:P7)</f>
        <v>4430</v>
      </c>
      <c r="O7" s="63">
        <v>2300</v>
      </c>
      <c r="P7" s="63">
        <v>2130</v>
      </c>
      <c r="Q7" s="63">
        <f>SUM(R7:S7)</f>
        <v>3862</v>
      </c>
      <c r="R7" s="63">
        <v>1924</v>
      </c>
      <c r="S7" s="63">
        <v>1938</v>
      </c>
    </row>
    <row r="8" spans="1:19">
      <c r="A8" s="45" t="s">
        <v>54</v>
      </c>
      <c r="B8" s="62">
        <f t="shared" si="1"/>
        <v>15083</v>
      </c>
      <c r="C8" s="62">
        <f t="shared" si="2"/>
        <v>7872</v>
      </c>
      <c r="D8" s="62">
        <f t="shared" si="3"/>
        <v>7211</v>
      </c>
      <c r="E8" s="58">
        <f>SUM(F8:G8)</f>
        <v>762</v>
      </c>
      <c r="F8" s="58">
        <v>379</v>
      </c>
      <c r="G8" s="58">
        <v>383</v>
      </c>
      <c r="H8" s="58">
        <f>SUM(I8:J8)</f>
        <v>3086</v>
      </c>
      <c r="I8" s="58">
        <v>1611</v>
      </c>
      <c r="J8" s="58">
        <v>1475</v>
      </c>
      <c r="K8" s="63">
        <f>SUM(L8:M8)</f>
        <v>1682</v>
      </c>
      <c r="L8" s="63">
        <v>851</v>
      </c>
      <c r="M8" s="63">
        <v>831</v>
      </c>
      <c r="N8" s="63">
        <f>SUM(O8:P8)</f>
        <v>5103</v>
      </c>
      <c r="O8" s="63">
        <v>2672</v>
      </c>
      <c r="P8" s="63">
        <v>2431</v>
      </c>
      <c r="Q8" s="63">
        <f>SUM(R8:S8)</f>
        <v>4450</v>
      </c>
      <c r="R8" s="63">
        <v>2359</v>
      </c>
      <c r="S8" s="63">
        <v>2091</v>
      </c>
    </row>
    <row r="9" spans="1:19">
      <c r="A9" s="45" t="s">
        <v>53</v>
      </c>
      <c r="B9" s="62">
        <f t="shared" si="1"/>
        <v>13888</v>
      </c>
      <c r="C9" s="62">
        <f t="shared" si="2"/>
        <v>7207</v>
      </c>
      <c r="D9" s="62">
        <f t="shared" si="3"/>
        <v>6681</v>
      </c>
      <c r="E9" s="58">
        <f>SUM(F9:G9)</f>
        <v>657</v>
      </c>
      <c r="F9" s="58">
        <v>332</v>
      </c>
      <c r="G9" s="58">
        <v>325</v>
      </c>
      <c r="H9" s="58">
        <f>SUM(I9:J9)</f>
        <v>2911</v>
      </c>
      <c r="I9" s="58">
        <v>1507</v>
      </c>
      <c r="J9" s="58">
        <v>1404</v>
      </c>
      <c r="K9" s="63">
        <f>SUM(L9:M9)</f>
        <v>1596</v>
      </c>
      <c r="L9" s="63">
        <v>826</v>
      </c>
      <c r="M9" s="63">
        <v>770</v>
      </c>
      <c r="N9" s="63">
        <f>SUM(O9:P9)</f>
        <v>4492</v>
      </c>
      <c r="O9" s="63">
        <v>2356</v>
      </c>
      <c r="P9" s="63">
        <v>2136</v>
      </c>
      <c r="Q9" s="63">
        <f>SUM(R9:S9)</f>
        <v>4232</v>
      </c>
      <c r="R9" s="63">
        <v>2186</v>
      </c>
      <c r="S9" s="63">
        <v>2046</v>
      </c>
    </row>
    <row r="10" spans="1:19">
      <c r="A10" s="45" t="s">
        <v>52</v>
      </c>
      <c r="B10" s="62">
        <f t="shared" si="1"/>
        <v>13600</v>
      </c>
      <c r="C10" s="62">
        <f t="shared" si="2"/>
        <v>7081</v>
      </c>
      <c r="D10" s="62">
        <f t="shared" si="3"/>
        <v>6519</v>
      </c>
      <c r="E10" s="58">
        <f>SUM(F10:G10)</f>
        <v>638</v>
      </c>
      <c r="F10" s="58">
        <v>341</v>
      </c>
      <c r="G10" s="58">
        <v>297</v>
      </c>
      <c r="H10" s="58">
        <f>SUM(I10:J10)</f>
        <v>2871</v>
      </c>
      <c r="I10" s="58">
        <v>1515</v>
      </c>
      <c r="J10" s="58">
        <v>1356</v>
      </c>
      <c r="K10" s="63">
        <f>SUM(L10:M10)</f>
        <v>1488</v>
      </c>
      <c r="L10" s="63">
        <v>789</v>
      </c>
      <c r="M10" s="63">
        <v>699</v>
      </c>
      <c r="N10" s="63">
        <f>SUM(O10:P10)</f>
        <v>4426</v>
      </c>
      <c r="O10" s="63">
        <v>2259</v>
      </c>
      <c r="P10" s="63">
        <v>2167</v>
      </c>
      <c r="Q10" s="63">
        <f>SUM(R10:S10)</f>
        <v>4177</v>
      </c>
      <c r="R10" s="63">
        <v>2177</v>
      </c>
      <c r="S10" s="63">
        <v>2000</v>
      </c>
    </row>
    <row r="11" spans="1:19">
      <c r="A11" s="45" t="s">
        <v>51</v>
      </c>
      <c r="B11" s="62">
        <f t="shared" si="1"/>
        <v>14953</v>
      </c>
      <c r="C11" s="62">
        <f t="shared" si="2"/>
        <v>7717</v>
      </c>
      <c r="D11" s="62">
        <f t="shared" si="3"/>
        <v>7236</v>
      </c>
      <c r="E11" s="58">
        <f>SUM(F11:G11)</f>
        <v>766</v>
      </c>
      <c r="F11" s="58">
        <v>405</v>
      </c>
      <c r="G11" s="58">
        <v>361</v>
      </c>
      <c r="H11" s="58">
        <f>SUM(I11:J11)</f>
        <v>3257</v>
      </c>
      <c r="I11" s="58">
        <v>1641</v>
      </c>
      <c r="J11" s="58">
        <v>1616</v>
      </c>
      <c r="K11" s="63">
        <f>SUM(L11:M11)</f>
        <v>1634</v>
      </c>
      <c r="L11" s="63">
        <v>857</v>
      </c>
      <c r="M11" s="63">
        <v>777</v>
      </c>
      <c r="N11" s="63">
        <f>SUM(O11:P11)</f>
        <v>4853</v>
      </c>
      <c r="O11" s="63">
        <v>2524</v>
      </c>
      <c r="P11" s="63">
        <v>2329</v>
      </c>
      <c r="Q11" s="63">
        <f>SUM(R11:S11)</f>
        <v>4443</v>
      </c>
      <c r="R11" s="63">
        <v>2290</v>
      </c>
      <c r="S11" s="63">
        <v>2153</v>
      </c>
    </row>
    <row r="12" spans="1:19" s="59" customFormat="1">
      <c r="A12" s="47" t="s">
        <v>50</v>
      </c>
      <c r="B12" s="61">
        <f t="shared" si="1"/>
        <v>94896</v>
      </c>
      <c r="C12" s="61">
        <f t="shared" si="2"/>
        <v>49620</v>
      </c>
      <c r="D12" s="61">
        <f t="shared" si="3"/>
        <v>45276</v>
      </c>
      <c r="E12" s="57">
        <f t="shared" ref="E12:S12" si="5">SUM(E13:E17)</f>
        <v>4698</v>
      </c>
      <c r="F12" s="57">
        <f t="shared" si="5"/>
        <v>2519</v>
      </c>
      <c r="G12" s="57">
        <f t="shared" si="5"/>
        <v>2179</v>
      </c>
      <c r="H12" s="57">
        <f t="shared" si="5"/>
        <v>21412</v>
      </c>
      <c r="I12" s="57">
        <f t="shared" si="5"/>
        <v>11240</v>
      </c>
      <c r="J12" s="57">
        <f t="shared" si="5"/>
        <v>10172</v>
      </c>
      <c r="K12" s="57">
        <f t="shared" si="5"/>
        <v>10969</v>
      </c>
      <c r="L12" s="57">
        <f t="shared" si="5"/>
        <v>5691</v>
      </c>
      <c r="M12" s="57">
        <f t="shared" si="5"/>
        <v>5278</v>
      </c>
      <c r="N12" s="57">
        <f t="shared" si="5"/>
        <v>30095</v>
      </c>
      <c r="O12" s="57">
        <f t="shared" si="5"/>
        <v>15811</v>
      </c>
      <c r="P12" s="57">
        <f t="shared" si="5"/>
        <v>14284</v>
      </c>
      <c r="Q12" s="57">
        <f t="shared" si="5"/>
        <v>27722</v>
      </c>
      <c r="R12" s="57">
        <f t="shared" si="5"/>
        <v>14359</v>
      </c>
      <c r="S12" s="57">
        <f t="shared" si="5"/>
        <v>13363</v>
      </c>
    </row>
    <row r="13" spans="1:19">
      <c r="A13" s="45" t="s">
        <v>49</v>
      </c>
      <c r="B13" s="62">
        <f t="shared" si="1"/>
        <v>16413</v>
      </c>
      <c r="C13" s="62">
        <f t="shared" si="2"/>
        <v>8657</v>
      </c>
      <c r="D13" s="62">
        <f t="shared" si="3"/>
        <v>7756</v>
      </c>
      <c r="E13" s="58">
        <f>SUM(F13:G13)</f>
        <v>820</v>
      </c>
      <c r="F13" s="58">
        <v>467</v>
      </c>
      <c r="G13" s="58">
        <v>353</v>
      </c>
      <c r="H13" s="58">
        <f>SUM(I13:J13)</f>
        <v>3580</v>
      </c>
      <c r="I13" s="58">
        <v>1902</v>
      </c>
      <c r="J13" s="58">
        <v>1678</v>
      </c>
      <c r="K13" s="63">
        <f>SUM(L13:M13)</f>
        <v>1742</v>
      </c>
      <c r="L13" s="63">
        <v>912</v>
      </c>
      <c r="M13" s="63">
        <v>830</v>
      </c>
      <c r="N13" s="63">
        <f>SUM(O13:P13)</f>
        <v>5264</v>
      </c>
      <c r="O13" s="63">
        <v>2775</v>
      </c>
      <c r="P13" s="63">
        <v>2489</v>
      </c>
      <c r="Q13" s="63">
        <f>SUM(R13:S13)</f>
        <v>5007</v>
      </c>
      <c r="R13" s="63">
        <v>2601</v>
      </c>
      <c r="S13" s="63">
        <v>2406</v>
      </c>
    </row>
    <row r="14" spans="1:19">
      <c r="A14" s="45" t="s">
        <v>48</v>
      </c>
      <c r="B14" s="62">
        <f t="shared" si="1"/>
        <v>16371</v>
      </c>
      <c r="C14" s="62">
        <f t="shared" si="2"/>
        <v>8559</v>
      </c>
      <c r="D14" s="62">
        <f t="shared" si="3"/>
        <v>7812</v>
      </c>
      <c r="E14" s="58">
        <f>SUM(F14:G14)</f>
        <v>773</v>
      </c>
      <c r="F14" s="58">
        <v>394</v>
      </c>
      <c r="G14" s="58">
        <v>379</v>
      </c>
      <c r="H14" s="58">
        <f>SUM(I14:J14)</f>
        <v>3710</v>
      </c>
      <c r="I14" s="58">
        <v>1988</v>
      </c>
      <c r="J14" s="58">
        <v>1722</v>
      </c>
      <c r="K14" s="63">
        <f>SUM(L14:M14)</f>
        <v>1888</v>
      </c>
      <c r="L14" s="63">
        <v>986</v>
      </c>
      <c r="M14" s="63">
        <v>902</v>
      </c>
      <c r="N14" s="63">
        <f>SUM(O14:P14)</f>
        <v>5235</v>
      </c>
      <c r="O14" s="63">
        <v>2727</v>
      </c>
      <c r="P14" s="63">
        <v>2508</v>
      </c>
      <c r="Q14" s="63">
        <f>SUM(R14:S14)</f>
        <v>4765</v>
      </c>
      <c r="R14" s="63">
        <v>2464</v>
      </c>
      <c r="S14" s="63">
        <v>2301</v>
      </c>
    </row>
    <row r="15" spans="1:19">
      <c r="A15" s="45" t="s">
        <v>47</v>
      </c>
      <c r="B15" s="62">
        <f t="shared" si="1"/>
        <v>18932</v>
      </c>
      <c r="C15" s="62">
        <f t="shared" si="2"/>
        <v>9835</v>
      </c>
      <c r="D15" s="62">
        <f t="shared" si="3"/>
        <v>9097</v>
      </c>
      <c r="E15" s="58">
        <f>SUM(F15:G15)</f>
        <v>939</v>
      </c>
      <c r="F15" s="58">
        <v>508</v>
      </c>
      <c r="G15" s="58">
        <v>431</v>
      </c>
      <c r="H15" s="58">
        <f>SUM(I15:J15)</f>
        <v>4346</v>
      </c>
      <c r="I15" s="58">
        <v>2237</v>
      </c>
      <c r="J15" s="58">
        <v>2109</v>
      </c>
      <c r="K15" s="63">
        <f>SUM(L15:M15)</f>
        <v>2189</v>
      </c>
      <c r="L15" s="63">
        <v>1134</v>
      </c>
      <c r="M15" s="63">
        <v>1055</v>
      </c>
      <c r="N15" s="63">
        <f>SUM(O15:P15)</f>
        <v>5933</v>
      </c>
      <c r="O15" s="63">
        <v>3134</v>
      </c>
      <c r="P15" s="63">
        <v>2799</v>
      </c>
      <c r="Q15" s="63">
        <f>SUM(R15:S15)</f>
        <v>5525</v>
      </c>
      <c r="R15" s="63">
        <v>2822</v>
      </c>
      <c r="S15" s="63">
        <v>2703</v>
      </c>
    </row>
    <row r="16" spans="1:19">
      <c r="A16" s="45" t="s">
        <v>46</v>
      </c>
      <c r="B16" s="62">
        <f t="shared" si="1"/>
        <v>21978</v>
      </c>
      <c r="C16" s="62">
        <f t="shared" si="2"/>
        <v>11538</v>
      </c>
      <c r="D16" s="62">
        <f t="shared" si="3"/>
        <v>10440</v>
      </c>
      <c r="E16" s="58">
        <f>SUM(F16:G16)</f>
        <v>1125</v>
      </c>
      <c r="F16" s="58">
        <v>605</v>
      </c>
      <c r="G16" s="58">
        <v>520</v>
      </c>
      <c r="H16" s="58">
        <f>SUM(I16:J16)</f>
        <v>4923</v>
      </c>
      <c r="I16" s="58">
        <v>2556</v>
      </c>
      <c r="J16" s="58">
        <v>2367</v>
      </c>
      <c r="K16" s="63">
        <f>SUM(L16:M16)</f>
        <v>2553</v>
      </c>
      <c r="L16" s="63">
        <v>1323</v>
      </c>
      <c r="M16" s="63">
        <v>1230</v>
      </c>
      <c r="N16" s="63">
        <f>SUM(O16:P16)</f>
        <v>6977</v>
      </c>
      <c r="O16" s="63">
        <v>3723</v>
      </c>
      <c r="P16" s="63">
        <v>3254</v>
      </c>
      <c r="Q16" s="63">
        <f>SUM(R16:S16)</f>
        <v>6400</v>
      </c>
      <c r="R16" s="63">
        <v>3331</v>
      </c>
      <c r="S16" s="63">
        <v>3069</v>
      </c>
    </row>
    <row r="17" spans="1:19">
      <c r="A17" s="45" t="s">
        <v>45</v>
      </c>
      <c r="B17" s="62">
        <f t="shared" si="1"/>
        <v>21202</v>
      </c>
      <c r="C17" s="62">
        <f t="shared" si="2"/>
        <v>11031</v>
      </c>
      <c r="D17" s="62">
        <f t="shared" si="3"/>
        <v>10171</v>
      </c>
      <c r="E17" s="58">
        <f>SUM(F17:G17)</f>
        <v>1041</v>
      </c>
      <c r="F17" s="58">
        <v>545</v>
      </c>
      <c r="G17" s="58">
        <v>496</v>
      </c>
      <c r="H17" s="58">
        <f>SUM(I17:J17)</f>
        <v>4853</v>
      </c>
      <c r="I17" s="58">
        <v>2557</v>
      </c>
      <c r="J17" s="58">
        <v>2296</v>
      </c>
      <c r="K17" s="63">
        <f>SUM(L17:M17)</f>
        <v>2597</v>
      </c>
      <c r="L17" s="63">
        <v>1336</v>
      </c>
      <c r="M17" s="63">
        <v>1261</v>
      </c>
      <c r="N17" s="63">
        <f>SUM(O17:P17)</f>
        <v>6686</v>
      </c>
      <c r="O17" s="63">
        <v>3452</v>
      </c>
      <c r="P17" s="63">
        <v>3234</v>
      </c>
      <c r="Q17" s="63">
        <f>SUM(R17:S17)</f>
        <v>6025</v>
      </c>
      <c r="R17" s="63">
        <v>3141</v>
      </c>
      <c r="S17" s="63">
        <v>2884</v>
      </c>
    </row>
    <row r="18" spans="1:19" s="59" customFormat="1">
      <c r="A18" s="47" t="s">
        <v>44</v>
      </c>
      <c r="B18" s="61">
        <f t="shared" si="1"/>
        <v>118308</v>
      </c>
      <c r="C18" s="61">
        <f t="shared" si="2"/>
        <v>61649</v>
      </c>
      <c r="D18" s="61">
        <f t="shared" si="3"/>
        <v>56659</v>
      </c>
      <c r="E18" s="57">
        <f t="shared" ref="E18:S18" si="6">SUM(E19:E23)</f>
        <v>6381</v>
      </c>
      <c r="F18" s="57">
        <f t="shared" si="6"/>
        <v>3332</v>
      </c>
      <c r="G18" s="57">
        <f t="shared" si="6"/>
        <v>3049</v>
      </c>
      <c r="H18" s="57">
        <f t="shared" si="6"/>
        <v>26579</v>
      </c>
      <c r="I18" s="57">
        <f t="shared" si="6"/>
        <v>13987</v>
      </c>
      <c r="J18" s="57">
        <f t="shared" si="6"/>
        <v>12592</v>
      </c>
      <c r="K18" s="57">
        <f t="shared" si="6"/>
        <v>16501</v>
      </c>
      <c r="L18" s="57">
        <f t="shared" si="6"/>
        <v>8531</v>
      </c>
      <c r="M18" s="57">
        <f t="shared" si="6"/>
        <v>7970</v>
      </c>
      <c r="N18" s="57">
        <f t="shared" si="6"/>
        <v>37776</v>
      </c>
      <c r="O18" s="57">
        <f t="shared" si="6"/>
        <v>19686</v>
      </c>
      <c r="P18" s="57">
        <f t="shared" si="6"/>
        <v>18090</v>
      </c>
      <c r="Q18" s="57">
        <f t="shared" si="6"/>
        <v>31071</v>
      </c>
      <c r="R18" s="57">
        <f t="shared" si="6"/>
        <v>16113</v>
      </c>
      <c r="S18" s="57">
        <f t="shared" si="6"/>
        <v>14958</v>
      </c>
    </row>
    <row r="19" spans="1:19">
      <c r="A19" s="45" t="s">
        <v>43</v>
      </c>
      <c r="B19" s="62">
        <f t="shared" si="1"/>
        <v>22189</v>
      </c>
      <c r="C19" s="62">
        <f t="shared" si="2"/>
        <v>11562</v>
      </c>
      <c r="D19" s="62">
        <f t="shared" si="3"/>
        <v>10627</v>
      </c>
      <c r="E19" s="58">
        <f>SUM(F19:G19)</f>
        <v>1245</v>
      </c>
      <c r="F19" s="58">
        <v>671</v>
      </c>
      <c r="G19" s="58">
        <v>574</v>
      </c>
      <c r="H19" s="58">
        <f>SUM(I19:J19)</f>
        <v>4997</v>
      </c>
      <c r="I19" s="58">
        <v>2662</v>
      </c>
      <c r="J19" s="58">
        <v>2335</v>
      </c>
      <c r="K19" s="63">
        <f>SUM(L19:M19)</f>
        <v>2896</v>
      </c>
      <c r="L19" s="63">
        <v>1523</v>
      </c>
      <c r="M19" s="63">
        <v>1373</v>
      </c>
      <c r="N19" s="63">
        <f>SUM(O19:P19)</f>
        <v>6934</v>
      </c>
      <c r="O19" s="63">
        <v>3560</v>
      </c>
      <c r="P19" s="63">
        <v>3374</v>
      </c>
      <c r="Q19" s="63">
        <f>SUM(R19:S19)</f>
        <v>6117</v>
      </c>
      <c r="R19" s="63">
        <v>3146</v>
      </c>
      <c r="S19" s="63">
        <v>2971</v>
      </c>
    </row>
    <row r="20" spans="1:19">
      <c r="A20" s="45" t="s">
        <v>42</v>
      </c>
      <c r="B20" s="62">
        <f t="shared" si="1"/>
        <v>23449</v>
      </c>
      <c r="C20" s="62">
        <f t="shared" si="2"/>
        <v>12097</v>
      </c>
      <c r="D20" s="62">
        <f t="shared" si="3"/>
        <v>11352</v>
      </c>
      <c r="E20" s="58">
        <f>SUM(F20:G20)</f>
        <v>1228</v>
      </c>
      <c r="F20" s="58">
        <v>649</v>
      </c>
      <c r="G20" s="58">
        <v>579</v>
      </c>
      <c r="H20" s="58">
        <f>SUM(I20:J20)</f>
        <v>5254</v>
      </c>
      <c r="I20" s="58">
        <v>2714</v>
      </c>
      <c r="J20" s="58">
        <v>2540</v>
      </c>
      <c r="K20" s="63">
        <f>SUM(L20:M20)</f>
        <v>3118</v>
      </c>
      <c r="L20" s="63">
        <v>1650</v>
      </c>
      <c r="M20" s="63">
        <v>1468</v>
      </c>
      <c r="N20" s="63">
        <f>SUM(O20:P20)</f>
        <v>7430</v>
      </c>
      <c r="O20" s="63">
        <v>3760</v>
      </c>
      <c r="P20" s="63">
        <v>3670</v>
      </c>
      <c r="Q20" s="63">
        <f>SUM(R20:S20)</f>
        <v>6419</v>
      </c>
      <c r="R20" s="63">
        <v>3324</v>
      </c>
      <c r="S20" s="63">
        <v>3095</v>
      </c>
    </row>
    <row r="21" spans="1:19">
      <c r="A21" s="45" t="s">
        <v>41</v>
      </c>
      <c r="B21" s="62">
        <f t="shared" si="1"/>
        <v>23626</v>
      </c>
      <c r="C21" s="62">
        <f t="shared" si="2"/>
        <v>12377</v>
      </c>
      <c r="D21" s="62">
        <f t="shared" si="3"/>
        <v>11249</v>
      </c>
      <c r="E21" s="58">
        <f>SUM(F21:G21)</f>
        <v>1201</v>
      </c>
      <c r="F21" s="58">
        <v>600</v>
      </c>
      <c r="G21" s="58">
        <v>601</v>
      </c>
      <c r="H21" s="58">
        <f>SUM(I21:J21)</f>
        <v>5226</v>
      </c>
      <c r="I21" s="58">
        <v>2763</v>
      </c>
      <c r="J21" s="58">
        <v>2463</v>
      </c>
      <c r="K21" s="63">
        <f>SUM(L21:M21)</f>
        <v>3332</v>
      </c>
      <c r="L21" s="63">
        <v>1694</v>
      </c>
      <c r="M21" s="63">
        <v>1638</v>
      </c>
      <c r="N21" s="63">
        <f>SUM(O21:P21)</f>
        <v>7575</v>
      </c>
      <c r="O21" s="63">
        <v>4017</v>
      </c>
      <c r="P21" s="63">
        <v>3558</v>
      </c>
      <c r="Q21" s="63">
        <f>SUM(R21:S21)</f>
        <v>6292</v>
      </c>
      <c r="R21" s="63">
        <v>3303</v>
      </c>
      <c r="S21" s="63">
        <v>2989</v>
      </c>
    </row>
    <row r="22" spans="1:19">
      <c r="A22" s="45" t="s">
        <v>40</v>
      </c>
      <c r="B22" s="62">
        <f t="shared" si="1"/>
        <v>24679</v>
      </c>
      <c r="C22" s="62">
        <f t="shared" si="2"/>
        <v>12715</v>
      </c>
      <c r="D22" s="62">
        <f t="shared" si="3"/>
        <v>11964</v>
      </c>
      <c r="E22" s="58">
        <f>SUM(F22:G22)</f>
        <v>1276</v>
      </c>
      <c r="F22" s="58">
        <v>643</v>
      </c>
      <c r="G22" s="58">
        <v>633</v>
      </c>
      <c r="H22" s="58">
        <f>SUM(I22:J22)</f>
        <v>5649</v>
      </c>
      <c r="I22" s="58">
        <v>2966</v>
      </c>
      <c r="J22" s="58">
        <v>2683</v>
      </c>
      <c r="K22" s="63">
        <f>SUM(L22:M22)</f>
        <v>3559</v>
      </c>
      <c r="L22" s="63">
        <v>1787</v>
      </c>
      <c r="M22" s="63">
        <v>1772</v>
      </c>
      <c r="N22" s="63">
        <f>SUM(O22:P22)</f>
        <v>7979</v>
      </c>
      <c r="O22" s="63">
        <v>4125</v>
      </c>
      <c r="P22" s="63">
        <v>3854</v>
      </c>
      <c r="Q22" s="63">
        <f>SUM(R22:S22)</f>
        <v>6216</v>
      </c>
      <c r="R22" s="63">
        <v>3194</v>
      </c>
      <c r="S22" s="63">
        <v>3022</v>
      </c>
    </row>
    <row r="23" spans="1:19">
      <c r="A23" s="45" t="s">
        <v>39</v>
      </c>
      <c r="B23" s="62">
        <f t="shared" si="1"/>
        <v>24365</v>
      </c>
      <c r="C23" s="62">
        <f t="shared" si="2"/>
        <v>12898</v>
      </c>
      <c r="D23" s="62">
        <f t="shared" si="3"/>
        <v>11467</v>
      </c>
      <c r="E23" s="58">
        <f>SUM(F23:G23)</f>
        <v>1431</v>
      </c>
      <c r="F23" s="58">
        <v>769</v>
      </c>
      <c r="G23" s="58">
        <v>662</v>
      </c>
      <c r="H23" s="58">
        <f>SUM(I23:J23)</f>
        <v>5453</v>
      </c>
      <c r="I23" s="58">
        <v>2882</v>
      </c>
      <c r="J23" s="58">
        <v>2571</v>
      </c>
      <c r="K23" s="63">
        <f>SUM(L23:M23)</f>
        <v>3596</v>
      </c>
      <c r="L23" s="63">
        <v>1877</v>
      </c>
      <c r="M23" s="63">
        <v>1719</v>
      </c>
      <c r="N23" s="63">
        <f>SUM(O23:P23)</f>
        <v>7858</v>
      </c>
      <c r="O23" s="63">
        <v>4224</v>
      </c>
      <c r="P23" s="63">
        <v>3634</v>
      </c>
      <c r="Q23" s="63">
        <f>SUM(R23:S23)</f>
        <v>6027</v>
      </c>
      <c r="R23" s="63">
        <v>3146</v>
      </c>
      <c r="S23" s="63">
        <v>2881</v>
      </c>
    </row>
    <row r="24" spans="1:19" s="59" customFormat="1">
      <c r="A24" s="47" t="s">
        <v>38</v>
      </c>
      <c r="B24" s="61">
        <f t="shared" si="1"/>
        <v>110566</v>
      </c>
      <c r="C24" s="61">
        <f t="shared" si="2"/>
        <v>57866</v>
      </c>
      <c r="D24" s="61">
        <f t="shared" si="3"/>
        <v>52700</v>
      </c>
      <c r="E24" s="57">
        <f t="shared" ref="E24:S24" si="7">SUM(E25:E29)</f>
        <v>6980</v>
      </c>
      <c r="F24" s="57">
        <f t="shared" si="7"/>
        <v>3561</v>
      </c>
      <c r="G24" s="57">
        <f t="shared" si="7"/>
        <v>3419</v>
      </c>
      <c r="H24" s="57">
        <f t="shared" si="7"/>
        <v>23796</v>
      </c>
      <c r="I24" s="57">
        <f t="shared" si="7"/>
        <v>12650</v>
      </c>
      <c r="J24" s="57">
        <f t="shared" si="7"/>
        <v>11146</v>
      </c>
      <c r="K24" s="57">
        <f t="shared" si="7"/>
        <v>17570</v>
      </c>
      <c r="L24" s="57">
        <f t="shared" si="7"/>
        <v>8944</v>
      </c>
      <c r="M24" s="57">
        <f t="shared" si="7"/>
        <v>8626</v>
      </c>
      <c r="N24" s="57">
        <f t="shared" si="7"/>
        <v>37433</v>
      </c>
      <c r="O24" s="57">
        <f t="shared" si="7"/>
        <v>19685</v>
      </c>
      <c r="P24" s="57">
        <f t="shared" si="7"/>
        <v>17748</v>
      </c>
      <c r="Q24" s="57">
        <f t="shared" si="7"/>
        <v>24787</v>
      </c>
      <c r="R24" s="57">
        <f t="shared" si="7"/>
        <v>13026</v>
      </c>
      <c r="S24" s="57">
        <f t="shared" si="7"/>
        <v>11761</v>
      </c>
    </row>
    <row r="25" spans="1:19">
      <c r="A25" s="45" t="s">
        <v>37</v>
      </c>
      <c r="B25" s="62">
        <f t="shared" si="1"/>
        <v>23966</v>
      </c>
      <c r="C25" s="62">
        <f t="shared" si="2"/>
        <v>12598</v>
      </c>
      <c r="D25" s="62">
        <f t="shared" si="3"/>
        <v>11368</v>
      </c>
      <c r="E25" s="58">
        <f>SUM(F25:G25)</f>
        <v>1304</v>
      </c>
      <c r="F25" s="58">
        <v>696</v>
      </c>
      <c r="G25" s="58">
        <v>608</v>
      </c>
      <c r="H25" s="58">
        <f>SUM(I25:J25)</f>
        <v>5292</v>
      </c>
      <c r="I25" s="58">
        <v>2774</v>
      </c>
      <c r="J25" s="58">
        <v>2518</v>
      </c>
      <c r="K25" s="63">
        <f>SUM(L25:M25)</f>
        <v>3707</v>
      </c>
      <c r="L25" s="63">
        <v>1934</v>
      </c>
      <c r="M25" s="63">
        <v>1773</v>
      </c>
      <c r="N25" s="63">
        <f>SUM(O25:P25)</f>
        <v>7828</v>
      </c>
      <c r="O25" s="63">
        <v>4132</v>
      </c>
      <c r="P25" s="63">
        <v>3696</v>
      </c>
      <c r="Q25" s="63">
        <f>SUM(R25:S25)</f>
        <v>5835</v>
      </c>
      <c r="R25" s="63">
        <v>3062</v>
      </c>
      <c r="S25" s="63">
        <v>2773</v>
      </c>
    </row>
    <row r="26" spans="1:19">
      <c r="A26" s="45" t="s">
        <v>36</v>
      </c>
      <c r="B26" s="62">
        <f t="shared" si="1"/>
        <v>24110</v>
      </c>
      <c r="C26" s="62">
        <f t="shared" si="2"/>
        <v>12638</v>
      </c>
      <c r="D26" s="62">
        <f t="shared" si="3"/>
        <v>11472</v>
      </c>
      <c r="E26" s="58">
        <f>SUM(F26:G26)</f>
        <v>1508</v>
      </c>
      <c r="F26" s="58">
        <v>770</v>
      </c>
      <c r="G26" s="58">
        <v>738</v>
      </c>
      <c r="H26" s="58">
        <f>SUM(I26:J26)</f>
        <v>5192</v>
      </c>
      <c r="I26" s="58">
        <v>2780</v>
      </c>
      <c r="J26" s="58">
        <v>2412</v>
      </c>
      <c r="K26" s="63">
        <f>SUM(L26:M26)</f>
        <v>3704</v>
      </c>
      <c r="L26" s="63">
        <v>1875</v>
      </c>
      <c r="M26" s="63">
        <v>1829</v>
      </c>
      <c r="N26" s="63">
        <f>SUM(O26:P26)</f>
        <v>7980</v>
      </c>
      <c r="O26" s="63">
        <v>4184</v>
      </c>
      <c r="P26" s="63">
        <v>3796</v>
      </c>
      <c r="Q26" s="63">
        <f>SUM(R26:S26)</f>
        <v>5726</v>
      </c>
      <c r="R26" s="63">
        <v>3029</v>
      </c>
      <c r="S26" s="63">
        <v>2697</v>
      </c>
    </row>
    <row r="27" spans="1:19">
      <c r="A27" s="45" t="s">
        <v>35</v>
      </c>
      <c r="B27" s="62">
        <f t="shared" si="1"/>
        <v>22582</v>
      </c>
      <c r="C27" s="62">
        <f t="shared" si="2"/>
        <v>11791</v>
      </c>
      <c r="D27" s="62">
        <f t="shared" si="3"/>
        <v>10791</v>
      </c>
      <c r="E27" s="58">
        <f>SUM(F27:G27)</f>
        <v>1429</v>
      </c>
      <c r="F27" s="58">
        <v>697</v>
      </c>
      <c r="G27" s="58">
        <v>732</v>
      </c>
      <c r="H27" s="58">
        <f>SUM(I27:J27)</f>
        <v>4825</v>
      </c>
      <c r="I27" s="58">
        <v>2560</v>
      </c>
      <c r="J27" s="58">
        <v>2265</v>
      </c>
      <c r="K27" s="63">
        <f>SUM(L27:M27)</f>
        <v>3693</v>
      </c>
      <c r="L27" s="63">
        <v>1870</v>
      </c>
      <c r="M27" s="63">
        <v>1823</v>
      </c>
      <c r="N27" s="63">
        <f>SUM(O27:P27)</f>
        <v>7673</v>
      </c>
      <c r="O27" s="63">
        <v>4045</v>
      </c>
      <c r="P27" s="63">
        <v>3628</v>
      </c>
      <c r="Q27" s="63">
        <f>SUM(R27:S27)</f>
        <v>4962</v>
      </c>
      <c r="R27" s="63">
        <v>2619</v>
      </c>
      <c r="S27" s="63">
        <v>2343</v>
      </c>
    </row>
    <row r="28" spans="1:19">
      <c r="A28" s="45" t="s">
        <v>34</v>
      </c>
      <c r="B28" s="62">
        <f t="shared" si="1"/>
        <v>20254</v>
      </c>
      <c r="C28" s="62">
        <f t="shared" si="2"/>
        <v>10704</v>
      </c>
      <c r="D28" s="62">
        <f t="shared" si="3"/>
        <v>9550</v>
      </c>
      <c r="E28" s="58">
        <f>SUM(F28:G28)</f>
        <v>1354</v>
      </c>
      <c r="F28" s="58">
        <v>701</v>
      </c>
      <c r="G28" s="58">
        <v>653</v>
      </c>
      <c r="H28" s="58">
        <f>SUM(I28:J28)</f>
        <v>4325</v>
      </c>
      <c r="I28" s="58">
        <v>2349</v>
      </c>
      <c r="J28" s="58">
        <v>1976</v>
      </c>
      <c r="K28" s="63">
        <f>SUM(L28:M28)</f>
        <v>3226</v>
      </c>
      <c r="L28" s="63">
        <v>1633</v>
      </c>
      <c r="M28" s="63">
        <v>1593</v>
      </c>
      <c r="N28" s="63">
        <f>SUM(O28:P28)</f>
        <v>7064</v>
      </c>
      <c r="O28" s="63">
        <v>3742</v>
      </c>
      <c r="P28" s="63">
        <v>3322</v>
      </c>
      <c r="Q28" s="63">
        <f>SUM(R28:S28)</f>
        <v>4285</v>
      </c>
      <c r="R28" s="63">
        <v>2279</v>
      </c>
      <c r="S28" s="63">
        <v>2006</v>
      </c>
    </row>
    <row r="29" spans="1:19">
      <c r="A29" s="45" t="s">
        <v>33</v>
      </c>
      <c r="B29" s="62">
        <f t="shared" si="1"/>
        <v>19654</v>
      </c>
      <c r="C29" s="62">
        <f t="shared" si="2"/>
        <v>10135</v>
      </c>
      <c r="D29" s="62">
        <f t="shared" si="3"/>
        <v>9519</v>
      </c>
      <c r="E29" s="58">
        <f>SUM(F29:G29)</f>
        <v>1385</v>
      </c>
      <c r="F29" s="58">
        <v>697</v>
      </c>
      <c r="G29" s="58">
        <v>688</v>
      </c>
      <c r="H29" s="58">
        <f>SUM(I29:J29)</f>
        <v>4162</v>
      </c>
      <c r="I29" s="58">
        <v>2187</v>
      </c>
      <c r="J29" s="58">
        <v>1975</v>
      </c>
      <c r="K29" s="63">
        <f>SUM(L29:M29)</f>
        <v>3240</v>
      </c>
      <c r="L29" s="63">
        <v>1632</v>
      </c>
      <c r="M29" s="63">
        <v>1608</v>
      </c>
      <c r="N29" s="63">
        <f>SUM(O29:P29)</f>
        <v>6888</v>
      </c>
      <c r="O29" s="63">
        <v>3582</v>
      </c>
      <c r="P29" s="63">
        <v>3306</v>
      </c>
      <c r="Q29" s="63">
        <f>SUM(R29:S29)</f>
        <v>3979</v>
      </c>
      <c r="R29" s="63">
        <v>2037</v>
      </c>
      <c r="S29" s="63">
        <v>1942</v>
      </c>
    </row>
    <row r="30" spans="1:19" s="59" customFormat="1">
      <c r="A30" s="47" t="s">
        <v>32</v>
      </c>
      <c r="B30" s="61">
        <f t="shared" si="1"/>
        <v>96981</v>
      </c>
      <c r="C30" s="61">
        <f t="shared" si="2"/>
        <v>49799</v>
      </c>
      <c r="D30" s="61">
        <f t="shared" si="3"/>
        <v>47182</v>
      </c>
      <c r="E30" s="57">
        <f t="shared" ref="E30:S30" si="8">SUM(E31:E35)</f>
        <v>8651</v>
      </c>
      <c r="F30" s="57">
        <f t="shared" si="8"/>
        <v>4425</v>
      </c>
      <c r="G30" s="57">
        <f t="shared" si="8"/>
        <v>4226</v>
      </c>
      <c r="H30" s="57">
        <f t="shared" si="8"/>
        <v>20639</v>
      </c>
      <c r="I30" s="57">
        <f t="shared" si="8"/>
        <v>10550</v>
      </c>
      <c r="J30" s="57">
        <f t="shared" si="8"/>
        <v>10089</v>
      </c>
      <c r="K30" s="57">
        <f t="shared" si="8"/>
        <v>16197</v>
      </c>
      <c r="L30" s="57">
        <f t="shared" si="8"/>
        <v>8188</v>
      </c>
      <c r="M30" s="57">
        <f t="shared" si="8"/>
        <v>8009</v>
      </c>
      <c r="N30" s="57">
        <f t="shared" si="8"/>
        <v>34215</v>
      </c>
      <c r="O30" s="57">
        <f t="shared" si="8"/>
        <v>17709</v>
      </c>
      <c r="P30" s="57">
        <f t="shared" si="8"/>
        <v>16506</v>
      </c>
      <c r="Q30" s="57">
        <f t="shared" si="8"/>
        <v>17279</v>
      </c>
      <c r="R30" s="57">
        <f t="shared" si="8"/>
        <v>8927</v>
      </c>
      <c r="S30" s="57">
        <f t="shared" si="8"/>
        <v>8352</v>
      </c>
    </row>
    <row r="31" spans="1:19">
      <c r="A31" s="45" t="s">
        <v>31</v>
      </c>
      <c r="B31" s="62">
        <f t="shared" si="1"/>
        <v>19243</v>
      </c>
      <c r="C31" s="62">
        <f t="shared" si="2"/>
        <v>9913</v>
      </c>
      <c r="D31" s="62">
        <f t="shared" si="3"/>
        <v>9330</v>
      </c>
      <c r="E31" s="58">
        <f>SUM(F31:G31)</f>
        <v>1511</v>
      </c>
      <c r="F31" s="58">
        <v>767</v>
      </c>
      <c r="G31" s="58">
        <v>744</v>
      </c>
      <c r="H31" s="58">
        <f>SUM(I31:J31)</f>
        <v>4005</v>
      </c>
      <c r="I31" s="58">
        <v>2057</v>
      </c>
      <c r="J31" s="58">
        <v>1948</v>
      </c>
      <c r="K31" s="63">
        <f>SUM(L31:M31)</f>
        <v>3194</v>
      </c>
      <c r="L31" s="63">
        <v>1598</v>
      </c>
      <c r="M31" s="63">
        <v>1596</v>
      </c>
      <c r="N31" s="63">
        <f>SUM(O31:P31)</f>
        <v>6824</v>
      </c>
      <c r="O31" s="63">
        <v>3572</v>
      </c>
      <c r="P31" s="63">
        <v>3252</v>
      </c>
      <c r="Q31" s="63">
        <f>SUM(R31:S31)</f>
        <v>3709</v>
      </c>
      <c r="R31" s="63">
        <v>1919</v>
      </c>
      <c r="S31" s="63">
        <v>1790</v>
      </c>
    </row>
    <row r="32" spans="1:19">
      <c r="A32" s="45" t="s">
        <v>30</v>
      </c>
      <c r="B32" s="62">
        <f t="shared" si="1"/>
        <v>18999</v>
      </c>
      <c r="C32" s="62">
        <f t="shared" si="2"/>
        <v>9661</v>
      </c>
      <c r="D32" s="62">
        <f t="shared" si="3"/>
        <v>9338</v>
      </c>
      <c r="E32" s="58">
        <f>SUM(F32:G32)</f>
        <v>1577</v>
      </c>
      <c r="F32" s="58">
        <v>757</v>
      </c>
      <c r="G32" s="58">
        <v>820</v>
      </c>
      <c r="H32" s="58">
        <f>SUM(I32:J32)</f>
        <v>4069</v>
      </c>
      <c r="I32" s="58">
        <v>2104</v>
      </c>
      <c r="J32" s="58">
        <v>1965</v>
      </c>
      <c r="K32" s="63">
        <f>SUM(L32:M32)</f>
        <v>3151</v>
      </c>
      <c r="L32" s="63">
        <v>1577</v>
      </c>
      <c r="M32" s="63">
        <v>1574</v>
      </c>
      <c r="N32" s="63">
        <f>SUM(O32:P32)</f>
        <v>6682</v>
      </c>
      <c r="O32" s="63">
        <v>3406</v>
      </c>
      <c r="P32" s="63">
        <v>3276</v>
      </c>
      <c r="Q32" s="63">
        <f>SUM(R32:S32)</f>
        <v>3520</v>
      </c>
      <c r="R32" s="63">
        <v>1817</v>
      </c>
      <c r="S32" s="63">
        <v>1703</v>
      </c>
    </row>
    <row r="33" spans="1:19">
      <c r="A33" s="45" t="s">
        <v>29</v>
      </c>
      <c r="B33" s="62">
        <f t="shared" si="1"/>
        <v>18922</v>
      </c>
      <c r="C33" s="62">
        <f t="shared" si="2"/>
        <v>9688</v>
      </c>
      <c r="D33" s="62">
        <f t="shared" si="3"/>
        <v>9234</v>
      </c>
      <c r="E33" s="58">
        <f>SUM(F33:G33)</f>
        <v>1679</v>
      </c>
      <c r="F33" s="58">
        <v>841</v>
      </c>
      <c r="G33" s="58">
        <v>838</v>
      </c>
      <c r="H33" s="58">
        <f>SUM(I33:J33)</f>
        <v>3988</v>
      </c>
      <c r="I33" s="58">
        <v>2051</v>
      </c>
      <c r="J33" s="58">
        <v>1937</v>
      </c>
      <c r="K33" s="63">
        <f>SUM(L33:M33)</f>
        <v>3109</v>
      </c>
      <c r="L33" s="63">
        <v>1590</v>
      </c>
      <c r="M33" s="63">
        <v>1519</v>
      </c>
      <c r="N33" s="63">
        <f>SUM(O33:P33)</f>
        <v>6764</v>
      </c>
      <c r="O33" s="63">
        <v>3455</v>
      </c>
      <c r="P33" s="63">
        <v>3309</v>
      </c>
      <c r="Q33" s="63">
        <f>SUM(R33:S33)</f>
        <v>3382</v>
      </c>
      <c r="R33" s="63">
        <v>1751</v>
      </c>
      <c r="S33" s="63">
        <v>1631</v>
      </c>
    </row>
    <row r="34" spans="1:19">
      <c r="A34" s="45" t="s">
        <v>28</v>
      </c>
      <c r="B34" s="62">
        <f t="shared" si="1"/>
        <v>19729</v>
      </c>
      <c r="C34" s="62">
        <f t="shared" si="2"/>
        <v>10164</v>
      </c>
      <c r="D34" s="62">
        <f t="shared" si="3"/>
        <v>9565</v>
      </c>
      <c r="E34" s="58">
        <f>SUM(F34:G34)</f>
        <v>1950</v>
      </c>
      <c r="F34" s="58">
        <v>1024</v>
      </c>
      <c r="G34" s="58">
        <v>926</v>
      </c>
      <c r="H34" s="58">
        <f>SUM(I34:J34)</f>
        <v>4258</v>
      </c>
      <c r="I34" s="58">
        <v>2128</v>
      </c>
      <c r="J34" s="58">
        <v>2130</v>
      </c>
      <c r="K34" s="63">
        <f>SUM(L34:M34)</f>
        <v>3303</v>
      </c>
      <c r="L34" s="63">
        <v>1700</v>
      </c>
      <c r="M34" s="63">
        <v>1603</v>
      </c>
      <c r="N34" s="63">
        <f>SUM(O34:P34)</f>
        <v>6850</v>
      </c>
      <c r="O34" s="63">
        <v>3552</v>
      </c>
      <c r="P34" s="63">
        <v>3298</v>
      </c>
      <c r="Q34" s="63">
        <f>SUM(R34:S34)</f>
        <v>3368</v>
      </c>
      <c r="R34" s="63">
        <v>1760</v>
      </c>
      <c r="S34" s="63">
        <v>1608</v>
      </c>
    </row>
    <row r="35" spans="1:19">
      <c r="A35" s="45" t="s">
        <v>27</v>
      </c>
      <c r="B35" s="62">
        <f t="shared" si="1"/>
        <v>20088</v>
      </c>
      <c r="C35" s="62">
        <f t="shared" si="2"/>
        <v>10373</v>
      </c>
      <c r="D35" s="62">
        <f t="shared" si="3"/>
        <v>9715</v>
      </c>
      <c r="E35" s="58">
        <f>SUM(F35:G35)</f>
        <v>1934</v>
      </c>
      <c r="F35" s="58">
        <v>1036</v>
      </c>
      <c r="G35" s="58">
        <v>898</v>
      </c>
      <c r="H35" s="58">
        <f>SUM(I35:J35)</f>
        <v>4319</v>
      </c>
      <c r="I35" s="58">
        <v>2210</v>
      </c>
      <c r="J35" s="58">
        <v>2109</v>
      </c>
      <c r="K35" s="63">
        <f>SUM(L35:M35)</f>
        <v>3440</v>
      </c>
      <c r="L35" s="63">
        <v>1723</v>
      </c>
      <c r="M35" s="63">
        <v>1717</v>
      </c>
      <c r="N35" s="63">
        <f>SUM(O35:P35)</f>
        <v>7095</v>
      </c>
      <c r="O35" s="63">
        <v>3724</v>
      </c>
      <c r="P35" s="63">
        <v>3371</v>
      </c>
      <c r="Q35" s="63">
        <f>SUM(R35:S35)</f>
        <v>3300</v>
      </c>
      <c r="R35" s="63">
        <v>1680</v>
      </c>
      <c r="S35" s="63">
        <v>1620</v>
      </c>
    </row>
    <row r="36" spans="1:19" s="59" customFormat="1">
      <c r="A36" s="47" t="s">
        <v>26</v>
      </c>
      <c r="B36" s="61">
        <f t="shared" si="1"/>
        <v>118844</v>
      </c>
      <c r="C36" s="61">
        <f t="shared" si="2"/>
        <v>59575</v>
      </c>
      <c r="D36" s="61">
        <f t="shared" si="3"/>
        <v>59269</v>
      </c>
      <c r="E36" s="57">
        <f t="shared" ref="E36:S36" si="9">SUM(E37:E41)</f>
        <v>10590</v>
      </c>
      <c r="F36" s="57">
        <f t="shared" si="9"/>
        <v>5581</v>
      </c>
      <c r="G36" s="57">
        <f t="shared" si="9"/>
        <v>5009</v>
      </c>
      <c r="H36" s="57">
        <f t="shared" si="9"/>
        <v>25462</v>
      </c>
      <c r="I36" s="57">
        <f t="shared" si="9"/>
        <v>12493</v>
      </c>
      <c r="J36" s="57">
        <f t="shared" si="9"/>
        <v>12969</v>
      </c>
      <c r="K36" s="57">
        <f t="shared" si="9"/>
        <v>18985</v>
      </c>
      <c r="L36" s="57">
        <f t="shared" si="9"/>
        <v>9706</v>
      </c>
      <c r="M36" s="57">
        <f t="shared" si="9"/>
        <v>9279</v>
      </c>
      <c r="N36" s="57">
        <f t="shared" si="9"/>
        <v>41363</v>
      </c>
      <c r="O36" s="57">
        <f t="shared" si="9"/>
        <v>20824</v>
      </c>
      <c r="P36" s="57">
        <f t="shared" si="9"/>
        <v>20539</v>
      </c>
      <c r="Q36" s="57">
        <f t="shared" si="9"/>
        <v>22444</v>
      </c>
      <c r="R36" s="57">
        <f t="shared" si="9"/>
        <v>10971</v>
      </c>
      <c r="S36" s="57">
        <f t="shared" si="9"/>
        <v>11473</v>
      </c>
    </row>
    <row r="37" spans="1:19">
      <c r="A37" s="49" t="s">
        <v>25</v>
      </c>
      <c r="B37" s="62">
        <f t="shared" si="1"/>
        <v>22598</v>
      </c>
      <c r="C37" s="62">
        <f t="shared" si="2"/>
        <v>11626</v>
      </c>
      <c r="D37" s="62">
        <f t="shared" si="3"/>
        <v>10972</v>
      </c>
      <c r="E37" s="58">
        <f>SUM(F37:G37)</f>
        <v>2092</v>
      </c>
      <c r="F37" s="58">
        <v>1069</v>
      </c>
      <c r="G37" s="58">
        <v>1023</v>
      </c>
      <c r="H37" s="58">
        <f>SUM(I37:J37)</f>
        <v>4980</v>
      </c>
      <c r="I37" s="58">
        <v>2517</v>
      </c>
      <c r="J37" s="58">
        <v>2463</v>
      </c>
      <c r="K37" s="63">
        <f>SUM(L37:M37)</f>
        <v>3826</v>
      </c>
      <c r="L37" s="63">
        <v>2040</v>
      </c>
      <c r="M37" s="63">
        <v>1786</v>
      </c>
      <c r="N37" s="63">
        <f>SUM(O37:P37)</f>
        <v>7901</v>
      </c>
      <c r="O37" s="63">
        <v>4053</v>
      </c>
      <c r="P37" s="63">
        <v>3848</v>
      </c>
      <c r="Q37" s="63">
        <f>SUM(R37:S37)</f>
        <v>3799</v>
      </c>
      <c r="R37" s="63">
        <v>1947</v>
      </c>
      <c r="S37" s="63">
        <v>1852</v>
      </c>
    </row>
    <row r="38" spans="1:19">
      <c r="A38" s="49" t="s">
        <v>24</v>
      </c>
      <c r="B38" s="62">
        <f t="shared" ref="B38:B69" si="10">SUM(C38:D38)</f>
        <v>24480</v>
      </c>
      <c r="C38" s="62">
        <f t="shared" ref="C38:C69" si="11">SUM(F38,I38,L38,O38,R38)</f>
        <v>12478</v>
      </c>
      <c r="D38" s="62">
        <f t="shared" ref="D38:D69" si="12">SUM(G38,J38,M38,P38,S38)</f>
        <v>12002</v>
      </c>
      <c r="E38" s="58">
        <f>SUM(F38:G38)</f>
        <v>2328</v>
      </c>
      <c r="F38" s="58">
        <v>1250</v>
      </c>
      <c r="G38" s="58">
        <v>1078</v>
      </c>
      <c r="H38" s="58">
        <f>SUM(I38:J38)</f>
        <v>5279</v>
      </c>
      <c r="I38" s="58">
        <v>2615</v>
      </c>
      <c r="J38" s="58">
        <v>2664</v>
      </c>
      <c r="K38" s="63">
        <f>SUM(L38:M38)</f>
        <v>4107</v>
      </c>
      <c r="L38" s="63">
        <v>2079</v>
      </c>
      <c r="M38" s="63">
        <v>2028</v>
      </c>
      <c r="N38" s="63">
        <f>SUM(O38:P38)</f>
        <v>8363</v>
      </c>
      <c r="O38" s="63">
        <v>4311</v>
      </c>
      <c r="P38" s="63">
        <v>4052</v>
      </c>
      <c r="Q38" s="63">
        <f>SUM(R38:S38)</f>
        <v>4403</v>
      </c>
      <c r="R38" s="63">
        <v>2223</v>
      </c>
      <c r="S38" s="63">
        <v>2180</v>
      </c>
    </row>
    <row r="39" spans="1:19">
      <c r="A39" s="49" t="s">
        <v>23</v>
      </c>
      <c r="B39" s="62">
        <f t="shared" si="10"/>
        <v>24291</v>
      </c>
      <c r="C39" s="62">
        <f t="shared" si="11"/>
        <v>12098</v>
      </c>
      <c r="D39" s="62">
        <f t="shared" si="12"/>
        <v>12193</v>
      </c>
      <c r="E39" s="58">
        <f>SUM(F39:G39)</f>
        <v>2242</v>
      </c>
      <c r="F39" s="58">
        <v>1180</v>
      </c>
      <c r="G39" s="58">
        <v>1062</v>
      </c>
      <c r="H39" s="58">
        <f>SUM(I39:J39)</f>
        <v>5149</v>
      </c>
      <c r="I39" s="58">
        <v>2578</v>
      </c>
      <c r="J39" s="58">
        <v>2571</v>
      </c>
      <c r="K39" s="63">
        <f>SUM(L39:M39)</f>
        <v>3870</v>
      </c>
      <c r="L39" s="63">
        <v>1919</v>
      </c>
      <c r="M39" s="63">
        <v>1951</v>
      </c>
      <c r="N39" s="63">
        <f>SUM(O39:P39)</f>
        <v>8498</v>
      </c>
      <c r="O39" s="63">
        <v>4222</v>
      </c>
      <c r="P39" s="63">
        <v>4276</v>
      </c>
      <c r="Q39" s="63">
        <f>SUM(R39:S39)</f>
        <v>4532</v>
      </c>
      <c r="R39" s="63">
        <v>2199</v>
      </c>
      <c r="S39" s="63">
        <v>2333</v>
      </c>
    </row>
    <row r="40" spans="1:19">
      <c r="A40" s="45" t="s">
        <v>22</v>
      </c>
      <c r="B40" s="62">
        <f t="shared" si="10"/>
        <v>23528</v>
      </c>
      <c r="C40" s="62">
        <f t="shared" si="11"/>
        <v>11675</v>
      </c>
      <c r="D40" s="62">
        <f t="shared" si="12"/>
        <v>11853</v>
      </c>
      <c r="E40" s="58">
        <f>SUM(F40:G40)</f>
        <v>1985</v>
      </c>
      <c r="F40" s="58">
        <v>1044</v>
      </c>
      <c r="G40" s="58">
        <v>941</v>
      </c>
      <c r="H40" s="58">
        <f>SUM(I40:J40)</f>
        <v>5019</v>
      </c>
      <c r="I40" s="58">
        <v>2386</v>
      </c>
      <c r="J40" s="58">
        <v>2633</v>
      </c>
      <c r="K40" s="63">
        <f>SUM(L40:M40)</f>
        <v>3598</v>
      </c>
      <c r="L40" s="63">
        <v>1834</v>
      </c>
      <c r="M40" s="63">
        <v>1764</v>
      </c>
      <c r="N40" s="63">
        <f>SUM(O40:P40)</f>
        <v>8308</v>
      </c>
      <c r="O40" s="63">
        <v>4167</v>
      </c>
      <c r="P40" s="63">
        <v>4141</v>
      </c>
      <c r="Q40" s="63">
        <f>SUM(R40:S40)</f>
        <v>4618</v>
      </c>
      <c r="R40" s="63">
        <v>2244</v>
      </c>
      <c r="S40" s="63">
        <v>2374</v>
      </c>
    </row>
    <row r="41" spans="1:19">
      <c r="A41" s="45" t="s">
        <v>21</v>
      </c>
      <c r="B41" s="62">
        <f t="shared" si="10"/>
        <v>23947</v>
      </c>
      <c r="C41" s="62">
        <f t="shared" si="11"/>
        <v>11698</v>
      </c>
      <c r="D41" s="62">
        <f t="shared" si="12"/>
        <v>12249</v>
      </c>
      <c r="E41" s="58">
        <f>SUM(F41:G41)</f>
        <v>1943</v>
      </c>
      <c r="F41" s="58">
        <v>1038</v>
      </c>
      <c r="G41" s="58">
        <v>905</v>
      </c>
      <c r="H41" s="58">
        <f>SUM(I41:J41)</f>
        <v>5035</v>
      </c>
      <c r="I41" s="58">
        <v>2397</v>
      </c>
      <c r="J41" s="58">
        <v>2638</v>
      </c>
      <c r="K41" s="63">
        <f>SUM(L41:M41)</f>
        <v>3584</v>
      </c>
      <c r="L41" s="63">
        <v>1834</v>
      </c>
      <c r="M41" s="63">
        <v>1750</v>
      </c>
      <c r="N41" s="63">
        <f>SUM(O41:P41)</f>
        <v>8293</v>
      </c>
      <c r="O41" s="63">
        <v>4071</v>
      </c>
      <c r="P41" s="63">
        <v>4222</v>
      </c>
      <c r="Q41" s="63">
        <f>SUM(R41:S41)</f>
        <v>5092</v>
      </c>
      <c r="R41" s="63">
        <v>2358</v>
      </c>
      <c r="S41" s="63">
        <v>2734</v>
      </c>
    </row>
    <row r="42" spans="1:19" s="59" customFormat="1">
      <c r="A42" s="47" t="s">
        <v>20</v>
      </c>
      <c r="B42" s="61">
        <f t="shared" si="10"/>
        <v>113219</v>
      </c>
      <c r="C42" s="61">
        <f t="shared" si="11"/>
        <v>56833</v>
      </c>
      <c r="D42" s="61">
        <f t="shared" si="12"/>
        <v>56386</v>
      </c>
      <c r="E42" s="57">
        <f t="shared" ref="E42:S42" si="13">SUM(E43:E47)</f>
        <v>7981</v>
      </c>
      <c r="F42" s="57">
        <f t="shared" si="13"/>
        <v>4355</v>
      </c>
      <c r="G42" s="57">
        <f t="shared" si="13"/>
        <v>3626</v>
      </c>
      <c r="H42" s="57">
        <f t="shared" si="13"/>
        <v>23941</v>
      </c>
      <c r="I42" s="57">
        <f t="shared" si="13"/>
        <v>11707</v>
      </c>
      <c r="J42" s="57">
        <f t="shared" si="13"/>
        <v>12234</v>
      </c>
      <c r="K42" s="57">
        <f t="shared" si="13"/>
        <v>14694</v>
      </c>
      <c r="L42" s="57">
        <f t="shared" si="13"/>
        <v>7666</v>
      </c>
      <c r="M42" s="57">
        <f t="shared" si="13"/>
        <v>7028</v>
      </c>
      <c r="N42" s="57">
        <f t="shared" si="13"/>
        <v>37786</v>
      </c>
      <c r="O42" s="57">
        <f t="shared" si="13"/>
        <v>19276</v>
      </c>
      <c r="P42" s="57">
        <f t="shared" si="13"/>
        <v>18510</v>
      </c>
      <c r="Q42" s="57">
        <f t="shared" si="13"/>
        <v>28817</v>
      </c>
      <c r="R42" s="57">
        <f t="shared" si="13"/>
        <v>13829</v>
      </c>
      <c r="S42" s="57">
        <f t="shared" si="13"/>
        <v>14988</v>
      </c>
    </row>
    <row r="43" spans="1:19">
      <c r="A43" s="45" t="s">
        <v>19</v>
      </c>
      <c r="B43" s="62">
        <f t="shared" si="10"/>
        <v>20705</v>
      </c>
      <c r="C43" s="62">
        <f t="shared" si="11"/>
        <v>10471</v>
      </c>
      <c r="D43" s="62">
        <f t="shared" si="12"/>
        <v>10234</v>
      </c>
      <c r="E43" s="58">
        <f>SUM(F43:G43)</f>
        <v>1637</v>
      </c>
      <c r="F43" s="58">
        <v>869</v>
      </c>
      <c r="G43" s="58">
        <v>768</v>
      </c>
      <c r="H43" s="58">
        <f>SUM(I43:J43)</f>
        <v>4274</v>
      </c>
      <c r="I43" s="58">
        <v>2173</v>
      </c>
      <c r="J43" s="58">
        <v>2101</v>
      </c>
      <c r="K43" s="63">
        <f>SUM(L43:M43)</f>
        <v>2877</v>
      </c>
      <c r="L43" s="63">
        <v>1518</v>
      </c>
      <c r="M43" s="63">
        <v>1359</v>
      </c>
      <c r="N43" s="63">
        <f>SUM(O43:P43)</f>
        <v>7168</v>
      </c>
      <c r="O43" s="63">
        <v>3684</v>
      </c>
      <c r="P43" s="63">
        <v>3484</v>
      </c>
      <c r="Q43" s="63">
        <f>SUM(R43:S43)</f>
        <v>4749</v>
      </c>
      <c r="R43" s="63">
        <v>2227</v>
      </c>
      <c r="S43" s="63">
        <v>2522</v>
      </c>
    </row>
    <row r="44" spans="1:19">
      <c r="A44" s="45" t="s">
        <v>15</v>
      </c>
      <c r="B44" s="62">
        <f t="shared" si="10"/>
        <v>22605</v>
      </c>
      <c r="C44" s="62">
        <f t="shared" si="11"/>
        <v>11164</v>
      </c>
      <c r="D44" s="62">
        <f t="shared" si="12"/>
        <v>11441</v>
      </c>
      <c r="E44" s="58">
        <f>SUM(F44:G44)</f>
        <v>1685</v>
      </c>
      <c r="F44" s="58">
        <v>906</v>
      </c>
      <c r="G44" s="58">
        <v>779</v>
      </c>
      <c r="H44" s="58">
        <f>SUM(I44:J44)</f>
        <v>4765</v>
      </c>
      <c r="I44" s="58">
        <v>2315</v>
      </c>
      <c r="J44" s="58">
        <v>2450</v>
      </c>
      <c r="K44" s="63">
        <f>SUM(L44:M44)</f>
        <v>3027</v>
      </c>
      <c r="L44" s="63">
        <v>1554</v>
      </c>
      <c r="M44" s="63">
        <v>1473</v>
      </c>
      <c r="N44" s="63">
        <f>SUM(O44:P44)</f>
        <v>7514</v>
      </c>
      <c r="O44" s="63">
        <v>3721</v>
      </c>
      <c r="P44" s="63">
        <v>3793</v>
      </c>
      <c r="Q44" s="63">
        <f>SUM(R44:S44)</f>
        <v>5614</v>
      </c>
      <c r="R44" s="63">
        <v>2668</v>
      </c>
      <c r="S44" s="63">
        <v>2946</v>
      </c>
    </row>
    <row r="45" spans="1:19">
      <c r="A45" s="45" t="s">
        <v>18</v>
      </c>
      <c r="B45" s="62">
        <f t="shared" si="10"/>
        <v>22433</v>
      </c>
      <c r="C45" s="62">
        <f t="shared" si="11"/>
        <v>11350</v>
      </c>
      <c r="D45" s="62">
        <f t="shared" si="12"/>
        <v>11083</v>
      </c>
      <c r="E45" s="58">
        <f>SUM(F45:G45)</f>
        <v>1627</v>
      </c>
      <c r="F45" s="58">
        <v>896</v>
      </c>
      <c r="G45" s="58">
        <v>731</v>
      </c>
      <c r="H45" s="58">
        <f>SUM(I45:J45)</f>
        <v>4781</v>
      </c>
      <c r="I45" s="58">
        <v>2344</v>
      </c>
      <c r="J45" s="58">
        <v>2437</v>
      </c>
      <c r="K45" s="63">
        <f>SUM(L45:M45)</f>
        <v>2854</v>
      </c>
      <c r="L45" s="63">
        <v>1542</v>
      </c>
      <c r="M45" s="63">
        <v>1312</v>
      </c>
      <c r="N45" s="63">
        <f>SUM(O45:P45)</f>
        <v>7466</v>
      </c>
      <c r="O45" s="63">
        <v>3847</v>
      </c>
      <c r="P45" s="63">
        <v>3619</v>
      </c>
      <c r="Q45" s="63">
        <f>SUM(R45:S45)</f>
        <v>5705</v>
      </c>
      <c r="R45" s="63">
        <v>2721</v>
      </c>
      <c r="S45" s="63">
        <v>2984</v>
      </c>
    </row>
    <row r="46" spans="1:19">
      <c r="A46" s="45" t="s">
        <v>17</v>
      </c>
      <c r="B46" s="62">
        <f t="shared" si="10"/>
        <v>22332</v>
      </c>
      <c r="C46" s="62">
        <f t="shared" si="11"/>
        <v>11256</v>
      </c>
      <c r="D46" s="62">
        <f t="shared" si="12"/>
        <v>11076</v>
      </c>
      <c r="E46" s="58">
        <f>SUM(F46:G46)</f>
        <v>1459</v>
      </c>
      <c r="F46" s="58">
        <v>805</v>
      </c>
      <c r="G46" s="58">
        <v>654</v>
      </c>
      <c r="H46" s="58">
        <f>SUM(I46:J46)</f>
        <v>4644</v>
      </c>
      <c r="I46" s="58">
        <v>2263</v>
      </c>
      <c r="J46" s="58">
        <v>2381</v>
      </c>
      <c r="K46" s="63">
        <f>SUM(L46:M46)</f>
        <v>2887</v>
      </c>
      <c r="L46" s="63">
        <v>1498</v>
      </c>
      <c r="M46" s="63">
        <v>1389</v>
      </c>
      <c r="N46" s="63">
        <f>SUM(O46:P46)</f>
        <v>7378</v>
      </c>
      <c r="O46" s="63">
        <v>3836</v>
      </c>
      <c r="P46" s="63">
        <v>3542</v>
      </c>
      <c r="Q46" s="63">
        <f>SUM(R46:S46)</f>
        <v>5964</v>
      </c>
      <c r="R46" s="63">
        <v>2854</v>
      </c>
      <c r="S46" s="63">
        <v>3110</v>
      </c>
    </row>
    <row r="47" spans="1:19">
      <c r="A47" s="45" t="s">
        <v>16</v>
      </c>
      <c r="B47" s="62">
        <f t="shared" si="10"/>
        <v>25144</v>
      </c>
      <c r="C47" s="62">
        <f t="shared" si="11"/>
        <v>12592</v>
      </c>
      <c r="D47" s="62">
        <f t="shared" si="12"/>
        <v>12552</v>
      </c>
      <c r="E47" s="58">
        <f>SUM(F47:G47)</f>
        <v>1573</v>
      </c>
      <c r="F47" s="58">
        <v>879</v>
      </c>
      <c r="G47" s="58">
        <v>694</v>
      </c>
      <c r="H47" s="58">
        <f>SUM(I47:J47)</f>
        <v>5477</v>
      </c>
      <c r="I47" s="58">
        <v>2612</v>
      </c>
      <c r="J47" s="58">
        <v>2865</v>
      </c>
      <c r="K47" s="63">
        <f>SUM(L47:M47)</f>
        <v>3049</v>
      </c>
      <c r="L47" s="63">
        <v>1554</v>
      </c>
      <c r="M47" s="63">
        <v>1495</v>
      </c>
      <c r="N47" s="63">
        <f>SUM(O47:P47)</f>
        <v>8260</v>
      </c>
      <c r="O47" s="63">
        <v>4188</v>
      </c>
      <c r="P47" s="63">
        <v>4072</v>
      </c>
      <c r="Q47" s="63">
        <f>SUM(R47:S47)</f>
        <v>6785</v>
      </c>
      <c r="R47" s="63">
        <v>3359</v>
      </c>
      <c r="S47" s="63">
        <v>3426</v>
      </c>
    </row>
    <row r="48" spans="1:19" s="59" customFormat="1">
      <c r="A48" s="47" t="s">
        <v>14</v>
      </c>
      <c r="B48" s="61">
        <f t="shared" si="10"/>
        <v>130043</v>
      </c>
      <c r="C48" s="61">
        <f t="shared" si="11"/>
        <v>64621</v>
      </c>
      <c r="D48" s="61">
        <f t="shared" si="12"/>
        <v>65422</v>
      </c>
      <c r="E48" s="57">
        <f t="shared" ref="E48:S48" si="14">SUM(E49:E53)</f>
        <v>8090</v>
      </c>
      <c r="F48" s="57">
        <f t="shared" si="14"/>
        <v>4356</v>
      </c>
      <c r="G48" s="57">
        <f t="shared" si="14"/>
        <v>3734</v>
      </c>
      <c r="H48" s="57">
        <f t="shared" si="14"/>
        <v>28918</v>
      </c>
      <c r="I48" s="57">
        <f t="shared" si="14"/>
        <v>13881</v>
      </c>
      <c r="J48" s="57">
        <f t="shared" si="14"/>
        <v>15037</v>
      </c>
      <c r="K48" s="57">
        <f t="shared" si="14"/>
        <v>15725</v>
      </c>
      <c r="L48" s="57">
        <f t="shared" si="14"/>
        <v>7814</v>
      </c>
      <c r="M48" s="57">
        <f t="shared" si="14"/>
        <v>7911</v>
      </c>
      <c r="N48" s="57">
        <f t="shared" si="14"/>
        <v>41351</v>
      </c>
      <c r="O48" s="57">
        <f t="shared" si="14"/>
        <v>20511</v>
      </c>
      <c r="P48" s="57">
        <f t="shared" si="14"/>
        <v>20840</v>
      </c>
      <c r="Q48" s="57">
        <f t="shared" si="14"/>
        <v>35959</v>
      </c>
      <c r="R48" s="57">
        <f t="shared" si="14"/>
        <v>18059</v>
      </c>
      <c r="S48" s="57">
        <f t="shared" si="14"/>
        <v>17900</v>
      </c>
    </row>
    <row r="49" spans="1:19">
      <c r="A49" s="45" t="s">
        <v>13</v>
      </c>
      <c r="B49" s="62">
        <f t="shared" si="10"/>
        <v>25478</v>
      </c>
      <c r="C49" s="62">
        <f t="shared" si="11"/>
        <v>12590</v>
      </c>
      <c r="D49" s="62">
        <f t="shared" si="12"/>
        <v>12888</v>
      </c>
      <c r="E49" s="58">
        <f>SUM(F49:G49)</f>
        <v>1597</v>
      </c>
      <c r="F49" s="58">
        <v>863</v>
      </c>
      <c r="G49" s="58">
        <v>734</v>
      </c>
      <c r="H49" s="58">
        <f>SUM(I49:J49)</f>
        <v>5532</v>
      </c>
      <c r="I49" s="58">
        <v>2630</v>
      </c>
      <c r="J49" s="58">
        <v>2902</v>
      </c>
      <c r="K49" s="63">
        <f>SUM(L49:M49)</f>
        <v>3042</v>
      </c>
      <c r="L49" s="63">
        <v>1551</v>
      </c>
      <c r="M49" s="63">
        <v>1491</v>
      </c>
      <c r="N49" s="63">
        <f>SUM(O49:P49)</f>
        <v>8232</v>
      </c>
      <c r="O49" s="63">
        <v>4109</v>
      </c>
      <c r="P49" s="63">
        <v>4123</v>
      </c>
      <c r="Q49" s="63">
        <f>SUM(R49:S49)</f>
        <v>7075</v>
      </c>
      <c r="R49" s="63">
        <v>3437</v>
      </c>
      <c r="S49" s="63">
        <v>3638</v>
      </c>
    </row>
    <row r="50" spans="1:19">
      <c r="A50" s="45" t="s">
        <v>12</v>
      </c>
      <c r="B50" s="62">
        <f t="shared" si="10"/>
        <v>25754</v>
      </c>
      <c r="C50" s="62">
        <f t="shared" si="11"/>
        <v>12819</v>
      </c>
      <c r="D50" s="62">
        <f t="shared" si="12"/>
        <v>12935</v>
      </c>
      <c r="E50" s="58">
        <f>SUM(F50:G50)</f>
        <v>1619</v>
      </c>
      <c r="F50" s="58">
        <v>860</v>
      </c>
      <c r="G50" s="58">
        <v>759</v>
      </c>
      <c r="H50" s="58">
        <f>SUM(I50:J50)</f>
        <v>5725</v>
      </c>
      <c r="I50" s="58">
        <v>2762</v>
      </c>
      <c r="J50" s="58">
        <v>2963</v>
      </c>
      <c r="K50" s="63">
        <f>SUM(L50:M50)</f>
        <v>3154</v>
      </c>
      <c r="L50" s="63">
        <v>1560</v>
      </c>
      <c r="M50" s="63">
        <v>1594</v>
      </c>
      <c r="N50" s="63">
        <f>SUM(O50:P50)</f>
        <v>8133</v>
      </c>
      <c r="O50" s="63">
        <v>4058</v>
      </c>
      <c r="P50" s="63">
        <v>4075</v>
      </c>
      <c r="Q50" s="63">
        <f>SUM(R50:S50)</f>
        <v>7123</v>
      </c>
      <c r="R50" s="63">
        <v>3579</v>
      </c>
      <c r="S50" s="63">
        <v>3544</v>
      </c>
    </row>
    <row r="51" spans="1:19">
      <c r="A51" s="45" t="s">
        <v>11</v>
      </c>
      <c r="B51" s="62">
        <f t="shared" si="10"/>
        <v>26778</v>
      </c>
      <c r="C51" s="62">
        <f t="shared" si="11"/>
        <v>13307</v>
      </c>
      <c r="D51" s="62">
        <f t="shared" si="12"/>
        <v>13471</v>
      </c>
      <c r="E51" s="58">
        <f>SUM(F51:G51)</f>
        <v>1676</v>
      </c>
      <c r="F51" s="58">
        <v>926</v>
      </c>
      <c r="G51" s="58">
        <v>750</v>
      </c>
      <c r="H51" s="58">
        <f>SUM(I51:J51)</f>
        <v>5906</v>
      </c>
      <c r="I51" s="58">
        <v>2805</v>
      </c>
      <c r="J51" s="58">
        <v>3101</v>
      </c>
      <c r="K51" s="63">
        <f>SUM(L51:M51)</f>
        <v>3273</v>
      </c>
      <c r="L51" s="63">
        <v>1631</v>
      </c>
      <c r="M51" s="63">
        <v>1642</v>
      </c>
      <c r="N51" s="63">
        <f>SUM(O51:P51)</f>
        <v>8502</v>
      </c>
      <c r="O51" s="63">
        <v>4207</v>
      </c>
      <c r="P51" s="63">
        <v>4295</v>
      </c>
      <c r="Q51" s="63">
        <f>SUM(R51:S51)</f>
        <v>7421</v>
      </c>
      <c r="R51" s="63">
        <v>3738</v>
      </c>
      <c r="S51" s="63">
        <v>3683</v>
      </c>
    </row>
    <row r="52" spans="1:19">
      <c r="A52" s="45" t="s">
        <v>5</v>
      </c>
      <c r="B52" s="62">
        <f t="shared" si="10"/>
        <v>26660</v>
      </c>
      <c r="C52" s="62">
        <f t="shared" si="11"/>
        <v>13270</v>
      </c>
      <c r="D52" s="62">
        <f t="shared" si="12"/>
        <v>13390</v>
      </c>
      <c r="E52" s="58">
        <f>SUM(F52:G52)</f>
        <v>1659</v>
      </c>
      <c r="F52" s="58">
        <v>880</v>
      </c>
      <c r="G52" s="58">
        <v>779</v>
      </c>
      <c r="H52" s="58">
        <f>SUM(I52:J52)</f>
        <v>5943</v>
      </c>
      <c r="I52" s="58">
        <v>2898</v>
      </c>
      <c r="J52" s="58">
        <v>3045</v>
      </c>
      <c r="K52" s="63">
        <f>SUM(L52:M52)</f>
        <v>3164</v>
      </c>
      <c r="L52" s="63">
        <v>1538</v>
      </c>
      <c r="M52" s="63">
        <v>1626</v>
      </c>
      <c r="N52" s="63">
        <f>SUM(O52:P52)</f>
        <v>8464</v>
      </c>
      <c r="O52" s="63">
        <v>4165</v>
      </c>
      <c r="P52" s="63">
        <v>4299</v>
      </c>
      <c r="Q52" s="63">
        <f>SUM(R52:S52)</f>
        <v>7430</v>
      </c>
      <c r="R52" s="63">
        <v>3789</v>
      </c>
      <c r="S52" s="63">
        <v>3641</v>
      </c>
    </row>
    <row r="53" spans="1:19">
      <c r="A53" s="45" t="s">
        <v>6</v>
      </c>
      <c r="B53" s="62">
        <f t="shared" si="10"/>
        <v>25373</v>
      </c>
      <c r="C53" s="62">
        <f t="shared" si="11"/>
        <v>12635</v>
      </c>
      <c r="D53" s="62">
        <f t="shared" si="12"/>
        <v>12738</v>
      </c>
      <c r="E53" s="58">
        <f>SUM(F53:G53)</f>
        <v>1539</v>
      </c>
      <c r="F53" s="58">
        <v>827</v>
      </c>
      <c r="G53" s="58">
        <v>712</v>
      </c>
      <c r="H53" s="58">
        <f>SUM(I53:J53)</f>
        <v>5812</v>
      </c>
      <c r="I53" s="58">
        <v>2786</v>
      </c>
      <c r="J53" s="58">
        <v>3026</v>
      </c>
      <c r="K53" s="63">
        <f>SUM(L53:M53)</f>
        <v>3092</v>
      </c>
      <c r="L53" s="63">
        <v>1534</v>
      </c>
      <c r="M53" s="63">
        <v>1558</v>
      </c>
      <c r="N53" s="63">
        <f>SUM(O53:P53)</f>
        <v>8020</v>
      </c>
      <c r="O53" s="63">
        <v>3972</v>
      </c>
      <c r="P53" s="63">
        <v>4048</v>
      </c>
      <c r="Q53" s="63">
        <f>SUM(R53:S53)</f>
        <v>6910</v>
      </c>
      <c r="R53" s="63">
        <v>3516</v>
      </c>
      <c r="S53" s="63">
        <v>3394</v>
      </c>
    </row>
    <row r="54" spans="1:19" s="59" customFormat="1">
      <c r="A54" s="47" t="s">
        <v>9</v>
      </c>
      <c r="B54" s="61">
        <f t="shared" si="10"/>
        <v>123241</v>
      </c>
      <c r="C54" s="61">
        <f t="shared" si="11"/>
        <v>61554</v>
      </c>
      <c r="D54" s="61">
        <f t="shared" si="12"/>
        <v>61687</v>
      </c>
      <c r="E54" s="57">
        <f t="shared" ref="E54:S54" si="15">SUM(E55:E59)</f>
        <v>7499</v>
      </c>
      <c r="F54" s="57">
        <f t="shared" si="15"/>
        <v>3867</v>
      </c>
      <c r="G54" s="57">
        <f t="shared" si="15"/>
        <v>3632</v>
      </c>
      <c r="H54" s="57">
        <f t="shared" si="15"/>
        <v>27134</v>
      </c>
      <c r="I54" s="57">
        <f t="shared" si="15"/>
        <v>13545</v>
      </c>
      <c r="J54" s="57">
        <f t="shared" si="15"/>
        <v>13589</v>
      </c>
      <c r="K54" s="57">
        <f t="shared" si="15"/>
        <v>16737</v>
      </c>
      <c r="L54" s="57">
        <f t="shared" si="15"/>
        <v>7804</v>
      </c>
      <c r="M54" s="57">
        <f t="shared" si="15"/>
        <v>8933</v>
      </c>
      <c r="N54" s="57">
        <f t="shared" si="15"/>
        <v>40289</v>
      </c>
      <c r="O54" s="57">
        <f t="shared" si="15"/>
        <v>19893</v>
      </c>
      <c r="P54" s="57">
        <f t="shared" si="15"/>
        <v>20396</v>
      </c>
      <c r="Q54" s="57">
        <f t="shared" si="15"/>
        <v>31582</v>
      </c>
      <c r="R54" s="57">
        <f t="shared" si="15"/>
        <v>16445</v>
      </c>
      <c r="S54" s="57">
        <f t="shared" si="15"/>
        <v>15137</v>
      </c>
    </row>
    <row r="55" spans="1:19">
      <c r="A55" s="45" t="s">
        <v>7</v>
      </c>
      <c r="B55" s="62">
        <f t="shared" si="10"/>
        <v>27145</v>
      </c>
      <c r="C55" s="62">
        <f t="shared" si="11"/>
        <v>13469</v>
      </c>
      <c r="D55" s="62">
        <f t="shared" si="12"/>
        <v>13676</v>
      </c>
      <c r="E55" s="58">
        <f>SUM(F55:G55)</f>
        <v>1533</v>
      </c>
      <c r="F55" s="58">
        <v>819</v>
      </c>
      <c r="G55" s="58">
        <v>714</v>
      </c>
      <c r="H55" s="58">
        <f>SUM(I55:J55)</f>
        <v>6055</v>
      </c>
      <c r="I55" s="58">
        <v>3003</v>
      </c>
      <c r="J55" s="58">
        <v>3052</v>
      </c>
      <c r="K55" s="63">
        <f>SUM(L55:M55)</f>
        <v>3477</v>
      </c>
      <c r="L55" s="63">
        <v>1597</v>
      </c>
      <c r="M55" s="63">
        <v>1880</v>
      </c>
      <c r="N55" s="63">
        <f>SUM(O55:P55)</f>
        <v>8708</v>
      </c>
      <c r="O55" s="63">
        <v>4409</v>
      </c>
      <c r="P55" s="63">
        <v>4299</v>
      </c>
      <c r="Q55" s="63">
        <f>SUM(R55:S55)</f>
        <v>7372</v>
      </c>
      <c r="R55" s="63">
        <v>3641</v>
      </c>
      <c r="S55" s="63">
        <v>3731</v>
      </c>
    </row>
    <row r="56" spans="1:19">
      <c r="A56" s="45" t="s">
        <v>8</v>
      </c>
      <c r="B56" s="62">
        <f t="shared" si="10"/>
        <v>24652</v>
      </c>
      <c r="C56" s="62">
        <f t="shared" si="11"/>
        <v>12197</v>
      </c>
      <c r="D56" s="62">
        <f t="shared" si="12"/>
        <v>12455</v>
      </c>
      <c r="E56" s="58">
        <f>SUM(F56:G56)</f>
        <v>1524</v>
      </c>
      <c r="F56" s="58">
        <v>808</v>
      </c>
      <c r="G56" s="58">
        <v>716</v>
      </c>
      <c r="H56" s="58">
        <f>SUM(I56:J56)</f>
        <v>5553</v>
      </c>
      <c r="I56" s="58">
        <v>2758</v>
      </c>
      <c r="J56" s="58">
        <v>2795</v>
      </c>
      <c r="K56" s="63">
        <f>SUM(L56:M56)</f>
        <v>3283</v>
      </c>
      <c r="L56" s="63">
        <v>1539</v>
      </c>
      <c r="M56" s="63">
        <v>1744</v>
      </c>
      <c r="N56" s="63">
        <f>SUM(O56:P56)</f>
        <v>7953</v>
      </c>
      <c r="O56" s="63">
        <v>3824</v>
      </c>
      <c r="P56" s="63">
        <v>4129</v>
      </c>
      <c r="Q56" s="63">
        <f>SUM(R56:S56)</f>
        <v>6339</v>
      </c>
      <c r="R56" s="63">
        <v>3268</v>
      </c>
      <c r="S56" s="63">
        <v>3071</v>
      </c>
    </row>
    <row r="57" spans="1:19">
      <c r="A57" s="45" t="s">
        <v>10</v>
      </c>
      <c r="B57" s="62">
        <f t="shared" si="10"/>
        <v>24302</v>
      </c>
      <c r="C57" s="62">
        <f t="shared" si="11"/>
        <v>12388</v>
      </c>
      <c r="D57" s="62">
        <f t="shared" si="12"/>
        <v>11914</v>
      </c>
      <c r="E57" s="58">
        <f>SUM(F57:G57)</f>
        <v>1464</v>
      </c>
      <c r="F57" s="58">
        <v>777</v>
      </c>
      <c r="G57" s="58">
        <v>687</v>
      </c>
      <c r="H57" s="58">
        <f>SUM(I57:J57)</f>
        <v>5311</v>
      </c>
      <c r="I57" s="58">
        <v>2668</v>
      </c>
      <c r="J57" s="58">
        <v>2643</v>
      </c>
      <c r="K57" s="63">
        <f>SUM(L57:M57)</f>
        <v>3259</v>
      </c>
      <c r="L57" s="63">
        <v>1540</v>
      </c>
      <c r="M57" s="63">
        <v>1719</v>
      </c>
      <c r="N57" s="63">
        <f>SUM(O57:P57)</f>
        <v>7938</v>
      </c>
      <c r="O57" s="63">
        <v>4026</v>
      </c>
      <c r="P57" s="63">
        <v>3912</v>
      </c>
      <c r="Q57" s="63">
        <f>SUM(R57:S57)</f>
        <v>6330</v>
      </c>
      <c r="R57" s="63">
        <v>3377</v>
      </c>
      <c r="S57" s="63">
        <v>2953</v>
      </c>
    </row>
    <row r="58" spans="1:19">
      <c r="A58" s="45" t="s">
        <v>57</v>
      </c>
      <c r="B58" s="62">
        <f t="shared" si="10"/>
        <v>24236</v>
      </c>
      <c r="C58" s="62">
        <f t="shared" si="11"/>
        <v>11966</v>
      </c>
      <c r="D58" s="62">
        <f t="shared" si="12"/>
        <v>12270</v>
      </c>
      <c r="E58" s="58">
        <f>SUM(F58:G58)</f>
        <v>1499</v>
      </c>
      <c r="F58" s="58">
        <v>732</v>
      </c>
      <c r="G58" s="58">
        <v>767</v>
      </c>
      <c r="H58" s="58">
        <f>SUM(I58:J58)</f>
        <v>5209</v>
      </c>
      <c r="I58" s="58">
        <v>2611</v>
      </c>
      <c r="J58" s="58">
        <v>2598</v>
      </c>
      <c r="K58" s="63">
        <f>SUM(L58:M58)</f>
        <v>3380</v>
      </c>
      <c r="L58" s="63">
        <v>1536</v>
      </c>
      <c r="M58" s="63">
        <v>1844</v>
      </c>
      <c r="N58" s="63">
        <f>SUM(O58:P58)</f>
        <v>8053</v>
      </c>
      <c r="O58" s="63">
        <v>3872</v>
      </c>
      <c r="P58" s="63">
        <v>4181</v>
      </c>
      <c r="Q58" s="63">
        <f>SUM(R58:S58)</f>
        <v>6095</v>
      </c>
      <c r="R58" s="63">
        <v>3215</v>
      </c>
      <c r="S58" s="63">
        <v>2880</v>
      </c>
    </row>
    <row r="59" spans="1:19">
      <c r="A59" s="45" t="s">
        <v>66</v>
      </c>
      <c r="B59" s="62">
        <f t="shared" si="10"/>
        <v>22906</v>
      </c>
      <c r="C59" s="62">
        <f t="shared" si="11"/>
        <v>11534</v>
      </c>
      <c r="D59" s="62">
        <f t="shared" si="12"/>
        <v>11372</v>
      </c>
      <c r="E59" s="58">
        <f>SUM(F59:G59)</f>
        <v>1479</v>
      </c>
      <c r="F59" s="58">
        <v>731</v>
      </c>
      <c r="G59" s="58">
        <v>748</v>
      </c>
      <c r="H59" s="58">
        <f>SUM(I59:J59)</f>
        <v>5006</v>
      </c>
      <c r="I59" s="58">
        <v>2505</v>
      </c>
      <c r="J59" s="58">
        <v>2501</v>
      </c>
      <c r="K59" s="63">
        <f>SUM(L59:M59)</f>
        <v>3338</v>
      </c>
      <c r="L59" s="63">
        <v>1592</v>
      </c>
      <c r="M59" s="63">
        <v>1746</v>
      </c>
      <c r="N59" s="63">
        <f>SUM(O59:P59)</f>
        <v>7637</v>
      </c>
      <c r="O59" s="63">
        <v>3762</v>
      </c>
      <c r="P59" s="63">
        <v>3875</v>
      </c>
      <c r="Q59" s="63">
        <f>SUM(R59:S59)</f>
        <v>5446</v>
      </c>
      <c r="R59" s="63">
        <v>2944</v>
      </c>
      <c r="S59" s="63">
        <v>2502</v>
      </c>
    </row>
    <row r="60" spans="1:19" s="59" customFormat="1">
      <c r="A60" s="47" t="s">
        <v>59</v>
      </c>
      <c r="B60" s="61">
        <f t="shared" si="10"/>
        <v>118515</v>
      </c>
      <c r="C60" s="61">
        <f t="shared" si="11"/>
        <v>58932</v>
      </c>
      <c r="D60" s="61">
        <f t="shared" si="12"/>
        <v>59583</v>
      </c>
      <c r="E60" s="57">
        <f t="shared" ref="E60:S60" si="16">SUM(E61:E65)</f>
        <v>8889</v>
      </c>
      <c r="F60" s="57">
        <f t="shared" si="16"/>
        <v>4278</v>
      </c>
      <c r="G60" s="57">
        <f t="shared" si="16"/>
        <v>4611</v>
      </c>
      <c r="H60" s="57">
        <f t="shared" si="16"/>
        <v>25172</v>
      </c>
      <c r="I60" s="57">
        <f t="shared" si="16"/>
        <v>12247</v>
      </c>
      <c r="J60" s="57">
        <f t="shared" si="16"/>
        <v>12925</v>
      </c>
      <c r="K60" s="57">
        <f t="shared" si="16"/>
        <v>18687</v>
      </c>
      <c r="L60" s="57">
        <f t="shared" si="16"/>
        <v>8789</v>
      </c>
      <c r="M60" s="57">
        <f t="shared" si="16"/>
        <v>9898</v>
      </c>
      <c r="N60" s="57">
        <f t="shared" si="16"/>
        <v>41041</v>
      </c>
      <c r="O60" s="57">
        <f t="shared" si="16"/>
        <v>19900</v>
      </c>
      <c r="P60" s="57">
        <f t="shared" si="16"/>
        <v>21141</v>
      </c>
      <c r="Q60" s="57">
        <f t="shared" si="16"/>
        <v>24726</v>
      </c>
      <c r="R60" s="57">
        <f t="shared" si="16"/>
        <v>13718</v>
      </c>
      <c r="S60" s="57">
        <f t="shared" si="16"/>
        <v>11008</v>
      </c>
    </row>
    <row r="61" spans="1:19">
      <c r="A61" s="45" t="s">
        <v>60</v>
      </c>
      <c r="B61" s="62">
        <f t="shared" si="10"/>
        <v>23101</v>
      </c>
      <c r="C61" s="62">
        <f t="shared" si="11"/>
        <v>11671</v>
      </c>
      <c r="D61" s="62">
        <f t="shared" si="12"/>
        <v>11430</v>
      </c>
      <c r="E61" s="58">
        <f>SUM(F61:G61)</f>
        <v>1621</v>
      </c>
      <c r="F61" s="58">
        <v>827</v>
      </c>
      <c r="G61" s="58">
        <v>794</v>
      </c>
      <c r="H61" s="58">
        <f>SUM(I61:J61)</f>
        <v>4884</v>
      </c>
      <c r="I61" s="58">
        <v>2393</v>
      </c>
      <c r="J61" s="58">
        <v>2491</v>
      </c>
      <c r="K61" s="63">
        <f>SUM(L61:M61)</f>
        <v>3452</v>
      </c>
      <c r="L61" s="63">
        <v>1670</v>
      </c>
      <c r="M61" s="63">
        <v>1782</v>
      </c>
      <c r="N61" s="63">
        <f>SUM(O61:P61)</f>
        <v>7906</v>
      </c>
      <c r="O61" s="63">
        <v>3889</v>
      </c>
      <c r="P61" s="63">
        <v>4017</v>
      </c>
      <c r="Q61" s="63">
        <f>SUM(R61:S61)</f>
        <v>5238</v>
      </c>
      <c r="R61" s="63">
        <v>2892</v>
      </c>
      <c r="S61" s="63">
        <v>2346</v>
      </c>
    </row>
    <row r="62" spans="1:19">
      <c r="A62" s="45" t="s">
        <v>62</v>
      </c>
      <c r="B62" s="62">
        <f t="shared" si="10"/>
        <v>23060</v>
      </c>
      <c r="C62" s="62">
        <f t="shared" si="11"/>
        <v>11575</v>
      </c>
      <c r="D62" s="62">
        <f t="shared" si="12"/>
        <v>11485</v>
      </c>
      <c r="E62" s="58">
        <f>SUM(F62:G62)</f>
        <v>1619</v>
      </c>
      <c r="F62" s="58">
        <v>767</v>
      </c>
      <c r="G62" s="58">
        <v>852</v>
      </c>
      <c r="H62" s="58">
        <f>SUM(I62:J62)</f>
        <v>5025</v>
      </c>
      <c r="I62" s="58">
        <v>2435</v>
      </c>
      <c r="J62" s="58">
        <v>2590</v>
      </c>
      <c r="K62" s="63">
        <f>SUM(L62:M62)</f>
        <v>3475</v>
      </c>
      <c r="L62" s="63">
        <v>1622</v>
      </c>
      <c r="M62" s="63">
        <v>1853</v>
      </c>
      <c r="N62" s="63">
        <f>SUM(O62:P62)</f>
        <v>7869</v>
      </c>
      <c r="O62" s="63">
        <v>3812</v>
      </c>
      <c r="P62" s="63">
        <v>4057</v>
      </c>
      <c r="Q62" s="63">
        <f>SUM(R62:S62)</f>
        <v>5072</v>
      </c>
      <c r="R62" s="63">
        <v>2939</v>
      </c>
      <c r="S62" s="63">
        <v>2133</v>
      </c>
    </row>
    <row r="63" spans="1:19">
      <c r="A63" s="45" t="s">
        <v>64</v>
      </c>
      <c r="B63" s="62">
        <f t="shared" si="10"/>
        <v>23663</v>
      </c>
      <c r="C63" s="62">
        <f t="shared" si="11"/>
        <v>11789</v>
      </c>
      <c r="D63" s="62">
        <f t="shared" si="12"/>
        <v>11874</v>
      </c>
      <c r="E63" s="58">
        <f>SUM(F63:G63)</f>
        <v>1833</v>
      </c>
      <c r="F63" s="58">
        <v>900</v>
      </c>
      <c r="G63" s="58">
        <v>933</v>
      </c>
      <c r="H63" s="58">
        <f>SUM(I63:J63)</f>
        <v>4992</v>
      </c>
      <c r="I63" s="58">
        <v>2468</v>
      </c>
      <c r="J63" s="58">
        <v>2524</v>
      </c>
      <c r="K63" s="63">
        <f>SUM(L63:M63)</f>
        <v>3781</v>
      </c>
      <c r="L63" s="63">
        <v>1775</v>
      </c>
      <c r="M63" s="63">
        <v>2006</v>
      </c>
      <c r="N63" s="63">
        <f>SUM(O63:P63)</f>
        <v>8176</v>
      </c>
      <c r="O63" s="63">
        <v>3972</v>
      </c>
      <c r="P63" s="63">
        <v>4204</v>
      </c>
      <c r="Q63" s="63">
        <f>SUM(R63:S63)</f>
        <v>4881</v>
      </c>
      <c r="R63" s="63">
        <v>2674</v>
      </c>
      <c r="S63" s="63">
        <v>2207</v>
      </c>
    </row>
    <row r="64" spans="1:19">
      <c r="A64" s="45" t="s">
        <v>58</v>
      </c>
      <c r="B64" s="62">
        <f t="shared" si="10"/>
        <v>25536</v>
      </c>
      <c r="C64" s="62">
        <f t="shared" si="11"/>
        <v>12561</v>
      </c>
      <c r="D64" s="62">
        <f t="shared" si="12"/>
        <v>12975</v>
      </c>
      <c r="E64" s="58">
        <f>SUM(F64:G64)</f>
        <v>1963</v>
      </c>
      <c r="F64" s="58">
        <v>899</v>
      </c>
      <c r="G64" s="58">
        <v>1064</v>
      </c>
      <c r="H64" s="58">
        <f>SUM(I64:J64)</f>
        <v>5389</v>
      </c>
      <c r="I64" s="58">
        <v>2597</v>
      </c>
      <c r="J64" s="58">
        <v>2792</v>
      </c>
      <c r="K64" s="63">
        <f>SUM(L64:M64)</f>
        <v>4146</v>
      </c>
      <c r="L64" s="63">
        <v>1937</v>
      </c>
      <c r="M64" s="63">
        <v>2209</v>
      </c>
      <c r="N64" s="63">
        <f>SUM(O64:P64)</f>
        <v>8895</v>
      </c>
      <c r="O64" s="63">
        <v>4288</v>
      </c>
      <c r="P64" s="63">
        <v>4607</v>
      </c>
      <c r="Q64" s="63">
        <f>SUM(R64:S64)</f>
        <v>5143</v>
      </c>
      <c r="R64" s="63">
        <v>2840</v>
      </c>
      <c r="S64" s="63">
        <v>2303</v>
      </c>
    </row>
    <row r="65" spans="1:19">
      <c r="A65" s="45" t="s">
        <v>63</v>
      </c>
      <c r="B65" s="62">
        <f t="shared" si="10"/>
        <v>23155</v>
      </c>
      <c r="C65" s="62">
        <f t="shared" si="11"/>
        <v>11336</v>
      </c>
      <c r="D65" s="62">
        <f t="shared" si="12"/>
        <v>11819</v>
      </c>
      <c r="E65" s="58">
        <f>SUM(F65:G65)</f>
        <v>1853</v>
      </c>
      <c r="F65" s="58">
        <v>885</v>
      </c>
      <c r="G65" s="58">
        <v>968</v>
      </c>
      <c r="H65" s="58">
        <f>SUM(I65:J65)</f>
        <v>4882</v>
      </c>
      <c r="I65" s="58">
        <v>2354</v>
      </c>
      <c r="J65" s="58">
        <v>2528</v>
      </c>
      <c r="K65" s="63">
        <f>SUM(L65:M65)</f>
        <v>3833</v>
      </c>
      <c r="L65" s="63">
        <v>1785</v>
      </c>
      <c r="M65" s="63">
        <v>2048</v>
      </c>
      <c r="N65" s="63">
        <f>SUM(O65:P65)</f>
        <v>8195</v>
      </c>
      <c r="O65" s="63">
        <v>3939</v>
      </c>
      <c r="P65" s="63">
        <v>4256</v>
      </c>
      <c r="Q65" s="63">
        <f>SUM(R65:S65)</f>
        <v>4392</v>
      </c>
      <c r="R65" s="63">
        <v>2373</v>
      </c>
      <c r="S65" s="63">
        <v>2019</v>
      </c>
    </row>
    <row r="66" spans="1:19" s="59" customFormat="1">
      <c r="A66" s="47" t="s">
        <v>65</v>
      </c>
      <c r="B66" s="61">
        <f t="shared" si="10"/>
        <v>91243</v>
      </c>
      <c r="C66" s="61">
        <f t="shared" si="11"/>
        <v>44815</v>
      </c>
      <c r="D66" s="61">
        <f t="shared" si="12"/>
        <v>46428</v>
      </c>
      <c r="E66" s="57">
        <f t="shared" ref="E66:S66" si="17">SUM(E67:E71)</f>
        <v>8698</v>
      </c>
      <c r="F66" s="57">
        <f t="shared" si="17"/>
        <v>4216</v>
      </c>
      <c r="G66" s="57">
        <f t="shared" si="17"/>
        <v>4482</v>
      </c>
      <c r="H66" s="57">
        <f t="shared" si="17"/>
        <v>19417</v>
      </c>
      <c r="I66" s="57">
        <f t="shared" si="17"/>
        <v>9498</v>
      </c>
      <c r="J66" s="57">
        <f t="shared" si="17"/>
        <v>9919</v>
      </c>
      <c r="K66" s="57">
        <f t="shared" si="17"/>
        <v>15867</v>
      </c>
      <c r="L66" s="57">
        <f t="shared" si="17"/>
        <v>7510</v>
      </c>
      <c r="M66" s="57">
        <f t="shared" si="17"/>
        <v>8357</v>
      </c>
      <c r="N66" s="57">
        <f t="shared" si="17"/>
        <v>31759</v>
      </c>
      <c r="O66" s="57">
        <f t="shared" si="17"/>
        <v>15435</v>
      </c>
      <c r="P66" s="57">
        <f t="shared" si="17"/>
        <v>16324</v>
      </c>
      <c r="Q66" s="57">
        <f t="shared" si="17"/>
        <v>15502</v>
      </c>
      <c r="R66" s="57">
        <f t="shared" si="17"/>
        <v>8156</v>
      </c>
      <c r="S66" s="57">
        <f t="shared" si="17"/>
        <v>7346</v>
      </c>
    </row>
    <row r="67" spans="1:19">
      <c r="A67" s="45" t="s">
        <v>61</v>
      </c>
      <c r="B67" s="62">
        <f t="shared" si="10"/>
        <v>20631</v>
      </c>
      <c r="C67" s="62">
        <f t="shared" si="11"/>
        <v>10048</v>
      </c>
      <c r="D67" s="62">
        <f t="shared" si="12"/>
        <v>10583</v>
      </c>
      <c r="E67" s="58">
        <f>SUM(F67:G67)</f>
        <v>1812</v>
      </c>
      <c r="F67" s="58">
        <v>868</v>
      </c>
      <c r="G67" s="58">
        <v>944</v>
      </c>
      <c r="H67" s="58">
        <f>SUM(I67:J67)</f>
        <v>4357</v>
      </c>
      <c r="I67" s="58">
        <v>2106</v>
      </c>
      <c r="J67" s="58">
        <v>2251</v>
      </c>
      <c r="K67" s="63">
        <f>SUM(L67:M67)</f>
        <v>3520</v>
      </c>
      <c r="L67" s="63">
        <v>1667</v>
      </c>
      <c r="M67" s="63">
        <v>1853</v>
      </c>
      <c r="N67" s="63">
        <f>SUM(O67:P67)</f>
        <v>7193</v>
      </c>
      <c r="O67" s="63">
        <v>3406</v>
      </c>
      <c r="P67" s="63">
        <v>3787</v>
      </c>
      <c r="Q67" s="63">
        <v>3749</v>
      </c>
      <c r="R67" s="63">
        <v>2001</v>
      </c>
      <c r="S67" s="63">
        <v>1748</v>
      </c>
    </row>
    <row r="68" spans="1:19">
      <c r="A68" s="45" t="s">
        <v>68</v>
      </c>
      <c r="B68" s="62">
        <f t="shared" si="10"/>
        <v>20282</v>
      </c>
      <c r="C68" s="62">
        <f t="shared" si="11"/>
        <v>10000</v>
      </c>
      <c r="D68" s="62">
        <f t="shared" si="12"/>
        <v>10282</v>
      </c>
      <c r="E68" s="58">
        <f>SUM(F68:G68)</f>
        <v>1873</v>
      </c>
      <c r="F68" s="58">
        <v>916</v>
      </c>
      <c r="G68" s="58">
        <v>957</v>
      </c>
      <c r="H68" s="58">
        <f>SUM(I68:J68)</f>
        <v>4293</v>
      </c>
      <c r="I68" s="58">
        <v>2143</v>
      </c>
      <c r="J68" s="58">
        <v>2150</v>
      </c>
      <c r="K68" s="63">
        <f>SUM(L68:M68)</f>
        <v>3450</v>
      </c>
      <c r="L68" s="63">
        <v>1617</v>
      </c>
      <c r="M68" s="63">
        <v>1833</v>
      </c>
      <c r="N68" s="63">
        <f>SUM(O68:P68)</f>
        <v>7150</v>
      </c>
      <c r="O68" s="63">
        <v>3467</v>
      </c>
      <c r="P68" s="63">
        <v>3683</v>
      </c>
      <c r="Q68" s="63">
        <v>3516</v>
      </c>
      <c r="R68" s="63">
        <v>1857</v>
      </c>
      <c r="S68" s="63">
        <v>1659</v>
      </c>
    </row>
    <row r="69" spans="1:19">
      <c r="A69" s="45" t="s">
        <v>67</v>
      </c>
      <c r="B69" s="62">
        <f t="shared" si="10"/>
        <v>17121</v>
      </c>
      <c r="C69" s="62">
        <f t="shared" si="11"/>
        <v>8596</v>
      </c>
      <c r="D69" s="62">
        <f t="shared" si="12"/>
        <v>8525</v>
      </c>
      <c r="E69" s="58">
        <f>SUM(F69:G69)</f>
        <v>1617</v>
      </c>
      <c r="F69" s="58">
        <v>826</v>
      </c>
      <c r="G69" s="58">
        <v>791</v>
      </c>
      <c r="H69" s="58">
        <f>SUM(I69:J69)</f>
        <v>3729</v>
      </c>
      <c r="I69" s="58">
        <v>1857</v>
      </c>
      <c r="J69" s="58">
        <v>1872</v>
      </c>
      <c r="K69" s="63">
        <f>SUM(L69:M69)</f>
        <v>2988</v>
      </c>
      <c r="L69" s="63">
        <v>1443</v>
      </c>
      <c r="M69" s="63">
        <v>1545</v>
      </c>
      <c r="N69" s="63">
        <f>SUM(O69:P69)</f>
        <v>5934</v>
      </c>
      <c r="O69" s="63">
        <v>2975</v>
      </c>
      <c r="P69" s="63">
        <v>2959</v>
      </c>
      <c r="Q69" s="63">
        <v>2853</v>
      </c>
      <c r="R69" s="63">
        <v>1495</v>
      </c>
      <c r="S69" s="63">
        <v>1358</v>
      </c>
    </row>
    <row r="70" spans="1:19">
      <c r="A70" s="45" t="s">
        <v>70</v>
      </c>
      <c r="B70" s="62">
        <f t="shared" ref="B70:B101" si="18">SUM(C70:D70)</f>
        <v>18076</v>
      </c>
      <c r="C70" s="62">
        <f t="shared" ref="C70:C101" si="19">SUM(F70,I70,L70,O70,R70)</f>
        <v>8783</v>
      </c>
      <c r="D70" s="62">
        <f t="shared" ref="D70:D101" si="20">SUM(G70,J70,M70,P70,S70)</f>
        <v>9293</v>
      </c>
      <c r="E70" s="58">
        <f>SUM(F70:G70)</f>
        <v>1857</v>
      </c>
      <c r="F70" s="58">
        <v>858</v>
      </c>
      <c r="G70" s="58">
        <v>999</v>
      </c>
      <c r="H70" s="58">
        <f>SUM(I70:J70)</f>
        <v>3914</v>
      </c>
      <c r="I70" s="58">
        <v>1880</v>
      </c>
      <c r="J70" s="58">
        <v>2034</v>
      </c>
      <c r="K70" s="63">
        <f>SUM(L70:M70)</f>
        <v>3210</v>
      </c>
      <c r="L70" s="63">
        <v>1512</v>
      </c>
      <c r="M70" s="63">
        <v>1698</v>
      </c>
      <c r="N70" s="63">
        <f>SUM(O70:P70)</f>
        <v>6202</v>
      </c>
      <c r="O70" s="63">
        <v>3026</v>
      </c>
      <c r="P70" s="63">
        <v>3176</v>
      </c>
      <c r="Q70" s="63">
        <v>2893</v>
      </c>
      <c r="R70" s="63">
        <v>1507</v>
      </c>
      <c r="S70" s="63">
        <v>1386</v>
      </c>
    </row>
    <row r="71" spans="1:19">
      <c r="A71" s="45" t="s">
        <v>69</v>
      </c>
      <c r="B71" s="62">
        <f t="shared" si="18"/>
        <v>15133</v>
      </c>
      <c r="C71" s="62">
        <f t="shared" si="19"/>
        <v>7388</v>
      </c>
      <c r="D71" s="62">
        <f t="shared" si="20"/>
        <v>7745</v>
      </c>
      <c r="E71" s="58">
        <f>SUM(F71:G71)</f>
        <v>1539</v>
      </c>
      <c r="F71" s="58">
        <v>748</v>
      </c>
      <c r="G71" s="58">
        <v>791</v>
      </c>
      <c r="H71" s="58">
        <f>SUM(I71:J71)</f>
        <v>3124</v>
      </c>
      <c r="I71" s="58">
        <v>1512</v>
      </c>
      <c r="J71" s="58">
        <v>1612</v>
      </c>
      <c r="K71" s="63">
        <f>SUM(L71:M71)</f>
        <v>2699</v>
      </c>
      <c r="L71" s="63">
        <v>1271</v>
      </c>
      <c r="M71" s="63">
        <v>1428</v>
      </c>
      <c r="N71" s="63">
        <f>SUM(O71:P71)</f>
        <v>5280</v>
      </c>
      <c r="O71" s="63">
        <v>2561</v>
      </c>
      <c r="P71" s="63">
        <v>2719</v>
      </c>
      <c r="Q71" s="63">
        <v>2491</v>
      </c>
      <c r="R71" s="63">
        <v>1296</v>
      </c>
      <c r="S71" s="63">
        <v>1195</v>
      </c>
    </row>
    <row r="72" spans="1:19" s="59" customFormat="1">
      <c r="A72" s="47" t="s">
        <v>71</v>
      </c>
      <c r="B72" s="61">
        <f t="shared" si="18"/>
        <v>64668</v>
      </c>
      <c r="C72" s="61">
        <f t="shared" si="19"/>
        <v>31336</v>
      </c>
      <c r="D72" s="61">
        <f t="shared" si="20"/>
        <v>33332</v>
      </c>
      <c r="E72" s="57">
        <f t="shared" ref="E72:S72" si="21">SUM(E73:E77)</f>
        <v>7045</v>
      </c>
      <c r="F72" s="57">
        <f t="shared" si="21"/>
        <v>3327</v>
      </c>
      <c r="G72" s="57">
        <f t="shared" si="21"/>
        <v>3718</v>
      </c>
      <c r="H72" s="57">
        <f t="shared" si="21"/>
        <v>13374</v>
      </c>
      <c r="I72" s="57">
        <f t="shared" si="21"/>
        <v>6500</v>
      </c>
      <c r="J72" s="57">
        <f t="shared" si="21"/>
        <v>6874</v>
      </c>
      <c r="K72" s="57">
        <f t="shared" si="21"/>
        <v>11864</v>
      </c>
      <c r="L72" s="57">
        <f t="shared" si="21"/>
        <v>5708</v>
      </c>
      <c r="M72" s="57">
        <f t="shared" si="21"/>
        <v>6156</v>
      </c>
      <c r="N72" s="57">
        <f t="shared" si="21"/>
        <v>22371</v>
      </c>
      <c r="O72" s="57">
        <f t="shared" si="21"/>
        <v>10903</v>
      </c>
      <c r="P72" s="57">
        <f t="shared" si="21"/>
        <v>11468</v>
      </c>
      <c r="Q72" s="57">
        <f t="shared" si="21"/>
        <v>10014</v>
      </c>
      <c r="R72" s="57">
        <f t="shared" si="21"/>
        <v>4898</v>
      </c>
      <c r="S72" s="57">
        <f t="shared" si="21"/>
        <v>5116</v>
      </c>
    </row>
    <row r="73" spans="1:19">
      <c r="A73" s="45" t="s">
        <v>72</v>
      </c>
      <c r="B73" s="62">
        <f t="shared" si="18"/>
        <v>12977</v>
      </c>
      <c r="C73" s="62">
        <f t="shared" si="19"/>
        <v>6291</v>
      </c>
      <c r="D73" s="62">
        <f t="shared" si="20"/>
        <v>6686</v>
      </c>
      <c r="E73" s="58">
        <f>SUM(F73:G73)</f>
        <v>1375</v>
      </c>
      <c r="F73" s="58">
        <v>645</v>
      </c>
      <c r="G73" s="58">
        <v>730</v>
      </c>
      <c r="H73" s="58">
        <f>SUM(I73:J73)</f>
        <v>2724</v>
      </c>
      <c r="I73" s="58">
        <v>1310</v>
      </c>
      <c r="J73" s="58">
        <v>1414</v>
      </c>
      <c r="K73" s="63">
        <f>SUM(L73:M73)</f>
        <v>2309</v>
      </c>
      <c r="L73" s="63">
        <v>1124</v>
      </c>
      <c r="M73" s="63">
        <v>1185</v>
      </c>
      <c r="N73" s="63">
        <f>SUM(O73:P73)</f>
        <v>4541</v>
      </c>
      <c r="O73" s="63">
        <v>2193</v>
      </c>
      <c r="P73" s="63">
        <v>2348</v>
      </c>
      <c r="Q73" s="63">
        <v>2028</v>
      </c>
      <c r="R73" s="63">
        <v>1019</v>
      </c>
      <c r="S73" s="63">
        <v>1009</v>
      </c>
    </row>
    <row r="74" spans="1:19">
      <c r="A74" s="45" t="s">
        <v>74</v>
      </c>
      <c r="B74" s="62">
        <f t="shared" si="18"/>
        <v>14547</v>
      </c>
      <c r="C74" s="62">
        <f t="shared" si="19"/>
        <v>7068</v>
      </c>
      <c r="D74" s="62">
        <f t="shared" si="20"/>
        <v>7479</v>
      </c>
      <c r="E74" s="58">
        <f>SUM(F74:G74)</f>
        <v>1467</v>
      </c>
      <c r="F74" s="58">
        <v>669</v>
      </c>
      <c r="G74" s="58">
        <v>798</v>
      </c>
      <c r="H74" s="58">
        <f>SUM(I74:J74)</f>
        <v>3007</v>
      </c>
      <c r="I74" s="58">
        <v>1491</v>
      </c>
      <c r="J74" s="58">
        <v>1516</v>
      </c>
      <c r="K74" s="63">
        <f>SUM(L74:M74)</f>
        <v>2656</v>
      </c>
      <c r="L74" s="63">
        <v>1263</v>
      </c>
      <c r="M74" s="63">
        <v>1393</v>
      </c>
      <c r="N74" s="63">
        <f>SUM(O74:P74)</f>
        <v>5159</v>
      </c>
      <c r="O74" s="63">
        <v>2517</v>
      </c>
      <c r="P74" s="63">
        <v>2642</v>
      </c>
      <c r="Q74" s="63">
        <v>2258</v>
      </c>
      <c r="R74" s="63">
        <v>1128</v>
      </c>
      <c r="S74" s="63">
        <v>1130</v>
      </c>
    </row>
    <row r="75" spans="1:19">
      <c r="A75" s="45" t="s">
        <v>75</v>
      </c>
      <c r="B75" s="62">
        <f t="shared" si="18"/>
        <v>11796</v>
      </c>
      <c r="C75" s="62">
        <f t="shared" si="19"/>
        <v>5744</v>
      </c>
      <c r="D75" s="62">
        <f t="shared" si="20"/>
        <v>6052</v>
      </c>
      <c r="E75" s="58">
        <f>SUM(F75:G75)</f>
        <v>1310</v>
      </c>
      <c r="F75" s="58">
        <v>628</v>
      </c>
      <c r="G75" s="58">
        <v>682</v>
      </c>
      <c r="H75" s="58">
        <f>SUM(I75:J75)</f>
        <v>2415</v>
      </c>
      <c r="I75" s="58">
        <v>1161</v>
      </c>
      <c r="J75" s="58">
        <v>1254</v>
      </c>
      <c r="K75" s="63">
        <f>SUM(L75:M75)</f>
        <v>2178</v>
      </c>
      <c r="L75" s="63">
        <v>1061</v>
      </c>
      <c r="M75" s="63">
        <v>1117</v>
      </c>
      <c r="N75" s="63">
        <f>SUM(O75:P75)</f>
        <v>4073</v>
      </c>
      <c r="O75" s="63">
        <v>2004</v>
      </c>
      <c r="P75" s="63">
        <v>2069</v>
      </c>
      <c r="Q75" s="63">
        <v>1820</v>
      </c>
      <c r="R75" s="63">
        <v>890</v>
      </c>
      <c r="S75" s="63">
        <v>930</v>
      </c>
    </row>
    <row r="76" spans="1:19">
      <c r="A76" s="45" t="s">
        <v>76</v>
      </c>
      <c r="B76" s="62">
        <f t="shared" si="18"/>
        <v>12408</v>
      </c>
      <c r="C76" s="62">
        <f t="shared" si="19"/>
        <v>6020</v>
      </c>
      <c r="D76" s="62">
        <f t="shared" si="20"/>
        <v>6388</v>
      </c>
      <c r="E76" s="58">
        <f>SUM(F76:G76)</f>
        <v>1395</v>
      </c>
      <c r="F76" s="58">
        <v>668</v>
      </c>
      <c r="G76" s="58">
        <v>727</v>
      </c>
      <c r="H76" s="58">
        <f>SUM(I76:J76)</f>
        <v>2614</v>
      </c>
      <c r="I76" s="58">
        <v>1297</v>
      </c>
      <c r="J76" s="58">
        <v>1317</v>
      </c>
      <c r="K76" s="63">
        <f>SUM(L76:M76)</f>
        <v>2266</v>
      </c>
      <c r="L76" s="63">
        <v>1060</v>
      </c>
      <c r="M76" s="63">
        <v>1206</v>
      </c>
      <c r="N76" s="63">
        <f>SUM(O76:P76)</f>
        <v>4243</v>
      </c>
      <c r="O76" s="63">
        <v>2109</v>
      </c>
      <c r="P76" s="63">
        <v>2134</v>
      </c>
      <c r="Q76" s="63">
        <v>1890</v>
      </c>
      <c r="R76" s="63">
        <v>886</v>
      </c>
      <c r="S76" s="63">
        <v>1004</v>
      </c>
    </row>
    <row r="77" spans="1:19">
      <c r="A77" s="45" t="s">
        <v>77</v>
      </c>
      <c r="B77" s="62">
        <f t="shared" si="18"/>
        <v>12940</v>
      </c>
      <c r="C77" s="62">
        <f t="shared" si="19"/>
        <v>6213</v>
      </c>
      <c r="D77" s="62">
        <f t="shared" si="20"/>
        <v>6727</v>
      </c>
      <c r="E77" s="58">
        <f>SUM(F77:G77)</f>
        <v>1498</v>
      </c>
      <c r="F77" s="58">
        <v>717</v>
      </c>
      <c r="G77" s="58">
        <v>781</v>
      </c>
      <c r="H77" s="58">
        <f>SUM(I77:J77)</f>
        <v>2614</v>
      </c>
      <c r="I77" s="58">
        <v>1241</v>
      </c>
      <c r="J77" s="58">
        <v>1373</v>
      </c>
      <c r="K77" s="63">
        <f>SUM(L77:M77)</f>
        <v>2455</v>
      </c>
      <c r="L77" s="63">
        <v>1200</v>
      </c>
      <c r="M77" s="63">
        <v>1255</v>
      </c>
      <c r="N77" s="63">
        <f>SUM(O77:P77)</f>
        <v>4355</v>
      </c>
      <c r="O77" s="63">
        <v>2080</v>
      </c>
      <c r="P77" s="63">
        <v>2275</v>
      </c>
      <c r="Q77" s="63">
        <v>2018</v>
      </c>
      <c r="R77" s="63">
        <v>975</v>
      </c>
      <c r="S77" s="63">
        <v>1043</v>
      </c>
    </row>
    <row r="78" spans="1:19" s="59" customFormat="1">
      <c r="A78" s="47" t="s">
        <v>78</v>
      </c>
      <c r="B78" s="61">
        <f t="shared" si="18"/>
        <v>52895</v>
      </c>
      <c r="C78" s="61">
        <f t="shared" si="19"/>
        <v>25529</v>
      </c>
      <c r="D78" s="61">
        <f t="shared" si="20"/>
        <v>27366</v>
      </c>
      <c r="E78" s="57">
        <f t="shared" ref="E78:S78" si="22">SUM(E79:E83)</f>
        <v>6284</v>
      </c>
      <c r="F78" s="57">
        <f t="shared" si="22"/>
        <v>2965</v>
      </c>
      <c r="G78" s="57">
        <f t="shared" si="22"/>
        <v>3319</v>
      </c>
      <c r="H78" s="57">
        <f t="shared" si="22"/>
        <v>10701</v>
      </c>
      <c r="I78" s="57">
        <f t="shared" si="22"/>
        <v>5155</v>
      </c>
      <c r="J78" s="57">
        <f t="shared" si="22"/>
        <v>5546</v>
      </c>
      <c r="K78" s="57">
        <f t="shared" si="22"/>
        <v>9833</v>
      </c>
      <c r="L78" s="57">
        <f t="shared" si="22"/>
        <v>4805</v>
      </c>
      <c r="M78" s="57">
        <f t="shared" si="22"/>
        <v>5028</v>
      </c>
      <c r="N78" s="57">
        <f t="shared" si="22"/>
        <v>17709</v>
      </c>
      <c r="O78" s="57">
        <f t="shared" si="22"/>
        <v>8583</v>
      </c>
      <c r="P78" s="57">
        <f t="shared" si="22"/>
        <v>9126</v>
      </c>
      <c r="Q78" s="57">
        <f t="shared" si="22"/>
        <v>8368</v>
      </c>
      <c r="R78" s="57">
        <f t="shared" si="22"/>
        <v>4021</v>
      </c>
      <c r="S78" s="57">
        <f t="shared" si="22"/>
        <v>4347</v>
      </c>
    </row>
    <row r="79" spans="1:19">
      <c r="A79" s="45" t="s">
        <v>79</v>
      </c>
      <c r="B79" s="62">
        <f t="shared" si="18"/>
        <v>11960</v>
      </c>
      <c r="C79" s="62">
        <f t="shared" si="19"/>
        <v>5812</v>
      </c>
      <c r="D79" s="62">
        <f t="shared" si="20"/>
        <v>6148</v>
      </c>
      <c r="E79" s="58">
        <f>SUM(F79:G79)</f>
        <v>1392</v>
      </c>
      <c r="F79" s="58">
        <v>660</v>
      </c>
      <c r="G79" s="58">
        <v>732</v>
      </c>
      <c r="H79" s="58">
        <f>SUM(I79:J79)</f>
        <v>2375</v>
      </c>
      <c r="I79" s="58">
        <v>1153</v>
      </c>
      <c r="J79" s="58">
        <v>1222</v>
      </c>
      <c r="K79" s="63">
        <f>SUM(L79:M79)</f>
        <v>2236</v>
      </c>
      <c r="L79" s="63">
        <v>1044</v>
      </c>
      <c r="M79" s="63">
        <v>1192</v>
      </c>
      <c r="N79" s="63">
        <f>SUM(O79:P79)</f>
        <v>4104</v>
      </c>
      <c r="O79" s="63">
        <v>2038</v>
      </c>
      <c r="P79" s="63">
        <v>2066</v>
      </c>
      <c r="Q79" s="63">
        <v>1853</v>
      </c>
      <c r="R79" s="63">
        <v>917</v>
      </c>
      <c r="S79" s="63">
        <v>936</v>
      </c>
    </row>
    <row r="80" spans="1:19">
      <c r="A80" s="45" t="s">
        <v>73</v>
      </c>
      <c r="B80" s="62">
        <f t="shared" si="18"/>
        <v>12692</v>
      </c>
      <c r="C80" s="62">
        <f t="shared" si="19"/>
        <v>6052</v>
      </c>
      <c r="D80" s="62">
        <f t="shared" si="20"/>
        <v>6640</v>
      </c>
      <c r="E80" s="58">
        <f>SUM(F80:G80)</f>
        <v>1470</v>
      </c>
      <c r="F80" s="58">
        <v>700</v>
      </c>
      <c r="G80" s="58">
        <v>770</v>
      </c>
      <c r="H80" s="58">
        <f>SUM(I80:J80)</f>
        <v>2650</v>
      </c>
      <c r="I80" s="58">
        <v>1250</v>
      </c>
      <c r="J80" s="58">
        <v>1400</v>
      </c>
      <c r="K80" s="63">
        <f>SUM(L80:M80)</f>
        <v>2356</v>
      </c>
      <c r="L80" s="63">
        <v>1139</v>
      </c>
      <c r="M80" s="63">
        <v>1217</v>
      </c>
      <c r="N80" s="63">
        <f>SUM(O80:P80)</f>
        <v>4227</v>
      </c>
      <c r="O80" s="63">
        <v>2036</v>
      </c>
      <c r="P80" s="63">
        <v>2191</v>
      </c>
      <c r="Q80" s="63">
        <v>1989</v>
      </c>
      <c r="R80" s="63">
        <v>927</v>
      </c>
      <c r="S80" s="63">
        <v>1062</v>
      </c>
    </row>
    <row r="81" spans="1:19">
      <c r="A81" s="45" t="s">
        <v>81</v>
      </c>
      <c r="B81" s="62">
        <f t="shared" si="18"/>
        <v>10096</v>
      </c>
      <c r="C81" s="62">
        <f t="shared" si="19"/>
        <v>5002</v>
      </c>
      <c r="D81" s="62">
        <f t="shared" si="20"/>
        <v>5094</v>
      </c>
      <c r="E81" s="58">
        <f>SUM(F81:G81)</f>
        <v>1219</v>
      </c>
      <c r="F81" s="58">
        <v>545</v>
      </c>
      <c r="G81" s="58">
        <v>674</v>
      </c>
      <c r="H81" s="58">
        <f>SUM(I81:J81)</f>
        <v>2012</v>
      </c>
      <c r="I81" s="58">
        <v>991</v>
      </c>
      <c r="J81" s="58">
        <v>1021</v>
      </c>
      <c r="K81" s="63">
        <f>SUM(L81:M81)</f>
        <v>1896</v>
      </c>
      <c r="L81" s="63">
        <v>968</v>
      </c>
      <c r="M81" s="63">
        <v>928</v>
      </c>
      <c r="N81" s="63">
        <f>SUM(O81:P81)</f>
        <v>3328</v>
      </c>
      <c r="O81" s="63">
        <v>1660</v>
      </c>
      <c r="P81" s="63">
        <v>1668</v>
      </c>
      <c r="Q81" s="63">
        <v>1641</v>
      </c>
      <c r="R81" s="63">
        <v>838</v>
      </c>
      <c r="S81" s="63">
        <v>803</v>
      </c>
    </row>
    <row r="82" spans="1:19">
      <c r="A82" s="45" t="s">
        <v>80</v>
      </c>
      <c r="B82" s="62">
        <f t="shared" si="18"/>
        <v>9034</v>
      </c>
      <c r="C82" s="62">
        <f t="shared" si="19"/>
        <v>4342</v>
      </c>
      <c r="D82" s="62">
        <f t="shared" si="20"/>
        <v>4692</v>
      </c>
      <c r="E82" s="58">
        <f>SUM(F82:G82)</f>
        <v>1104</v>
      </c>
      <c r="F82" s="58">
        <v>523</v>
      </c>
      <c r="G82" s="58">
        <v>581</v>
      </c>
      <c r="H82" s="58">
        <f>SUM(I82:J82)</f>
        <v>1846</v>
      </c>
      <c r="I82" s="58">
        <v>922</v>
      </c>
      <c r="J82" s="58">
        <v>924</v>
      </c>
      <c r="K82" s="63">
        <f>SUM(L82:M82)</f>
        <v>1658</v>
      </c>
      <c r="L82" s="63">
        <v>814</v>
      </c>
      <c r="M82" s="63">
        <v>844</v>
      </c>
      <c r="N82" s="63">
        <f>SUM(O82:P82)</f>
        <v>3024</v>
      </c>
      <c r="O82" s="63">
        <v>1418</v>
      </c>
      <c r="P82" s="63">
        <v>1606</v>
      </c>
      <c r="Q82" s="63">
        <v>1402</v>
      </c>
      <c r="R82" s="63">
        <v>665</v>
      </c>
      <c r="S82" s="63">
        <v>737</v>
      </c>
    </row>
    <row r="83" spans="1:19">
      <c r="A83" s="45" t="s">
        <v>82</v>
      </c>
      <c r="B83" s="62">
        <f t="shared" si="18"/>
        <v>9113</v>
      </c>
      <c r="C83" s="62">
        <f t="shared" si="19"/>
        <v>4321</v>
      </c>
      <c r="D83" s="62">
        <f t="shared" si="20"/>
        <v>4792</v>
      </c>
      <c r="E83" s="58">
        <f>SUM(F83:G83)</f>
        <v>1099</v>
      </c>
      <c r="F83" s="58">
        <v>537</v>
      </c>
      <c r="G83" s="58">
        <v>562</v>
      </c>
      <c r="H83" s="58">
        <f>SUM(I83:J83)</f>
        <v>1818</v>
      </c>
      <c r="I83" s="58">
        <v>839</v>
      </c>
      <c r="J83" s="58">
        <v>979</v>
      </c>
      <c r="K83" s="63">
        <f>SUM(L83:M83)</f>
        <v>1687</v>
      </c>
      <c r="L83" s="63">
        <v>840</v>
      </c>
      <c r="M83" s="63">
        <v>847</v>
      </c>
      <c r="N83" s="63">
        <f>SUM(O83:P83)</f>
        <v>3026</v>
      </c>
      <c r="O83" s="63">
        <v>1431</v>
      </c>
      <c r="P83" s="63">
        <v>1595</v>
      </c>
      <c r="Q83" s="63">
        <v>1483</v>
      </c>
      <c r="R83" s="63">
        <v>674</v>
      </c>
      <c r="S83" s="63">
        <v>809</v>
      </c>
    </row>
    <row r="84" spans="1:19" s="59" customFormat="1">
      <c r="A84" s="47" t="s">
        <v>83</v>
      </c>
      <c r="B84" s="61">
        <f t="shared" si="18"/>
        <v>46085</v>
      </c>
      <c r="C84" s="61">
        <f t="shared" si="19"/>
        <v>21104</v>
      </c>
      <c r="D84" s="61">
        <f t="shared" si="20"/>
        <v>24981</v>
      </c>
      <c r="E84" s="57">
        <f t="shared" ref="E84:S84" si="23">SUM(E85:E89)</f>
        <v>5906</v>
      </c>
      <c r="F84" s="57">
        <f t="shared" si="23"/>
        <v>2812</v>
      </c>
      <c r="G84" s="57">
        <f t="shared" si="23"/>
        <v>3094</v>
      </c>
      <c r="H84" s="57">
        <f t="shared" si="23"/>
        <v>9012</v>
      </c>
      <c r="I84" s="57">
        <f t="shared" si="23"/>
        <v>4133</v>
      </c>
      <c r="J84" s="57">
        <f t="shared" si="23"/>
        <v>4879</v>
      </c>
      <c r="K84" s="57">
        <f t="shared" si="23"/>
        <v>8354</v>
      </c>
      <c r="L84" s="57">
        <f t="shared" si="23"/>
        <v>3971</v>
      </c>
      <c r="M84" s="57">
        <f t="shared" si="23"/>
        <v>4383</v>
      </c>
      <c r="N84" s="57">
        <f t="shared" si="23"/>
        <v>14905</v>
      </c>
      <c r="O84" s="57">
        <f t="shared" si="23"/>
        <v>6861</v>
      </c>
      <c r="P84" s="57">
        <f t="shared" si="23"/>
        <v>8044</v>
      </c>
      <c r="Q84" s="57">
        <f t="shared" si="23"/>
        <v>7908</v>
      </c>
      <c r="R84" s="57">
        <f t="shared" si="23"/>
        <v>3327</v>
      </c>
      <c r="S84" s="57">
        <f t="shared" si="23"/>
        <v>4581</v>
      </c>
    </row>
    <row r="85" spans="1:19">
      <c r="A85" s="45" t="s">
        <v>86</v>
      </c>
      <c r="B85" s="62">
        <f t="shared" si="18"/>
        <v>8481</v>
      </c>
      <c r="C85" s="62">
        <f t="shared" si="19"/>
        <v>3970</v>
      </c>
      <c r="D85" s="62">
        <f t="shared" si="20"/>
        <v>4511</v>
      </c>
      <c r="E85" s="58">
        <f>SUM(F85:G85)</f>
        <v>1061</v>
      </c>
      <c r="F85" s="58">
        <v>483</v>
      </c>
      <c r="G85" s="58">
        <v>578</v>
      </c>
      <c r="H85" s="58">
        <f>SUM(I85:J85)</f>
        <v>1690</v>
      </c>
      <c r="I85" s="58">
        <v>800</v>
      </c>
      <c r="J85" s="58">
        <v>890</v>
      </c>
      <c r="K85" s="63">
        <f>SUM(L85:M85)</f>
        <v>1530</v>
      </c>
      <c r="L85" s="63">
        <v>758</v>
      </c>
      <c r="M85" s="63">
        <v>772</v>
      </c>
      <c r="N85" s="63">
        <f>SUM(O85:P85)</f>
        <v>2759</v>
      </c>
      <c r="O85" s="63">
        <v>1264</v>
      </c>
      <c r="P85" s="63">
        <v>1495</v>
      </c>
      <c r="Q85" s="63">
        <f>SUM(R85:S85)</f>
        <v>1441</v>
      </c>
      <c r="R85" s="63">
        <v>665</v>
      </c>
      <c r="S85" s="63">
        <v>776</v>
      </c>
    </row>
    <row r="86" spans="1:19">
      <c r="A86" s="45" t="s">
        <v>84</v>
      </c>
      <c r="B86" s="62">
        <f t="shared" si="18"/>
        <v>11866</v>
      </c>
      <c r="C86" s="62">
        <f t="shared" si="19"/>
        <v>5646</v>
      </c>
      <c r="D86" s="62">
        <f t="shared" si="20"/>
        <v>6220</v>
      </c>
      <c r="E86" s="58">
        <f>SUM(F86:G86)</f>
        <v>1488</v>
      </c>
      <c r="F86" s="58">
        <v>739</v>
      </c>
      <c r="G86" s="58">
        <v>749</v>
      </c>
      <c r="H86" s="58">
        <f>SUM(I86:J86)</f>
        <v>2269</v>
      </c>
      <c r="I86" s="58">
        <v>1069</v>
      </c>
      <c r="J86" s="58">
        <v>1200</v>
      </c>
      <c r="K86" s="63">
        <f>SUM(L86:M86)</f>
        <v>2149</v>
      </c>
      <c r="L86" s="63">
        <v>1032</v>
      </c>
      <c r="M86" s="63">
        <v>1117</v>
      </c>
      <c r="N86" s="63">
        <f>SUM(O86:P86)</f>
        <v>3956</v>
      </c>
      <c r="O86" s="63">
        <v>1927</v>
      </c>
      <c r="P86" s="63">
        <v>2029</v>
      </c>
      <c r="Q86" s="63">
        <f>SUM(R86:S86)</f>
        <v>2004</v>
      </c>
      <c r="R86" s="63">
        <v>879</v>
      </c>
      <c r="S86" s="63">
        <v>1125</v>
      </c>
    </row>
    <row r="87" spans="1:19">
      <c r="A87" s="45" t="s">
        <v>85</v>
      </c>
      <c r="B87" s="62">
        <f t="shared" si="18"/>
        <v>9507</v>
      </c>
      <c r="C87" s="62">
        <f t="shared" si="19"/>
        <v>4302</v>
      </c>
      <c r="D87" s="62">
        <f t="shared" si="20"/>
        <v>5205</v>
      </c>
      <c r="E87" s="58">
        <f>SUM(F87:G87)</f>
        <v>1246</v>
      </c>
      <c r="F87" s="58">
        <v>598</v>
      </c>
      <c r="G87" s="58">
        <v>648</v>
      </c>
      <c r="H87" s="58">
        <f>SUM(I87:J87)</f>
        <v>1821</v>
      </c>
      <c r="I87" s="58">
        <v>828</v>
      </c>
      <c r="J87" s="58">
        <v>993</v>
      </c>
      <c r="K87" s="63">
        <f>SUM(L87:M87)</f>
        <v>1720</v>
      </c>
      <c r="L87" s="63">
        <v>809</v>
      </c>
      <c r="M87" s="63">
        <v>911</v>
      </c>
      <c r="N87" s="63">
        <f>SUM(O87:P87)</f>
        <v>3018</v>
      </c>
      <c r="O87" s="63">
        <v>1370</v>
      </c>
      <c r="P87" s="63">
        <v>1648</v>
      </c>
      <c r="Q87" s="63">
        <f>SUM(R87:S87)</f>
        <v>1702</v>
      </c>
      <c r="R87" s="63">
        <v>697</v>
      </c>
      <c r="S87" s="63">
        <v>1005</v>
      </c>
    </row>
    <row r="88" spans="1:19">
      <c r="A88" s="45" t="s">
        <v>87</v>
      </c>
      <c r="B88" s="62">
        <f t="shared" si="18"/>
        <v>8088</v>
      </c>
      <c r="C88" s="62">
        <f t="shared" si="19"/>
        <v>3568</v>
      </c>
      <c r="D88" s="62">
        <f t="shared" si="20"/>
        <v>4520</v>
      </c>
      <c r="E88" s="58">
        <f>SUM(F88:G88)</f>
        <v>1093</v>
      </c>
      <c r="F88" s="58">
        <v>501</v>
      </c>
      <c r="G88" s="58">
        <v>592</v>
      </c>
      <c r="H88" s="58">
        <f>SUM(I88:J88)</f>
        <v>1602</v>
      </c>
      <c r="I88" s="58">
        <v>713</v>
      </c>
      <c r="J88" s="58">
        <v>889</v>
      </c>
      <c r="K88" s="63">
        <f>SUM(L88:M88)</f>
        <v>1461</v>
      </c>
      <c r="L88" s="63">
        <v>684</v>
      </c>
      <c r="M88" s="63">
        <v>777</v>
      </c>
      <c r="N88" s="63">
        <f>SUM(O88:P88)</f>
        <v>2593</v>
      </c>
      <c r="O88" s="63">
        <v>1141</v>
      </c>
      <c r="P88" s="63">
        <v>1452</v>
      </c>
      <c r="Q88" s="63">
        <f>SUM(R88:S88)</f>
        <v>1339</v>
      </c>
      <c r="R88" s="63">
        <v>529</v>
      </c>
      <c r="S88" s="63">
        <v>810</v>
      </c>
    </row>
    <row r="89" spans="1:19">
      <c r="A89" s="45" t="s">
        <v>88</v>
      </c>
      <c r="B89" s="62">
        <f t="shared" si="18"/>
        <v>8143</v>
      </c>
      <c r="C89" s="62">
        <f t="shared" si="19"/>
        <v>3618</v>
      </c>
      <c r="D89" s="62">
        <f t="shared" si="20"/>
        <v>4525</v>
      </c>
      <c r="E89" s="58">
        <f>SUM(F89:G89)</f>
        <v>1018</v>
      </c>
      <c r="F89" s="58">
        <v>491</v>
      </c>
      <c r="G89" s="58">
        <v>527</v>
      </c>
      <c r="H89" s="58">
        <f>SUM(I89:J89)</f>
        <v>1630</v>
      </c>
      <c r="I89" s="58">
        <v>723</v>
      </c>
      <c r="J89" s="58">
        <v>907</v>
      </c>
      <c r="K89" s="63">
        <f>SUM(L89:M89)</f>
        <v>1494</v>
      </c>
      <c r="L89" s="63">
        <v>688</v>
      </c>
      <c r="M89" s="63">
        <v>806</v>
      </c>
      <c r="N89" s="63">
        <f>SUM(O89:P89)</f>
        <v>2579</v>
      </c>
      <c r="O89" s="63">
        <v>1159</v>
      </c>
      <c r="P89" s="63">
        <v>1420</v>
      </c>
      <c r="Q89" s="63">
        <f>SUM(R89:S89)</f>
        <v>1422</v>
      </c>
      <c r="R89" s="63">
        <v>557</v>
      </c>
      <c r="S89" s="63">
        <v>865</v>
      </c>
    </row>
    <row r="90" spans="1:19" s="59" customFormat="1">
      <c r="A90" s="47" t="s">
        <v>91</v>
      </c>
      <c r="B90" s="61">
        <f t="shared" si="18"/>
        <v>32648</v>
      </c>
      <c r="C90" s="61">
        <f t="shared" si="19"/>
        <v>13589</v>
      </c>
      <c r="D90" s="61">
        <f t="shared" si="20"/>
        <v>19059</v>
      </c>
      <c r="E90" s="57">
        <f t="shared" ref="E90:S90" si="24">SUM(E91:E95)</f>
        <v>4099</v>
      </c>
      <c r="F90" s="57">
        <f t="shared" si="24"/>
        <v>1876</v>
      </c>
      <c r="G90" s="57">
        <f t="shared" si="24"/>
        <v>2223</v>
      </c>
      <c r="H90" s="57">
        <f t="shared" si="24"/>
        <v>6319</v>
      </c>
      <c r="I90" s="57">
        <f t="shared" si="24"/>
        <v>2636</v>
      </c>
      <c r="J90" s="57">
        <f t="shared" si="24"/>
        <v>3683</v>
      </c>
      <c r="K90" s="57">
        <f t="shared" si="24"/>
        <v>5787</v>
      </c>
      <c r="L90" s="57">
        <f t="shared" si="24"/>
        <v>2437</v>
      </c>
      <c r="M90" s="57">
        <f t="shared" si="24"/>
        <v>3350</v>
      </c>
      <c r="N90" s="57">
        <f t="shared" si="24"/>
        <v>10416</v>
      </c>
      <c r="O90" s="57">
        <f t="shared" si="24"/>
        <v>4377</v>
      </c>
      <c r="P90" s="57">
        <f t="shared" si="24"/>
        <v>6039</v>
      </c>
      <c r="Q90" s="57">
        <f t="shared" si="24"/>
        <v>6027</v>
      </c>
      <c r="R90" s="57">
        <f t="shared" si="24"/>
        <v>2263</v>
      </c>
      <c r="S90" s="57">
        <f t="shared" si="24"/>
        <v>3764</v>
      </c>
    </row>
    <row r="91" spans="1:19">
      <c r="A91" s="45" t="s">
        <v>89</v>
      </c>
      <c r="B91" s="62">
        <f t="shared" si="18"/>
        <v>7483</v>
      </c>
      <c r="C91" s="62">
        <f t="shared" si="19"/>
        <v>3296</v>
      </c>
      <c r="D91" s="62">
        <f t="shared" si="20"/>
        <v>4187</v>
      </c>
      <c r="E91" s="58">
        <f>SUM(F91:G91)</f>
        <v>956</v>
      </c>
      <c r="F91" s="58">
        <v>453</v>
      </c>
      <c r="G91" s="58">
        <v>503</v>
      </c>
      <c r="H91" s="58">
        <f>SUM(I91:J91)</f>
        <v>1434</v>
      </c>
      <c r="I91" s="58">
        <v>637</v>
      </c>
      <c r="J91" s="58">
        <v>797</v>
      </c>
      <c r="K91" s="63">
        <f>SUM(L91:M91)</f>
        <v>1336</v>
      </c>
      <c r="L91" s="63">
        <v>614</v>
      </c>
      <c r="M91" s="63">
        <v>722</v>
      </c>
      <c r="N91" s="63">
        <f>SUM(O91:P91)</f>
        <v>2434</v>
      </c>
      <c r="O91" s="63">
        <v>1074</v>
      </c>
      <c r="P91" s="63">
        <v>1360</v>
      </c>
      <c r="Q91" s="63">
        <f>SUM(R91:S91)</f>
        <v>1323</v>
      </c>
      <c r="R91" s="63">
        <v>518</v>
      </c>
      <c r="S91" s="63">
        <v>805</v>
      </c>
    </row>
    <row r="92" spans="1:19">
      <c r="A92" s="45" t="s">
        <v>90</v>
      </c>
      <c r="B92" s="62">
        <f t="shared" si="18"/>
        <v>7005</v>
      </c>
      <c r="C92" s="62">
        <f t="shared" si="19"/>
        <v>2976</v>
      </c>
      <c r="D92" s="62">
        <f t="shared" si="20"/>
        <v>4029</v>
      </c>
      <c r="E92" s="58">
        <f>SUM(F92:G92)</f>
        <v>901</v>
      </c>
      <c r="F92" s="58">
        <v>418</v>
      </c>
      <c r="G92" s="58">
        <v>483</v>
      </c>
      <c r="H92" s="58">
        <f>SUM(I92:J92)</f>
        <v>1344</v>
      </c>
      <c r="I92" s="58">
        <v>569</v>
      </c>
      <c r="J92" s="58">
        <v>775</v>
      </c>
      <c r="K92" s="63">
        <f>SUM(L92:M92)</f>
        <v>1227</v>
      </c>
      <c r="L92" s="63">
        <v>535</v>
      </c>
      <c r="M92" s="63">
        <v>692</v>
      </c>
      <c r="N92" s="63">
        <f>SUM(O92:P92)</f>
        <v>2212</v>
      </c>
      <c r="O92" s="63">
        <v>964</v>
      </c>
      <c r="P92" s="63">
        <v>1248</v>
      </c>
      <c r="Q92" s="63">
        <f>SUM(R92:S92)</f>
        <v>1321</v>
      </c>
      <c r="R92" s="63">
        <v>490</v>
      </c>
      <c r="S92" s="63">
        <v>831</v>
      </c>
    </row>
    <row r="93" spans="1:19">
      <c r="A93" s="45" t="s">
        <v>92</v>
      </c>
      <c r="B93" s="62">
        <f t="shared" si="18"/>
        <v>6160</v>
      </c>
      <c r="C93" s="62">
        <f t="shared" si="19"/>
        <v>2491</v>
      </c>
      <c r="D93" s="62">
        <f t="shared" si="20"/>
        <v>3669</v>
      </c>
      <c r="E93" s="58">
        <f>SUM(F93:G93)</f>
        <v>788</v>
      </c>
      <c r="F93" s="58">
        <v>357</v>
      </c>
      <c r="G93" s="58">
        <v>431</v>
      </c>
      <c r="H93" s="58">
        <f>SUM(I93:J93)</f>
        <v>1179</v>
      </c>
      <c r="I93" s="58">
        <v>474</v>
      </c>
      <c r="J93" s="58">
        <v>705</v>
      </c>
      <c r="K93" s="63">
        <f>SUM(L93:M93)</f>
        <v>1119</v>
      </c>
      <c r="L93" s="63">
        <v>461</v>
      </c>
      <c r="M93" s="63">
        <v>658</v>
      </c>
      <c r="N93" s="63">
        <f>SUM(O93:P93)</f>
        <v>1952</v>
      </c>
      <c r="O93" s="63">
        <v>786</v>
      </c>
      <c r="P93" s="63">
        <v>1166</v>
      </c>
      <c r="Q93" s="63">
        <f>SUM(R93:S93)</f>
        <v>1122</v>
      </c>
      <c r="R93" s="63">
        <v>413</v>
      </c>
      <c r="S93" s="63">
        <v>709</v>
      </c>
    </row>
    <row r="94" spans="1:19">
      <c r="A94" s="45" t="s">
        <v>93</v>
      </c>
      <c r="B94" s="62">
        <f t="shared" si="18"/>
        <v>6264</v>
      </c>
      <c r="C94" s="62">
        <f t="shared" si="19"/>
        <v>2566</v>
      </c>
      <c r="D94" s="62">
        <f t="shared" si="20"/>
        <v>3698</v>
      </c>
      <c r="E94" s="58">
        <f>SUM(F94:G94)</f>
        <v>727</v>
      </c>
      <c r="F94" s="58">
        <v>322</v>
      </c>
      <c r="G94" s="58">
        <v>405</v>
      </c>
      <c r="H94" s="58">
        <f>SUM(I94:J94)</f>
        <v>1222</v>
      </c>
      <c r="I94" s="58">
        <v>531</v>
      </c>
      <c r="J94" s="58">
        <v>691</v>
      </c>
      <c r="K94" s="63">
        <f>SUM(L94:M94)</f>
        <v>1109</v>
      </c>
      <c r="L94" s="63">
        <v>441</v>
      </c>
      <c r="M94" s="63">
        <v>668</v>
      </c>
      <c r="N94" s="63">
        <f>SUM(O94:P94)</f>
        <v>1989</v>
      </c>
      <c r="O94" s="63">
        <v>825</v>
      </c>
      <c r="P94" s="63">
        <v>1164</v>
      </c>
      <c r="Q94" s="63">
        <f>SUM(R94:S94)</f>
        <v>1217</v>
      </c>
      <c r="R94" s="63">
        <v>447</v>
      </c>
      <c r="S94" s="63">
        <v>770</v>
      </c>
    </row>
    <row r="95" spans="1:19">
      <c r="A95" s="45" t="s">
        <v>96</v>
      </c>
      <c r="B95" s="62">
        <f t="shared" si="18"/>
        <v>5736</v>
      </c>
      <c r="C95" s="62">
        <f t="shared" si="19"/>
        <v>2260</v>
      </c>
      <c r="D95" s="62">
        <f t="shared" si="20"/>
        <v>3476</v>
      </c>
      <c r="E95" s="58">
        <f>SUM(F95:G95)</f>
        <v>727</v>
      </c>
      <c r="F95" s="58">
        <v>326</v>
      </c>
      <c r="G95" s="58">
        <v>401</v>
      </c>
      <c r="H95" s="58">
        <f>SUM(I95:J95)</f>
        <v>1140</v>
      </c>
      <c r="I95" s="58">
        <v>425</v>
      </c>
      <c r="J95" s="58">
        <v>715</v>
      </c>
      <c r="K95" s="63">
        <f>SUM(L95:M95)</f>
        <v>996</v>
      </c>
      <c r="L95" s="63">
        <v>386</v>
      </c>
      <c r="M95" s="63">
        <v>610</v>
      </c>
      <c r="N95" s="63">
        <f>SUM(O95:P95)</f>
        <v>1829</v>
      </c>
      <c r="O95" s="63">
        <v>728</v>
      </c>
      <c r="P95" s="63">
        <v>1101</v>
      </c>
      <c r="Q95" s="63">
        <f>SUM(R95:S95)</f>
        <v>1044</v>
      </c>
      <c r="R95" s="63">
        <v>395</v>
      </c>
      <c r="S95" s="63">
        <v>649</v>
      </c>
    </row>
    <row r="96" spans="1:19" s="59" customFormat="1">
      <c r="A96" s="47" t="s">
        <v>94</v>
      </c>
      <c r="B96" s="61">
        <f t="shared" si="18"/>
        <v>20510</v>
      </c>
      <c r="C96" s="61">
        <f t="shared" si="19"/>
        <v>7200</v>
      </c>
      <c r="D96" s="61">
        <f t="shared" si="20"/>
        <v>13310</v>
      </c>
      <c r="E96" s="57">
        <f t="shared" ref="E96:S96" si="25">SUM(E97:E101)</f>
        <v>2445</v>
      </c>
      <c r="F96" s="57">
        <f t="shared" si="25"/>
        <v>1017</v>
      </c>
      <c r="G96" s="57">
        <f t="shared" si="25"/>
        <v>1428</v>
      </c>
      <c r="H96" s="57">
        <f t="shared" si="25"/>
        <v>4043</v>
      </c>
      <c r="I96" s="57">
        <f t="shared" si="25"/>
        <v>1356</v>
      </c>
      <c r="J96" s="57">
        <f t="shared" si="25"/>
        <v>2687</v>
      </c>
      <c r="K96" s="57">
        <f t="shared" si="25"/>
        <v>3763</v>
      </c>
      <c r="L96" s="57">
        <f t="shared" si="25"/>
        <v>1306</v>
      </c>
      <c r="M96" s="57">
        <f t="shared" si="25"/>
        <v>2457</v>
      </c>
      <c r="N96" s="57">
        <f t="shared" si="25"/>
        <v>6387</v>
      </c>
      <c r="O96" s="57">
        <f t="shared" si="25"/>
        <v>2267</v>
      </c>
      <c r="P96" s="57">
        <f t="shared" si="25"/>
        <v>4120</v>
      </c>
      <c r="Q96" s="57">
        <f t="shared" si="25"/>
        <v>3872</v>
      </c>
      <c r="R96" s="57">
        <f t="shared" si="25"/>
        <v>1254</v>
      </c>
      <c r="S96" s="57">
        <f t="shared" si="25"/>
        <v>2618</v>
      </c>
    </row>
    <row r="97" spans="1:19">
      <c r="A97" s="45" t="s">
        <v>95</v>
      </c>
      <c r="B97" s="62">
        <f t="shared" si="18"/>
        <v>4790</v>
      </c>
      <c r="C97" s="62">
        <f t="shared" si="19"/>
        <v>1799</v>
      </c>
      <c r="D97" s="62">
        <f t="shared" si="20"/>
        <v>2991</v>
      </c>
      <c r="E97" s="58">
        <f>SUM(F97:G97)</f>
        <v>590</v>
      </c>
      <c r="F97" s="58">
        <v>266</v>
      </c>
      <c r="G97" s="58">
        <v>324</v>
      </c>
      <c r="H97" s="58">
        <f>SUM(I97:J97)</f>
        <v>969</v>
      </c>
      <c r="I97" s="58">
        <v>329</v>
      </c>
      <c r="J97" s="58">
        <v>640</v>
      </c>
      <c r="K97" s="63">
        <f>SUM(L97:M97)</f>
        <v>883</v>
      </c>
      <c r="L97" s="63">
        <v>330</v>
      </c>
      <c r="M97" s="63">
        <v>553</v>
      </c>
      <c r="N97" s="63">
        <f>SUM(O97:P97)</f>
        <v>1480</v>
      </c>
      <c r="O97" s="63">
        <v>568</v>
      </c>
      <c r="P97" s="63">
        <v>912</v>
      </c>
      <c r="Q97" s="63">
        <f>SUM(R97:S97)</f>
        <v>868</v>
      </c>
      <c r="R97" s="63">
        <v>306</v>
      </c>
      <c r="S97" s="63">
        <v>562</v>
      </c>
    </row>
    <row r="98" spans="1:19">
      <c r="A98" s="45" t="s">
        <v>97</v>
      </c>
      <c r="B98" s="62">
        <f t="shared" si="18"/>
        <v>4356</v>
      </c>
      <c r="C98" s="62">
        <f t="shared" si="19"/>
        <v>1620</v>
      </c>
      <c r="D98" s="62">
        <f t="shared" si="20"/>
        <v>2736</v>
      </c>
      <c r="E98" s="58">
        <f>SUM(F98:G98)</f>
        <v>506</v>
      </c>
      <c r="F98" s="58">
        <v>209</v>
      </c>
      <c r="G98" s="58">
        <v>297</v>
      </c>
      <c r="H98" s="58">
        <f>SUM(I98:J98)</f>
        <v>864</v>
      </c>
      <c r="I98" s="58">
        <v>329</v>
      </c>
      <c r="J98" s="58">
        <v>535</v>
      </c>
      <c r="K98" s="63">
        <f>SUM(L98:M98)</f>
        <v>817</v>
      </c>
      <c r="L98" s="63">
        <v>297</v>
      </c>
      <c r="M98" s="63">
        <v>520</v>
      </c>
      <c r="N98" s="63">
        <f>SUM(O98:P98)</f>
        <v>1344</v>
      </c>
      <c r="O98" s="63">
        <v>497</v>
      </c>
      <c r="P98" s="63">
        <v>847</v>
      </c>
      <c r="Q98" s="63">
        <f>SUM(R98:S98)</f>
        <v>825</v>
      </c>
      <c r="R98" s="63">
        <v>288</v>
      </c>
      <c r="S98" s="63">
        <v>537</v>
      </c>
    </row>
    <row r="99" spans="1:19">
      <c r="A99" s="45" t="s">
        <v>98</v>
      </c>
      <c r="B99" s="62">
        <f t="shared" si="18"/>
        <v>3790</v>
      </c>
      <c r="C99" s="62">
        <f t="shared" si="19"/>
        <v>1327</v>
      </c>
      <c r="D99" s="62">
        <f t="shared" si="20"/>
        <v>2463</v>
      </c>
      <c r="E99" s="58">
        <f>SUM(F99:G99)</f>
        <v>469</v>
      </c>
      <c r="F99" s="58">
        <v>195</v>
      </c>
      <c r="G99" s="58">
        <v>274</v>
      </c>
      <c r="H99" s="58">
        <f>SUM(I99:J99)</f>
        <v>737</v>
      </c>
      <c r="I99" s="58">
        <v>269</v>
      </c>
      <c r="J99" s="58">
        <v>468</v>
      </c>
      <c r="K99" s="63">
        <f>SUM(L99:M99)</f>
        <v>670</v>
      </c>
      <c r="L99" s="63">
        <v>224</v>
      </c>
      <c r="M99" s="63">
        <v>446</v>
      </c>
      <c r="N99" s="63">
        <f>SUM(O99:P99)</f>
        <v>1227</v>
      </c>
      <c r="O99" s="63">
        <v>432</v>
      </c>
      <c r="P99" s="63">
        <v>795</v>
      </c>
      <c r="Q99" s="63">
        <f>SUM(R99:S99)</f>
        <v>687</v>
      </c>
      <c r="R99" s="63">
        <v>207</v>
      </c>
      <c r="S99" s="63">
        <v>480</v>
      </c>
    </row>
    <row r="100" spans="1:19">
      <c r="A100" s="45" t="s">
        <v>101</v>
      </c>
      <c r="B100" s="62">
        <f t="shared" si="18"/>
        <v>3878</v>
      </c>
      <c r="C100" s="62">
        <f t="shared" si="19"/>
        <v>1195</v>
      </c>
      <c r="D100" s="62">
        <f t="shared" si="20"/>
        <v>2683</v>
      </c>
      <c r="E100" s="58">
        <f>SUM(F100:G100)</f>
        <v>418</v>
      </c>
      <c r="F100" s="58">
        <v>157</v>
      </c>
      <c r="G100" s="58">
        <v>261</v>
      </c>
      <c r="H100" s="58">
        <f>SUM(I100:J100)</f>
        <v>746</v>
      </c>
      <c r="I100" s="58">
        <v>217</v>
      </c>
      <c r="J100" s="58">
        <v>529</v>
      </c>
      <c r="K100" s="63">
        <f>SUM(L100:M100)</f>
        <v>734</v>
      </c>
      <c r="L100" s="63">
        <v>234</v>
      </c>
      <c r="M100" s="63">
        <v>500</v>
      </c>
      <c r="N100" s="63">
        <f>SUM(O100:P100)</f>
        <v>1182</v>
      </c>
      <c r="O100" s="63">
        <v>354</v>
      </c>
      <c r="P100" s="63">
        <v>828</v>
      </c>
      <c r="Q100" s="63">
        <f>SUM(R100:S100)</f>
        <v>798</v>
      </c>
      <c r="R100" s="63">
        <v>233</v>
      </c>
      <c r="S100" s="63">
        <v>565</v>
      </c>
    </row>
    <row r="101" spans="1:19">
      <c r="A101" s="45" t="s">
        <v>99</v>
      </c>
      <c r="B101" s="62">
        <f t="shared" si="18"/>
        <v>3696</v>
      </c>
      <c r="C101" s="62">
        <f t="shared" si="19"/>
        <v>1259</v>
      </c>
      <c r="D101" s="62">
        <f t="shared" si="20"/>
        <v>2437</v>
      </c>
      <c r="E101" s="58">
        <f>SUM(F101:G101)</f>
        <v>462</v>
      </c>
      <c r="F101" s="58">
        <v>190</v>
      </c>
      <c r="G101" s="58">
        <v>272</v>
      </c>
      <c r="H101" s="58">
        <f>SUM(I101:J101)</f>
        <v>727</v>
      </c>
      <c r="I101" s="58">
        <v>212</v>
      </c>
      <c r="J101" s="58">
        <v>515</v>
      </c>
      <c r="K101" s="63">
        <f>SUM(L101:M101)</f>
        <v>659</v>
      </c>
      <c r="L101" s="63">
        <v>221</v>
      </c>
      <c r="M101" s="63">
        <v>438</v>
      </c>
      <c r="N101" s="63">
        <f>SUM(O101:P101)</f>
        <v>1154</v>
      </c>
      <c r="O101" s="63">
        <v>416</v>
      </c>
      <c r="P101" s="63">
        <v>738</v>
      </c>
      <c r="Q101" s="63">
        <f>SUM(R101:S101)</f>
        <v>694</v>
      </c>
      <c r="R101" s="63">
        <v>220</v>
      </c>
      <c r="S101" s="63">
        <v>474</v>
      </c>
    </row>
    <row r="102" spans="1:19" s="59" customFormat="1">
      <c r="A102" s="47" t="s">
        <v>100</v>
      </c>
      <c r="B102" s="61">
        <f t="shared" ref="B102:B126" si="26">SUM(C102:D102)</f>
        <v>11264</v>
      </c>
      <c r="C102" s="61">
        <f t="shared" ref="C102:C126" si="27">SUM(F102,I102,L102,O102,R102)</f>
        <v>3473</v>
      </c>
      <c r="D102" s="61">
        <f t="shared" ref="D102:D126" si="28">SUM(G102,J102,M102,P102,S102)</f>
        <v>7791</v>
      </c>
      <c r="E102" s="57">
        <f t="shared" ref="E102:S102" si="29">SUM(E103:E107)</f>
        <v>1335</v>
      </c>
      <c r="F102" s="57">
        <f t="shared" si="29"/>
        <v>471</v>
      </c>
      <c r="G102" s="57">
        <f t="shared" si="29"/>
        <v>864</v>
      </c>
      <c r="H102" s="57">
        <f t="shared" si="29"/>
        <v>2355</v>
      </c>
      <c r="I102" s="57">
        <f t="shared" si="29"/>
        <v>701</v>
      </c>
      <c r="J102" s="57">
        <f t="shared" si="29"/>
        <v>1654</v>
      </c>
      <c r="K102" s="57">
        <f t="shared" si="29"/>
        <v>2048</v>
      </c>
      <c r="L102" s="57">
        <f t="shared" si="29"/>
        <v>633</v>
      </c>
      <c r="M102" s="57">
        <f t="shared" si="29"/>
        <v>1415</v>
      </c>
      <c r="N102" s="57">
        <f t="shared" si="29"/>
        <v>3494</v>
      </c>
      <c r="O102" s="57">
        <f t="shared" si="29"/>
        <v>1049</v>
      </c>
      <c r="P102" s="57">
        <f t="shared" si="29"/>
        <v>2445</v>
      </c>
      <c r="Q102" s="57">
        <f t="shared" si="29"/>
        <v>2032</v>
      </c>
      <c r="R102" s="57">
        <f t="shared" si="29"/>
        <v>619</v>
      </c>
      <c r="S102" s="57">
        <f t="shared" si="29"/>
        <v>1413</v>
      </c>
    </row>
    <row r="103" spans="1:19">
      <c r="A103" s="45" t="s">
        <v>102</v>
      </c>
      <c r="B103" s="62">
        <f t="shared" si="26"/>
        <v>2997</v>
      </c>
      <c r="C103" s="62">
        <f t="shared" si="27"/>
        <v>972</v>
      </c>
      <c r="D103" s="62">
        <f t="shared" si="28"/>
        <v>2025</v>
      </c>
      <c r="E103" s="58">
        <f>SUM(F103:G103)</f>
        <v>335</v>
      </c>
      <c r="F103" s="58">
        <v>120</v>
      </c>
      <c r="G103" s="58">
        <v>215</v>
      </c>
      <c r="H103" s="58">
        <f>SUM(I103:J103)</f>
        <v>628</v>
      </c>
      <c r="I103" s="58">
        <v>211</v>
      </c>
      <c r="J103" s="58">
        <v>417</v>
      </c>
      <c r="K103" s="63">
        <f>SUM(L103:M103)</f>
        <v>535</v>
      </c>
      <c r="L103" s="63">
        <v>187</v>
      </c>
      <c r="M103" s="63">
        <v>348</v>
      </c>
      <c r="N103" s="63">
        <f>SUM(O103:P103)</f>
        <v>995</v>
      </c>
      <c r="O103" s="63">
        <v>289</v>
      </c>
      <c r="P103" s="63">
        <v>706</v>
      </c>
      <c r="Q103" s="63">
        <f>SUM(R103:S103)</f>
        <v>504</v>
      </c>
      <c r="R103" s="63">
        <v>165</v>
      </c>
      <c r="S103" s="63">
        <v>339</v>
      </c>
    </row>
    <row r="104" spans="1:19">
      <c r="A104" s="45" t="s">
        <v>103</v>
      </c>
      <c r="B104" s="62">
        <f t="shared" si="26"/>
        <v>2712</v>
      </c>
      <c r="C104" s="62">
        <f t="shared" si="27"/>
        <v>849</v>
      </c>
      <c r="D104" s="62">
        <f t="shared" si="28"/>
        <v>1863</v>
      </c>
      <c r="E104" s="58">
        <f>SUM(F104:G104)</f>
        <v>336</v>
      </c>
      <c r="F104" s="58">
        <v>127</v>
      </c>
      <c r="G104" s="58">
        <v>209</v>
      </c>
      <c r="H104" s="58">
        <f>SUM(I104:J104)</f>
        <v>547</v>
      </c>
      <c r="I104" s="58">
        <v>175</v>
      </c>
      <c r="J104" s="58">
        <v>372</v>
      </c>
      <c r="K104" s="63">
        <f>SUM(L104:M104)</f>
        <v>511</v>
      </c>
      <c r="L104" s="63">
        <v>155</v>
      </c>
      <c r="M104" s="63">
        <v>356</v>
      </c>
      <c r="N104" s="63">
        <f>SUM(O104:P104)</f>
        <v>841</v>
      </c>
      <c r="O104" s="63">
        <v>250</v>
      </c>
      <c r="P104" s="63">
        <v>591</v>
      </c>
      <c r="Q104" s="63">
        <f>SUM(R104:S104)</f>
        <v>477</v>
      </c>
      <c r="R104" s="63">
        <v>142</v>
      </c>
      <c r="S104" s="63">
        <v>335</v>
      </c>
    </row>
    <row r="105" spans="1:19">
      <c r="A105" s="45" t="s">
        <v>106</v>
      </c>
      <c r="B105" s="62">
        <f t="shared" si="26"/>
        <v>2129</v>
      </c>
      <c r="C105" s="62">
        <f t="shared" si="27"/>
        <v>653</v>
      </c>
      <c r="D105" s="62">
        <f t="shared" si="28"/>
        <v>1476</v>
      </c>
      <c r="E105" s="58">
        <f>SUM(F105:G105)</f>
        <v>272</v>
      </c>
      <c r="F105" s="58">
        <v>98</v>
      </c>
      <c r="G105" s="58">
        <v>174</v>
      </c>
      <c r="H105" s="58">
        <f>SUM(I105:J105)</f>
        <v>436</v>
      </c>
      <c r="I105" s="58">
        <v>118</v>
      </c>
      <c r="J105" s="58">
        <v>318</v>
      </c>
      <c r="K105" s="63">
        <f>SUM(L105:M105)</f>
        <v>379</v>
      </c>
      <c r="L105" s="63">
        <v>115</v>
      </c>
      <c r="M105" s="63">
        <v>264</v>
      </c>
      <c r="N105" s="63">
        <f>SUM(O105:P105)</f>
        <v>655</v>
      </c>
      <c r="O105" s="63">
        <v>206</v>
      </c>
      <c r="P105" s="63">
        <v>449</v>
      </c>
      <c r="Q105" s="63">
        <f>SUM(R105:S105)</f>
        <v>387</v>
      </c>
      <c r="R105" s="63">
        <v>116</v>
      </c>
      <c r="S105" s="63">
        <v>271</v>
      </c>
    </row>
    <row r="106" spans="1:19">
      <c r="A106" s="45" t="s">
        <v>104</v>
      </c>
      <c r="B106" s="62">
        <f t="shared" si="26"/>
        <v>1919</v>
      </c>
      <c r="C106" s="62">
        <f t="shared" si="27"/>
        <v>529</v>
      </c>
      <c r="D106" s="62">
        <f t="shared" si="28"/>
        <v>1390</v>
      </c>
      <c r="E106" s="58">
        <f>SUM(F106:G106)</f>
        <v>206</v>
      </c>
      <c r="F106" s="58">
        <v>65</v>
      </c>
      <c r="G106" s="58">
        <v>141</v>
      </c>
      <c r="H106" s="58">
        <f>SUM(I106:J106)</f>
        <v>423</v>
      </c>
      <c r="I106" s="58">
        <v>99</v>
      </c>
      <c r="J106" s="58">
        <v>324</v>
      </c>
      <c r="K106" s="63">
        <f>SUM(L106:M106)</f>
        <v>347</v>
      </c>
      <c r="L106" s="63">
        <v>93</v>
      </c>
      <c r="M106" s="63">
        <v>254</v>
      </c>
      <c r="N106" s="63">
        <f>SUM(O106:P106)</f>
        <v>559</v>
      </c>
      <c r="O106" s="63">
        <v>163</v>
      </c>
      <c r="P106" s="63">
        <v>396</v>
      </c>
      <c r="Q106" s="63">
        <f>SUM(R106:S106)</f>
        <v>384</v>
      </c>
      <c r="R106" s="63">
        <v>109</v>
      </c>
      <c r="S106" s="63">
        <v>275</v>
      </c>
    </row>
    <row r="107" spans="1:19">
      <c r="A107" s="45" t="s">
        <v>105</v>
      </c>
      <c r="B107" s="62">
        <f t="shared" si="26"/>
        <v>1507</v>
      </c>
      <c r="C107" s="62">
        <f t="shared" si="27"/>
        <v>470</v>
      </c>
      <c r="D107" s="62">
        <f t="shared" si="28"/>
        <v>1037</v>
      </c>
      <c r="E107" s="58">
        <f>SUM(F107:G107)</f>
        <v>186</v>
      </c>
      <c r="F107" s="58">
        <v>61</v>
      </c>
      <c r="G107" s="58">
        <v>125</v>
      </c>
      <c r="H107" s="58">
        <f>SUM(I107:J107)</f>
        <v>321</v>
      </c>
      <c r="I107" s="58">
        <v>98</v>
      </c>
      <c r="J107" s="58">
        <v>223</v>
      </c>
      <c r="K107" s="63">
        <f>SUM(L107:M107)</f>
        <v>276</v>
      </c>
      <c r="L107" s="63">
        <v>83</v>
      </c>
      <c r="M107" s="63">
        <v>193</v>
      </c>
      <c r="N107" s="63">
        <f>SUM(O107:P107)</f>
        <v>444</v>
      </c>
      <c r="O107" s="63">
        <v>141</v>
      </c>
      <c r="P107" s="63">
        <v>303</v>
      </c>
      <c r="Q107" s="63">
        <f>SUM(R107:S107)</f>
        <v>280</v>
      </c>
      <c r="R107" s="63">
        <v>87</v>
      </c>
      <c r="S107" s="63">
        <v>193</v>
      </c>
    </row>
    <row r="108" spans="1:19" s="59" customFormat="1">
      <c r="A108" s="47" t="s">
        <v>107</v>
      </c>
      <c r="B108" s="61">
        <f t="shared" si="26"/>
        <v>5749</v>
      </c>
      <c r="C108" s="61">
        <f t="shared" si="27"/>
        <v>1309</v>
      </c>
      <c r="D108" s="61">
        <f t="shared" si="28"/>
        <v>4440</v>
      </c>
      <c r="E108" s="57">
        <f t="shared" ref="E108:S108" si="30">SUM(E109:E113)</f>
        <v>666</v>
      </c>
      <c r="F108" s="57">
        <f t="shared" si="30"/>
        <v>172</v>
      </c>
      <c r="G108" s="57">
        <f t="shared" si="30"/>
        <v>494</v>
      </c>
      <c r="H108" s="57">
        <f t="shared" si="30"/>
        <v>1220</v>
      </c>
      <c r="I108" s="57">
        <f t="shared" si="30"/>
        <v>277</v>
      </c>
      <c r="J108" s="57">
        <f t="shared" si="30"/>
        <v>943</v>
      </c>
      <c r="K108" s="57">
        <f t="shared" si="30"/>
        <v>1083</v>
      </c>
      <c r="L108" s="57">
        <f t="shared" si="30"/>
        <v>232</v>
      </c>
      <c r="M108" s="57">
        <f t="shared" si="30"/>
        <v>851</v>
      </c>
      <c r="N108" s="57">
        <f t="shared" si="30"/>
        <v>1747</v>
      </c>
      <c r="O108" s="57">
        <f t="shared" si="30"/>
        <v>380</v>
      </c>
      <c r="P108" s="57">
        <f t="shared" si="30"/>
        <v>1367</v>
      </c>
      <c r="Q108" s="57">
        <f t="shared" si="30"/>
        <v>1033</v>
      </c>
      <c r="R108" s="57">
        <f t="shared" si="30"/>
        <v>248</v>
      </c>
      <c r="S108" s="57">
        <f t="shared" si="30"/>
        <v>785</v>
      </c>
    </row>
    <row r="109" spans="1:19">
      <c r="A109" s="45" t="s">
        <v>108</v>
      </c>
      <c r="B109" s="62">
        <f t="shared" si="26"/>
        <v>1773</v>
      </c>
      <c r="C109" s="62">
        <f t="shared" si="27"/>
        <v>420</v>
      </c>
      <c r="D109" s="62">
        <f t="shared" si="28"/>
        <v>1353</v>
      </c>
      <c r="E109" s="58">
        <f>SUM(F109:G109)</f>
        <v>186</v>
      </c>
      <c r="F109" s="58">
        <v>57</v>
      </c>
      <c r="G109" s="58">
        <v>129</v>
      </c>
      <c r="H109" s="58">
        <f>SUM(I109:J109)</f>
        <v>412</v>
      </c>
      <c r="I109" s="58">
        <v>101</v>
      </c>
      <c r="J109" s="58">
        <v>311</v>
      </c>
      <c r="K109" s="63">
        <f>SUM(L109:M109)</f>
        <v>319</v>
      </c>
      <c r="L109" s="63">
        <v>73</v>
      </c>
      <c r="M109" s="63">
        <v>246</v>
      </c>
      <c r="N109" s="63">
        <f>SUM(O109:P109)</f>
        <v>547</v>
      </c>
      <c r="O109" s="63">
        <v>123</v>
      </c>
      <c r="P109" s="63">
        <v>424</v>
      </c>
      <c r="Q109" s="63">
        <f>SUM(R109:S109)</f>
        <v>309</v>
      </c>
      <c r="R109" s="63">
        <v>66</v>
      </c>
      <c r="S109" s="63">
        <v>243</v>
      </c>
    </row>
    <row r="110" spans="1:19">
      <c r="A110" s="45" t="s">
        <v>111</v>
      </c>
      <c r="B110" s="62">
        <f t="shared" si="26"/>
        <v>1413</v>
      </c>
      <c r="C110" s="62">
        <f t="shared" si="27"/>
        <v>332</v>
      </c>
      <c r="D110" s="62">
        <f t="shared" si="28"/>
        <v>1081</v>
      </c>
      <c r="E110" s="58">
        <f>SUM(F110:G110)</f>
        <v>165</v>
      </c>
      <c r="F110" s="58">
        <v>39</v>
      </c>
      <c r="G110" s="58">
        <v>126</v>
      </c>
      <c r="H110" s="58">
        <f>SUM(I110:J110)</f>
        <v>291</v>
      </c>
      <c r="I110" s="58">
        <v>65</v>
      </c>
      <c r="J110" s="58">
        <v>226</v>
      </c>
      <c r="K110" s="63">
        <f>SUM(L110:M110)</f>
        <v>274</v>
      </c>
      <c r="L110" s="63">
        <v>55</v>
      </c>
      <c r="M110" s="63">
        <v>219</v>
      </c>
      <c r="N110" s="63">
        <f>SUM(O110:P110)</f>
        <v>426</v>
      </c>
      <c r="O110" s="63">
        <v>100</v>
      </c>
      <c r="P110" s="63">
        <v>326</v>
      </c>
      <c r="Q110" s="63">
        <f>SUM(R110:S110)</f>
        <v>257</v>
      </c>
      <c r="R110" s="63">
        <v>73</v>
      </c>
      <c r="S110" s="63">
        <v>184</v>
      </c>
    </row>
    <row r="111" spans="1:19">
      <c r="A111" s="45" t="s">
        <v>109</v>
      </c>
      <c r="B111" s="62">
        <f t="shared" si="26"/>
        <v>1039</v>
      </c>
      <c r="C111" s="62">
        <f t="shared" si="27"/>
        <v>252</v>
      </c>
      <c r="D111" s="62">
        <f t="shared" si="28"/>
        <v>787</v>
      </c>
      <c r="E111" s="58">
        <f>SUM(F111:G111)</f>
        <v>135</v>
      </c>
      <c r="F111" s="58">
        <v>39</v>
      </c>
      <c r="G111" s="58">
        <v>96</v>
      </c>
      <c r="H111" s="58">
        <f>SUM(I111:J111)</f>
        <v>205</v>
      </c>
      <c r="I111" s="58">
        <v>53</v>
      </c>
      <c r="J111" s="58">
        <v>152</v>
      </c>
      <c r="K111" s="63">
        <f>SUM(L111:M111)</f>
        <v>204</v>
      </c>
      <c r="L111" s="63">
        <v>49</v>
      </c>
      <c r="M111" s="63">
        <v>155</v>
      </c>
      <c r="N111" s="63">
        <f>SUM(O111:P111)</f>
        <v>310</v>
      </c>
      <c r="O111" s="63">
        <v>64</v>
      </c>
      <c r="P111" s="63">
        <v>246</v>
      </c>
      <c r="Q111" s="63">
        <f>SUM(R111:S111)</f>
        <v>185</v>
      </c>
      <c r="R111" s="63">
        <v>47</v>
      </c>
      <c r="S111" s="63">
        <v>138</v>
      </c>
    </row>
    <row r="112" spans="1:19">
      <c r="A112" s="45" t="s">
        <v>110</v>
      </c>
      <c r="B112" s="62">
        <f t="shared" si="26"/>
        <v>841</v>
      </c>
      <c r="C112" s="62">
        <f t="shared" si="27"/>
        <v>165</v>
      </c>
      <c r="D112" s="62">
        <f t="shared" si="28"/>
        <v>676</v>
      </c>
      <c r="E112" s="58">
        <f>SUM(F112:G112)</f>
        <v>91</v>
      </c>
      <c r="F112" s="58">
        <v>18</v>
      </c>
      <c r="G112" s="58">
        <v>73</v>
      </c>
      <c r="H112" s="58">
        <f>SUM(I112:J112)</f>
        <v>175</v>
      </c>
      <c r="I112" s="58">
        <v>29</v>
      </c>
      <c r="J112" s="58">
        <v>146</v>
      </c>
      <c r="K112" s="63">
        <f>SUM(L112:M112)</f>
        <v>151</v>
      </c>
      <c r="L112" s="63">
        <v>28</v>
      </c>
      <c r="M112" s="63">
        <v>123</v>
      </c>
      <c r="N112" s="63">
        <f>SUM(O112:P112)</f>
        <v>266</v>
      </c>
      <c r="O112" s="63">
        <v>56</v>
      </c>
      <c r="P112" s="63">
        <v>210</v>
      </c>
      <c r="Q112" s="63">
        <f>SUM(R112:S112)</f>
        <v>158</v>
      </c>
      <c r="R112" s="63">
        <v>34</v>
      </c>
      <c r="S112" s="63">
        <v>124</v>
      </c>
    </row>
    <row r="113" spans="1:19">
      <c r="A113" s="45" t="s">
        <v>113</v>
      </c>
      <c r="B113" s="62">
        <f t="shared" si="26"/>
        <v>683</v>
      </c>
      <c r="C113" s="62">
        <f t="shared" si="27"/>
        <v>140</v>
      </c>
      <c r="D113" s="62">
        <f t="shared" si="28"/>
        <v>543</v>
      </c>
      <c r="E113" s="58">
        <f>SUM(F113:G113)</f>
        <v>89</v>
      </c>
      <c r="F113" s="58">
        <v>19</v>
      </c>
      <c r="G113" s="58">
        <v>70</v>
      </c>
      <c r="H113" s="58">
        <f>SUM(I113:J113)</f>
        <v>137</v>
      </c>
      <c r="I113" s="58">
        <v>29</v>
      </c>
      <c r="J113" s="58">
        <v>108</v>
      </c>
      <c r="K113" s="63">
        <f>SUM(L113:M113)</f>
        <v>135</v>
      </c>
      <c r="L113" s="63">
        <v>27</v>
      </c>
      <c r="M113" s="63">
        <v>108</v>
      </c>
      <c r="N113" s="63">
        <f>SUM(O113:P113)</f>
        <v>198</v>
      </c>
      <c r="O113" s="63">
        <v>37</v>
      </c>
      <c r="P113" s="63">
        <v>161</v>
      </c>
      <c r="Q113" s="63">
        <f>SUM(R113:S113)</f>
        <v>124</v>
      </c>
      <c r="R113" s="63">
        <v>28</v>
      </c>
      <c r="S113" s="63">
        <v>96</v>
      </c>
    </row>
    <row r="114" spans="1:19" s="59" customFormat="1">
      <c r="A114" s="47" t="s">
        <v>116</v>
      </c>
      <c r="B114" s="61">
        <f t="shared" si="26"/>
        <v>1749</v>
      </c>
      <c r="C114" s="61">
        <f t="shared" si="27"/>
        <v>305</v>
      </c>
      <c r="D114" s="61">
        <f t="shared" si="28"/>
        <v>1444</v>
      </c>
      <c r="E114" s="57">
        <f t="shared" ref="E114:S114" si="31">SUM(E115:E119)</f>
        <v>193</v>
      </c>
      <c r="F114" s="57">
        <f t="shared" si="31"/>
        <v>39</v>
      </c>
      <c r="G114" s="57">
        <f t="shared" si="31"/>
        <v>154</v>
      </c>
      <c r="H114" s="57">
        <f t="shared" si="31"/>
        <v>370</v>
      </c>
      <c r="I114" s="57">
        <f t="shared" si="31"/>
        <v>64</v>
      </c>
      <c r="J114" s="57">
        <f t="shared" si="31"/>
        <v>306</v>
      </c>
      <c r="K114" s="57">
        <f t="shared" si="31"/>
        <v>339</v>
      </c>
      <c r="L114" s="57">
        <f t="shared" si="31"/>
        <v>53</v>
      </c>
      <c r="M114" s="57">
        <f t="shared" si="31"/>
        <v>286</v>
      </c>
      <c r="N114" s="57">
        <f t="shared" si="31"/>
        <v>556</v>
      </c>
      <c r="O114" s="57">
        <f t="shared" si="31"/>
        <v>89</v>
      </c>
      <c r="P114" s="57">
        <f t="shared" si="31"/>
        <v>467</v>
      </c>
      <c r="Q114" s="57">
        <f t="shared" si="31"/>
        <v>291</v>
      </c>
      <c r="R114" s="57">
        <f t="shared" si="31"/>
        <v>60</v>
      </c>
      <c r="S114" s="57">
        <f t="shared" si="31"/>
        <v>231</v>
      </c>
    </row>
    <row r="115" spans="1:19">
      <c r="A115" s="45" t="s">
        <v>112</v>
      </c>
      <c r="B115" s="62">
        <f t="shared" si="26"/>
        <v>545</v>
      </c>
      <c r="C115" s="62">
        <f t="shared" si="27"/>
        <v>116</v>
      </c>
      <c r="D115" s="62">
        <f t="shared" si="28"/>
        <v>429</v>
      </c>
      <c r="E115" s="58">
        <f>SUM(F115:G115)</f>
        <v>59</v>
      </c>
      <c r="F115" s="58">
        <v>16</v>
      </c>
      <c r="G115" s="58">
        <v>43</v>
      </c>
      <c r="H115" s="58">
        <f>SUM(I115:J115)</f>
        <v>122</v>
      </c>
      <c r="I115" s="58">
        <v>24</v>
      </c>
      <c r="J115" s="58">
        <v>98</v>
      </c>
      <c r="K115" s="63">
        <f>SUM(L115:M115)</f>
        <v>95</v>
      </c>
      <c r="L115" s="63">
        <v>18</v>
      </c>
      <c r="M115" s="63">
        <v>77</v>
      </c>
      <c r="N115" s="63">
        <f>SUM(O115:P115)</f>
        <v>166</v>
      </c>
      <c r="O115" s="63">
        <v>32</v>
      </c>
      <c r="P115" s="63">
        <v>134</v>
      </c>
      <c r="Q115" s="63">
        <f>SUM(R115:S115)</f>
        <v>103</v>
      </c>
      <c r="R115" s="63">
        <v>26</v>
      </c>
      <c r="S115" s="63">
        <v>77</v>
      </c>
    </row>
    <row r="116" spans="1:19">
      <c r="A116" s="45" t="s">
        <v>114</v>
      </c>
      <c r="B116" s="62">
        <f t="shared" si="26"/>
        <v>429</v>
      </c>
      <c r="C116" s="62">
        <f t="shared" si="27"/>
        <v>74</v>
      </c>
      <c r="D116" s="62">
        <f t="shared" si="28"/>
        <v>355</v>
      </c>
      <c r="E116" s="58">
        <f>SUM(F116:G116)</f>
        <v>58</v>
      </c>
      <c r="F116" s="58">
        <v>11</v>
      </c>
      <c r="G116" s="58">
        <v>47</v>
      </c>
      <c r="H116" s="58">
        <f>SUM(I116:J116)</f>
        <v>82</v>
      </c>
      <c r="I116" s="58">
        <v>15</v>
      </c>
      <c r="J116" s="58">
        <v>67</v>
      </c>
      <c r="K116" s="63">
        <f>SUM(L116:M116)</f>
        <v>84</v>
      </c>
      <c r="L116" s="63">
        <v>15</v>
      </c>
      <c r="M116" s="63">
        <v>69</v>
      </c>
      <c r="N116" s="63">
        <f>SUM(O116:P116)</f>
        <v>142</v>
      </c>
      <c r="O116" s="63">
        <v>23</v>
      </c>
      <c r="P116" s="63">
        <v>119</v>
      </c>
      <c r="Q116" s="63">
        <f>SUM(R116:S116)</f>
        <v>63</v>
      </c>
      <c r="R116" s="63">
        <v>10</v>
      </c>
      <c r="S116" s="63">
        <v>53</v>
      </c>
    </row>
    <row r="117" spans="1:19">
      <c r="A117" s="45" t="s">
        <v>115</v>
      </c>
      <c r="B117" s="62">
        <f t="shared" si="26"/>
        <v>337</v>
      </c>
      <c r="C117" s="62">
        <f t="shared" si="27"/>
        <v>55</v>
      </c>
      <c r="D117" s="62">
        <f t="shared" si="28"/>
        <v>282</v>
      </c>
      <c r="E117" s="58">
        <f>SUM(F117:G117)</f>
        <v>27</v>
      </c>
      <c r="F117" s="58">
        <v>3</v>
      </c>
      <c r="G117" s="58">
        <v>24</v>
      </c>
      <c r="H117" s="58">
        <f>SUM(I117:J117)</f>
        <v>80</v>
      </c>
      <c r="I117" s="58">
        <v>12</v>
      </c>
      <c r="J117" s="58">
        <v>68</v>
      </c>
      <c r="K117" s="63">
        <f>SUM(L117:M117)</f>
        <v>75</v>
      </c>
      <c r="L117" s="63">
        <v>12</v>
      </c>
      <c r="M117" s="63">
        <v>63</v>
      </c>
      <c r="N117" s="63">
        <f>SUM(O117:P117)</f>
        <v>100</v>
      </c>
      <c r="O117" s="63">
        <v>15</v>
      </c>
      <c r="P117" s="63">
        <v>85</v>
      </c>
      <c r="Q117" s="63">
        <f>SUM(R117:S117)</f>
        <v>55</v>
      </c>
      <c r="R117" s="63">
        <v>13</v>
      </c>
      <c r="S117" s="63">
        <v>42</v>
      </c>
    </row>
    <row r="118" spans="1:19">
      <c r="A118" s="45" t="s">
        <v>118</v>
      </c>
      <c r="B118" s="62">
        <f t="shared" si="26"/>
        <v>226</v>
      </c>
      <c r="C118" s="62">
        <f t="shared" si="27"/>
        <v>39</v>
      </c>
      <c r="D118" s="62">
        <f t="shared" si="28"/>
        <v>187</v>
      </c>
      <c r="E118" s="58">
        <f>SUM(F118:G118)</f>
        <v>27</v>
      </c>
      <c r="F118" s="58">
        <v>6</v>
      </c>
      <c r="G118" s="58">
        <v>21</v>
      </c>
      <c r="H118" s="58">
        <f>SUM(I118:J118)</f>
        <v>43</v>
      </c>
      <c r="I118" s="58">
        <v>9</v>
      </c>
      <c r="J118" s="58">
        <v>34</v>
      </c>
      <c r="K118" s="63">
        <f>SUM(L118:M118)</f>
        <v>43</v>
      </c>
      <c r="L118" s="63">
        <v>5</v>
      </c>
      <c r="M118" s="63">
        <v>38</v>
      </c>
      <c r="N118" s="63">
        <f>SUM(O118:P118)</f>
        <v>79</v>
      </c>
      <c r="O118" s="63">
        <v>13</v>
      </c>
      <c r="P118" s="63">
        <v>66</v>
      </c>
      <c r="Q118" s="63">
        <f>SUM(R118:S118)</f>
        <v>34</v>
      </c>
      <c r="R118" s="63">
        <v>6</v>
      </c>
      <c r="S118" s="63">
        <v>28</v>
      </c>
    </row>
    <row r="119" spans="1:19">
      <c r="A119" s="45" t="s">
        <v>119</v>
      </c>
      <c r="B119" s="62">
        <f t="shared" si="26"/>
        <v>212</v>
      </c>
      <c r="C119" s="62">
        <f t="shared" si="27"/>
        <v>21</v>
      </c>
      <c r="D119" s="62">
        <f t="shared" si="28"/>
        <v>191</v>
      </c>
      <c r="E119" s="58">
        <f>SUM(F119:G119)</f>
        <v>22</v>
      </c>
      <c r="F119" s="58">
        <v>3</v>
      </c>
      <c r="G119" s="58">
        <v>19</v>
      </c>
      <c r="H119" s="58">
        <f>SUM(I119:J119)</f>
        <v>43</v>
      </c>
      <c r="I119" s="58">
        <v>4</v>
      </c>
      <c r="J119" s="58">
        <v>39</v>
      </c>
      <c r="K119" s="63">
        <f>SUM(L119:M119)</f>
        <v>42</v>
      </c>
      <c r="L119" s="63">
        <v>3</v>
      </c>
      <c r="M119" s="63">
        <v>39</v>
      </c>
      <c r="N119" s="63">
        <f>SUM(O119:P119)</f>
        <v>69</v>
      </c>
      <c r="O119" s="63">
        <v>6</v>
      </c>
      <c r="P119" s="63">
        <v>63</v>
      </c>
      <c r="Q119" s="63">
        <f>SUM(R119:S119)</f>
        <v>36</v>
      </c>
      <c r="R119" s="63">
        <v>5</v>
      </c>
      <c r="S119" s="63">
        <v>31</v>
      </c>
    </row>
    <row r="120" spans="1:19" s="59" customFormat="1">
      <c r="A120" s="47" t="s">
        <v>117</v>
      </c>
      <c r="B120" s="61">
        <f t="shared" si="26"/>
        <v>382</v>
      </c>
      <c r="C120" s="61">
        <f t="shared" si="27"/>
        <v>35</v>
      </c>
      <c r="D120" s="61">
        <f t="shared" si="28"/>
        <v>347</v>
      </c>
      <c r="E120" s="57">
        <f t="shared" ref="E120:S120" si="32">SUM(E121:E125)</f>
        <v>57</v>
      </c>
      <c r="F120" s="57">
        <f t="shared" si="32"/>
        <v>6</v>
      </c>
      <c r="G120" s="57">
        <f t="shared" si="32"/>
        <v>51</v>
      </c>
      <c r="H120" s="57">
        <f t="shared" si="32"/>
        <v>91</v>
      </c>
      <c r="I120" s="57">
        <f t="shared" si="32"/>
        <v>8</v>
      </c>
      <c r="J120" s="57">
        <f t="shared" si="32"/>
        <v>83</v>
      </c>
      <c r="K120" s="57">
        <f t="shared" si="32"/>
        <v>73</v>
      </c>
      <c r="L120" s="57">
        <f t="shared" si="32"/>
        <v>6</v>
      </c>
      <c r="M120" s="57">
        <f t="shared" si="32"/>
        <v>67</v>
      </c>
      <c r="N120" s="57">
        <f t="shared" si="32"/>
        <v>106</v>
      </c>
      <c r="O120" s="57">
        <f t="shared" si="32"/>
        <v>12</v>
      </c>
      <c r="P120" s="57">
        <f t="shared" si="32"/>
        <v>94</v>
      </c>
      <c r="Q120" s="57">
        <f t="shared" si="32"/>
        <v>55</v>
      </c>
      <c r="R120" s="57">
        <f t="shared" si="32"/>
        <v>3</v>
      </c>
      <c r="S120" s="57">
        <f t="shared" si="32"/>
        <v>52</v>
      </c>
    </row>
    <row r="121" spans="1:19">
      <c r="A121" s="45" t="s">
        <v>120</v>
      </c>
      <c r="B121" s="62">
        <f t="shared" si="26"/>
        <v>113</v>
      </c>
      <c r="C121" s="62">
        <f t="shared" si="27"/>
        <v>9</v>
      </c>
      <c r="D121" s="62">
        <f t="shared" si="28"/>
        <v>104</v>
      </c>
      <c r="E121" s="58">
        <v>17</v>
      </c>
      <c r="F121" s="58">
        <v>1</v>
      </c>
      <c r="G121" s="58">
        <v>16</v>
      </c>
      <c r="H121" s="58">
        <f>SUM(I121:J121)</f>
        <v>26</v>
      </c>
      <c r="I121" s="58">
        <v>4</v>
      </c>
      <c r="J121" s="58">
        <v>22</v>
      </c>
      <c r="K121" s="63">
        <f>SUM(L121:M121)</f>
        <v>22</v>
      </c>
      <c r="L121" s="63">
        <v>1</v>
      </c>
      <c r="M121" s="63">
        <v>21</v>
      </c>
      <c r="N121" s="63">
        <f>SUM(O121:P121)</f>
        <v>34</v>
      </c>
      <c r="O121" s="63">
        <v>2</v>
      </c>
      <c r="P121" s="63">
        <v>32</v>
      </c>
      <c r="Q121" s="63">
        <f>SUM(R121:S121)</f>
        <v>14</v>
      </c>
      <c r="R121" s="63">
        <v>1</v>
      </c>
      <c r="S121" s="63">
        <v>13</v>
      </c>
    </row>
    <row r="122" spans="1:19">
      <c r="A122" s="45" t="s">
        <v>121</v>
      </c>
      <c r="B122" s="62">
        <f t="shared" si="26"/>
        <v>108</v>
      </c>
      <c r="C122" s="62">
        <f t="shared" si="27"/>
        <v>13</v>
      </c>
      <c r="D122" s="62">
        <f t="shared" si="28"/>
        <v>95</v>
      </c>
      <c r="E122" s="58">
        <v>18</v>
      </c>
      <c r="F122" s="58">
        <v>3</v>
      </c>
      <c r="G122" s="58">
        <v>15</v>
      </c>
      <c r="H122" s="58">
        <f>SUM(I122:J122)</f>
        <v>26</v>
      </c>
      <c r="I122" s="58">
        <v>2</v>
      </c>
      <c r="J122" s="58">
        <v>24</v>
      </c>
      <c r="K122" s="63">
        <f>SUM(L122:M122)</f>
        <v>20</v>
      </c>
      <c r="L122" s="63">
        <v>3</v>
      </c>
      <c r="M122" s="63">
        <v>17</v>
      </c>
      <c r="N122" s="63">
        <f>SUM(O122:P122)</f>
        <v>25</v>
      </c>
      <c r="O122" s="63">
        <v>5</v>
      </c>
      <c r="P122" s="63">
        <v>20</v>
      </c>
      <c r="Q122" s="63">
        <f>SUM(R122:S122)</f>
        <v>19</v>
      </c>
      <c r="R122" s="63">
        <v>0</v>
      </c>
      <c r="S122" s="63">
        <v>19</v>
      </c>
    </row>
    <row r="123" spans="1:19">
      <c r="A123" s="45" t="s">
        <v>123</v>
      </c>
      <c r="B123" s="62">
        <f t="shared" si="26"/>
        <v>81</v>
      </c>
      <c r="C123" s="62">
        <f t="shared" si="27"/>
        <v>6</v>
      </c>
      <c r="D123" s="62">
        <f t="shared" si="28"/>
        <v>75</v>
      </c>
      <c r="E123" s="58">
        <v>13</v>
      </c>
      <c r="F123" s="64">
        <v>0</v>
      </c>
      <c r="G123" s="58">
        <v>13</v>
      </c>
      <c r="H123" s="58">
        <f>SUM(I123:J123)</f>
        <v>14</v>
      </c>
      <c r="I123" s="64" t="s">
        <v>348</v>
      </c>
      <c r="J123" s="58">
        <v>14</v>
      </c>
      <c r="K123" s="63">
        <f>SUM(L123:M123)</f>
        <v>16</v>
      </c>
      <c r="L123" s="63">
        <v>2</v>
      </c>
      <c r="M123" s="63">
        <v>14</v>
      </c>
      <c r="N123" s="63">
        <f>SUM(O123:P123)</f>
        <v>25</v>
      </c>
      <c r="O123" s="63">
        <v>2</v>
      </c>
      <c r="P123" s="63">
        <v>23</v>
      </c>
      <c r="Q123" s="63">
        <f>SUM(R123:S123)</f>
        <v>13</v>
      </c>
      <c r="R123" s="63">
        <v>2</v>
      </c>
      <c r="S123" s="63">
        <v>11</v>
      </c>
    </row>
    <row r="124" spans="1:19">
      <c r="A124" s="45" t="s">
        <v>124</v>
      </c>
      <c r="B124" s="62">
        <f t="shared" si="26"/>
        <v>44</v>
      </c>
      <c r="C124" s="62">
        <f t="shared" si="27"/>
        <v>3</v>
      </c>
      <c r="D124" s="62">
        <f t="shared" si="28"/>
        <v>41</v>
      </c>
      <c r="E124" s="58">
        <v>6</v>
      </c>
      <c r="F124" s="64">
        <v>0</v>
      </c>
      <c r="G124" s="58">
        <v>6</v>
      </c>
      <c r="H124" s="58">
        <f>SUM(I124:J124)</f>
        <v>14</v>
      </c>
      <c r="I124" s="58">
        <v>1</v>
      </c>
      <c r="J124" s="58">
        <v>13</v>
      </c>
      <c r="K124" s="63">
        <f>SUM(L124:M124)</f>
        <v>5</v>
      </c>
      <c r="L124" s="63">
        <v>0</v>
      </c>
      <c r="M124" s="63">
        <v>5</v>
      </c>
      <c r="N124" s="63">
        <f>SUM(O124:P124)</f>
        <v>13</v>
      </c>
      <c r="O124" s="63">
        <v>2</v>
      </c>
      <c r="P124" s="63">
        <v>11</v>
      </c>
      <c r="Q124" s="63">
        <f>SUM(R124:S124)</f>
        <v>6</v>
      </c>
      <c r="R124" s="63">
        <v>0</v>
      </c>
      <c r="S124" s="63">
        <v>6</v>
      </c>
    </row>
    <row r="125" spans="1:19">
      <c r="A125" s="45" t="s">
        <v>122</v>
      </c>
      <c r="B125" s="62">
        <f t="shared" si="26"/>
        <v>36</v>
      </c>
      <c r="C125" s="62">
        <f t="shared" si="27"/>
        <v>4</v>
      </c>
      <c r="D125" s="62">
        <f t="shared" si="28"/>
        <v>32</v>
      </c>
      <c r="E125" s="58">
        <v>3</v>
      </c>
      <c r="F125" s="58">
        <v>2</v>
      </c>
      <c r="G125" s="58">
        <v>1</v>
      </c>
      <c r="H125" s="58">
        <f>SUM(I125:J125)</f>
        <v>11</v>
      </c>
      <c r="I125" s="58">
        <v>1</v>
      </c>
      <c r="J125" s="58">
        <v>10</v>
      </c>
      <c r="K125" s="63">
        <f>SUM(L125:M125)</f>
        <v>10</v>
      </c>
      <c r="L125" s="63">
        <v>0</v>
      </c>
      <c r="M125" s="63">
        <v>10</v>
      </c>
      <c r="N125" s="63">
        <f>SUM(O125:P125)</f>
        <v>9</v>
      </c>
      <c r="O125" s="63">
        <v>1</v>
      </c>
      <c r="P125" s="63">
        <v>8</v>
      </c>
      <c r="Q125" s="63">
        <f>SUM(R125:S125)</f>
        <v>3</v>
      </c>
      <c r="R125" s="63">
        <v>0</v>
      </c>
      <c r="S125" s="63">
        <v>3</v>
      </c>
    </row>
    <row r="126" spans="1:19" s="59" customFormat="1">
      <c r="A126" s="50" t="s">
        <v>125</v>
      </c>
      <c r="B126" s="65">
        <f t="shared" si="26"/>
        <v>66</v>
      </c>
      <c r="C126" s="66">
        <f t="shared" si="27"/>
        <v>6</v>
      </c>
      <c r="D126" s="66">
        <f t="shared" si="28"/>
        <v>60</v>
      </c>
      <c r="E126" s="67">
        <v>9</v>
      </c>
      <c r="F126" s="67">
        <v>1</v>
      </c>
      <c r="G126" s="67">
        <v>8</v>
      </c>
      <c r="H126" s="67">
        <v>14</v>
      </c>
      <c r="I126" s="67">
        <v>1</v>
      </c>
      <c r="J126" s="67">
        <v>13</v>
      </c>
      <c r="K126" s="68">
        <v>18</v>
      </c>
      <c r="L126" s="68">
        <v>3</v>
      </c>
      <c r="M126" s="68">
        <v>15</v>
      </c>
      <c r="N126" s="68">
        <v>18</v>
      </c>
      <c r="O126" s="68">
        <v>1</v>
      </c>
      <c r="P126" s="68">
        <v>17</v>
      </c>
      <c r="Q126" s="68">
        <v>7</v>
      </c>
      <c r="R126" s="68">
        <v>0</v>
      </c>
      <c r="S126" s="68">
        <v>7</v>
      </c>
    </row>
    <row r="128" spans="1:19">
      <c r="A128" s="52" t="s">
        <v>323</v>
      </c>
      <c r="B128" s="69">
        <f t="shared" ref="B128:S128" si="33">SUM(B6,B12,B18)</f>
        <v>284034</v>
      </c>
      <c r="C128" s="69">
        <f t="shared" si="33"/>
        <v>147936</v>
      </c>
      <c r="D128" s="69">
        <f t="shared" si="33"/>
        <v>136098</v>
      </c>
      <c r="E128" s="69">
        <f t="shared" si="33"/>
        <v>14546</v>
      </c>
      <c r="F128" s="69">
        <f t="shared" si="33"/>
        <v>7663</v>
      </c>
      <c r="G128" s="69">
        <f t="shared" si="33"/>
        <v>6883</v>
      </c>
      <c r="H128" s="69">
        <f t="shared" si="33"/>
        <v>62907</v>
      </c>
      <c r="I128" s="69">
        <f t="shared" si="33"/>
        <v>32913</v>
      </c>
      <c r="J128" s="69">
        <f t="shared" si="33"/>
        <v>29994</v>
      </c>
      <c r="K128" s="69">
        <f t="shared" si="33"/>
        <v>35449</v>
      </c>
      <c r="L128" s="69">
        <f t="shared" si="33"/>
        <v>18344</v>
      </c>
      <c r="M128" s="69">
        <f t="shared" si="33"/>
        <v>17105</v>
      </c>
      <c r="N128" s="69">
        <f t="shared" si="33"/>
        <v>91175</v>
      </c>
      <c r="O128" s="69">
        <f t="shared" si="33"/>
        <v>47608</v>
      </c>
      <c r="P128" s="69">
        <f t="shared" si="33"/>
        <v>43567</v>
      </c>
      <c r="Q128" s="69">
        <f t="shared" si="33"/>
        <v>79957</v>
      </c>
      <c r="R128" s="69">
        <f t="shared" si="33"/>
        <v>41408</v>
      </c>
      <c r="S128" s="69">
        <f t="shared" si="33"/>
        <v>38549</v>
      </c>
    </row>
    <row r="129" spans="1:19">
      <c r="A129" s="52" t="s">
        <v>310</v>
      </c>
      <c r="B129" s="70">
        <f t="shared" ref="B129:S129" si="34">SUM(B24,B30,B36,B42,B48,B54,B60,B66,B72,B78)</f>
        <v>1020215</v>
      </c>
      <c r="C129" s="70">
        <f t="shared" si="34"/>
        <v>510860</v>
      </c>
      <c r="D129" s="70">
        <f t="shared" si="34"/>
        <v>509355</v>
      </c>
      <c r="E129" s="70">
        <f t="shared" si="34"/>
        <v>80707</v>
      </c>
      <c r="F129" s="70">
        <f t="shared" si="34"/>
        <v>40931</v>
      </c>
      <c r="G129" s="70">
        <f t="shared" si="34"/>
        <v>39776</v>
      </c>
      <c r="H129" s="70">
        <f t="shared" si="34"/>
        <v>218554</v>
      </c>
      <c r="I129" s="70">
        <f t="shared" si="34"/>
        <v>108226</v>
      </c>
      <c r="J129" s="70">
        <f t="shared" si="34"/>
        <v>110328</v>
      </c>
      <c r="K129" s="70">
        <f t="shared" si="34"/>
        <v>156159</v>
      </c>
      <c r="L129" s="70">
        <f t="shared" si="34"/>
        <v>76934</v>
      </c>
      <c r="M129" s="70">
        <f t="shared" si="34"/>
        <v>79225</v>
      </c>
      <c r="N129" s="70">
        <f t="shared" si="34"/>
        <v>345317</v>
      </c>
      <c r="O129" s="70">
        <f t="shared" si="34"/>
        <v>172719</v>
      </c>
      <c r="P129" s="70">
        <f t="shared" si="34"/>
        <v>172598</v>
      </c>
      <c r="Q129" s="70">
        <f t="shared" si="34"/>
        <v>219478</v>
      </c>
      <c r="R129" s="70">
        <f t="shared" si="34"/>
        <v>112050</v>
      </c>
      <c r="S129" s="70">
        <f t="shared" si="34"/>
        <v>107428</v>
      </c>
    </row>
  </sheetData>
  <mergeCells count="10">
    <mergeCell ref="R2:S2"/>
    <mergeCell ref="N3:P3"/>
    <mergeCell ref="Q3:S3"/>
    <mergeCell ref="H3:J3"/>
    <mergeCell ref="K3:M3"/>
    <mergeCell ref="A1:J1"/>
    <mergeCell ref="A2:E2"/>
    <mergeCell ref="A3:A4"/>
    <mergeCell ref="B3:D3"/>
    <mergeCell ref="E3:G3"/>
  </mergeCells>
  <phoneticPr fontId="21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126"/>
  <sheetViews>
    <sheetView zoomScaleNormal="100" workbookViewId="0">
      <selection sqref="A1:XFD1048576"/>
    </sheetView>
  </sheetViews>
  <sheetFormatPr defaultColWidth="8.88671875" defaultRowHeight="14.25"/>
  <cols>
    <col min="1" max="1" width="10.21875" style="36" bestFit="1" customWidth="1"/>
    <col min="2" max="2" width="12.88671875" style="36" customWidth="1"/>
    <col min="3" max="3" width="11" style="36" customWidth="1"/>
    <col min="4" max="4" width="12.88671875" style="36" customWidth="1"/>
    <col min="5" max="5" width="11" style="36" customWidth="1"/>
    <col min="6" max="7" width="9" style="36" customWidth="1"/>
    <col min="8" max="8" width="11" style="36" customWidth="1"/>
    <col min="9" max="10" width="11" style="44" customWidth="1"/>
    <col min="11" max="19" width="11.88671875" style="36" customWidth="1"/>
    <col min="20" max="16384" width="8.88671875" style="36"/>
  </cols>
  <sheetData>
    <row r="1" spans="1:19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54"/>
    </row>
    <row r="2" spans="1:19" ht="18">
      <c r="A2" s="335"/>
      <c r="B2" s="335"/>
      <c r="C2" s="335"/>
      <c r="D2" s="335"/>
      <c r="E2" s="335"/>
      <c r="R2" s="342" t="s">
        <v>356</v>
      </c>
      <c r="S2" s="342"/>
    </row>
    <row r="3" spans="1:19">
      <c r="A3" s="337" t="s">
        <v>4</v>
      </c>
      <c r="B3" s="338" t="s">
        <v>330</v>
      </c>
      <c r="C3" s="338"/>
      <c r="D3" s="338"/>
      <c r="E3" s="339" t="s">
        <v>331</v>
      </c>
      <c r="F3" s="344"/>
      <c r="G3" s="345"/>
      <c r="H3" s="341" t="s">
        <v>321</v>
      </c>
      <c r="I3" s="343"/>
      <c r="J3" s="337"/>
      <c r="K3" s="341" t="s">
        <v>327</v>
      </c>
      <c r="L3" s="343"/>
      <c r="M3" s="337"/>
      <c r="N3" s="340" t="s">
        <v>326</v>
      </c>
      <c r="O3" s="340"/>
      <c r="P3" s="340"/>
      <c r="Q3" s="340" t="s">
        <v>328</v>
      </c>
      <c r="R3" s="340"/>
      <c r="S3" s="341"/>
    </row>
    <row r="4" spans="1:19">
      <c r="A4" s="337"/>
      <c r="B4" s="37" t="s">
        <v>3</v>
      </c>
      <c r="C4" s="37" t="s">
        <v>1</v>
      </c>
      <c r="D4" s="55" t="s">
        <v>2</v>
      </c>
      <c r="E4" s="37" t="s">
        <v>3</v>
      </c>
      <c r="F4" s="37" t="s">
        <v>1</v>
      </c>
      <c r="G4" s="37" t="s">
        <v>2</v>
      </c>
      <c r="H4" s="37" t="s">
        <v>3</v>
      </c>
      <c r="I4" s="38" t="s">
        <v>1</v>
      </c>
      <c r="J4" s="39" t="s">
        <v>2</v>
      </c>
      <c r="K4" s="39" t="s">
        <v>3</v>
      </c>
      <c r="L4" s="40" t="s">
        <v>1</v>
      </c>
      <c r="M4" s="40" t="s">
        <v>2</v>
      </c>
      <c r="N4" s="40" t="s">
        <v>3</v>
      </c>
      <c r="O4" s="40" t="s">
        <v>1</v>
      </c>
      <c r="P4" s="40" t="s">
        <v>2</v>
      </c>
      <c r="Q4" s="40" t="s">
        <v>3</v>
      </c>
      <c r="R4" s="40" t="s">
        <v>1</v>
      </c>
      <c r="S4" s="41" t="s">
        <v>2</v>
      </c>
    </row>
    <row r="5" spans="1:19" s="59" customFormat="1">
      <c r="A5" s="56">
        <v>2009</v>
      </c>
      <c r="B5" s="57">
        <f t="shared" ref="B5:S5" si="0">SUM(B6,B12,B18,B24,B30,B36,B42,B48,B54,B60,B66,B72,B78,B84,B90,B96,B102,B108,B114,B120,B126)</f>
        <v>1433640</v>
      </c>
      <c r="C5" s="57">
        <f t="shared" si="0"/>
        <v>711091</v>
      </c>
      <c r="D5" s="58">
        <f t="shared" si="0"/>
        <v>722549</v>
      </c>
      <c r="E5" s="57">
        <f t="shared" si="0"/>
        <v>107772</v>
      </c>
      <c r="F5" s="57">
        <f t="shared" si="0"/>
        <v>53791</v>
      </c>
      <c r="G5" s="57">
        <f t="shared" si="0"/>
        <v>53981</v>
      </c>
      <c r="H5" s="57">
        <f t="shared" si="0"/>
        <v>299825</v>
      </c>
      <c r="I5" s="71">
        <f t="shared" si="0"/>
        <v>147651</v>
      </c>
      <c r="J5" s="71">
        <f t="shared" si="0"/>
        <v>152174</v>
      </c>
      <c r="K5" s="57">
        <f t="shared" si="0"/>
        <v>213697</v>
      </c>
      <c r="L5" s="57">
        <f t="shared" si="0"/>
        <v>104113</v>
      </c>
      <c r="M5" s="57">
        <f t="shared" si="0"/>
        <v>109584</v>
      </c>
      <c r="N5" s="57">
        <f t="shared" si="0"/>
        <v>469410</v>
      </c>
      <c r="O5" s="57">
        <f t="shared" si="0"/>
        <v>233241</v>
      </c>
      <c r="P5" s="57">
        <f t="shared" si="0"/>
        <v>236169</v>
      </c>
      <c r="Q5" s="57">
        <f t="shared" si="0"/>
        <v>342936</v>
      </c>
      <c r="R5" s="57">
        <f t="shared" si="0"/>
        <v>172295</v>
      </c>
      <c r="S5" s="57">
        <f t="shared" si="0"/>
        <v>170641</v>
      </c>
    </row>
    <row r="6" spans="1:19" s="59" customFormat="1">
      <c r="A6" s="60" t="s">
        <v>56</v>
      </c>
      <c r="B6" s="61">
        <f t="shared" ref="B6:B37" si="1">SUM(C6:D6)</f>
        <v>70512</v>
      </c>
      <c r="C6" s="61">
        <f t="shared" ref="C6:C37" si="2">SUM(F6,I6,L6,O6,R6)</f>
        <v>36529</v>
      </c>
      <c r="D6" s="61">
        <f t="shared" ref="D6:D37" si="3">SUM(G6,J6,M6,P6,S6)</f>
        <v>33983</v>
      </c>
      <c r="E6" s="57">
        <f t="shared" ref="E6:S6" si="4">SUM(E7:E11)</f>
        <v>3135</v>
      </c>
      <c r="F6" s="57">
        <f t="shared" si="4"/>
        <v>1635</v>
      </c>
      <c r="G6" s="57">
        <f t="shared" si="4"/>
        <v>1500</v>
      </c>
      <c r="H6" s="57">
        <f t="shared" si="4"/>
        <v>13912</v>
      </c>
      <c r="I6" s="71">
        <f t="shared" si="4"/>
        <v>7207</v>
      </c>
      <c r="J6" s="71">
        <f t="shared" si="4"/>
        <v>6705</v>
      </c>
      <c r="K6" s="57">
        <f t="shared" si="4"/>
        <v>8196</v>
      </c>
      <c r="L6" s="57">
        <f t="shared" si="4"/>
        <v>4163</v>
      </c>
      <c r="M6" s="57">
        <f t="shared" si="4"/>
        <v>4033</v>
      </c>
      <c r="N6" s="57">
        <f t="shared" si="4"/>
        <v>22380</v>
      </c>
      <c r="O6" s="57">
        <f t="shared" si="4"/>
        <v>11681</v>
      </c>
      <c r="P6" s="57">
        <f t="shared" si="4"/>
        <v>10699</v>
      </c>
      <c r="Q6" s="57">
        <f t="shared" si="4"/>
        <v>22889</v>
      </c>
      <c r="R6" s="57">
        <f t="shared" si="4"/>
        <v>11843</v>
      </c>
      <c r="S6" s="57">
        <f t="shared" si="4"/>
        <v>11046</v>
      </c>
    </row>
    <row r="7" spans="1:19">
      <c r="A7" s="45" t="s">
        <v>55</v>
      </c>
      <c r="B7" s="62">
        <f t="shared" si="1"/>
        <v>12787</v>
      </c>
      <c r="C7" s="62">
        <f t="shared" si="2"/>
        <v>6586</v>
      </c>
      <c r="D7" s="62">
        <f t="shared" si="3"/>
        <v>6201</v>
      </c>
      <c r="E7" s="58">
        <f>SUM(F7:G7)</f>
        <v>560</v>
      </c>
      <c r="F7" s="58">
        <v>300</v>
      </c>
      <c r="G7" s="58">
        <v>260</v>
      </c>
      <c r="H7" s="58">
        <f>SUM(I7:J7)</f>
        <v>2555</v>
      </c>
      <c r="I7" s="72">
        <v>1327</v>
      </c>
      <c r="J7" s="72">
        <v>1228</v>
      </c>
      <c r="K7" s="63">
        <f>SUM(L7:M7)</f>
        <v>1487</v>
      </c>
      <c r="L7" s="63">
        <v>731</v>
      </c>
      <c r="M7" s="63">
        <v>756</v>
      </c>
      <c r="N7" s="63">
        <f>SUM(O7:P7)</f>
        <v>4161</v>
      </c>
      <c r="O7" s="63">
        <v>2192</v>
      </c>
      <c r="P7" s="63">
        <v>1969</v>
      </c>
      <c r="Q7" s="63">
        <f>SUM(R7:S7)</f>
        <v>4024</v>
      </c>
      <c r="R7" s="63">
        <v>2036</v>
      </c>
      <c r="S7" s="63">
        <v>1988</v>
      </c>
    </row>
    <row r="8" spans="1:19">
      <c r="A8" s="45" t="s">
        <v>54</v>
      </c>
      <c r="B8" s="62">
        <f t="shared" si="1"/>
        <v>14202</v>
      </c>
      <c r="C8" s="62">
        <f t="shared" si="2"/>
        <v>7285</v>
      </c>
      <c r="D8" s="62">
        <f t="shared" si="3"/>
        <v>6917</v>
      </c>
      <c r="E8" s="58">
        <f>SUM(F8:G8)</f>
        <v>613</v>
      </c>
      <c r="F8" s="58">
        <v>321</v>
      </c>
      <c r="G8" s="58">
        <v>292</v>
      </c>
      <c r="H8" s="58">
        <f>SUM(I8:J8)</f>
        <v>2782</v>
      </c>
      <c r="I8" s="72">
        <v>1406</v>
      </c>
      <c r="J8" s="72">
        <v>1376</v>
      </c>
      <c r="K8" s="63">
        <f>SUM(L8:M8)</f>
        <v>1682</v>
      </c>
      <c r="L8" s="63">
        <v>865</v>
      </c>
      <c r="M8" s="63">
        <v>817</v>
      </c>
      <c r="N8" s="63">
        <f>SUM(O8:P8)</f>
        <v>4504</v>
      </c>
      <c r="O8" s="63">
        <v>2325</v>
      </c>
      <c r="P8" s="63">
        <v>2179</v>
      </c>
      <c r="Q8" s="63">
        <f>SUM(R8:S8)</f>
        <v>4621</v>
      </c>
      <c r="R8" s="63">
        <v>2368</v>
      </c>
      <c r="S8" s="63">
        <v>2253</v>
      </c>
    </row>
    <row r="9" spans="1:19">
      <c r="A9" s="45" t="s">
        <v>53</v>
      </c>
      <c r="B9" s="62">
        <f t="shared" si="1"/>
        <v>15442</v>
      </c>
      <c r="C9" s="62">
        <f t="shared" si="2"/>
        <v>8080</v>
      </c>
      <c r="D9" s="62">
        <f t="shared" si="3"/>
        <v>7362</v>
      </c>
      <c r="E9" s="58">
        <f>SUM(F9:G9)</f>
        <v>717</v>
      </c>
      <c r="F9" s="58">
        <v>367</v>
      </c>
      <c r="G9" s="58">
        <v>350</v>
      </c>
      <c r="H9" s="58">
        <f>SUM(I9:J9)</f>
        <v>2966</v>
      </c>
      <c r="I9" s="72">
        <v>1553</v>
      </c>
      <c r="J9" s="72">
        <v>1413</v>
      </c>
      <c r="K9" s="63">
        <f>SUM(L9:M9)</f>
        <v>1766</v>
      </c>
      <c r="L9" s="63">
        <v>900</v>
      </c>
      <c r="M9" s="63">
        <v>866</v>
      </c>
      <c r="N9" s="63">
        <f>SUM(O9:P9)</f>
        <v>4992</v>
      </c>
      <c r="O9" s="63">
        <v>2645</v>
      </c>
      <c r="P9" s="63">
        <v>2347</v>
      </c>
      <c r="Q9" s="63">
        <f>SUM(R9:S9)</f>
        <v>5001</v>
      </c>
      <c r="R9" s="63">
        <v>2615</v>
      </c>
      <c r="S9" s="63">
        <v>2386</v>
      </c>
    </row>
    <row r="10" spans="1:19">
      <c r="A10" s="45" t="s">
        <v>52</v>
      </c>
      <c r="B10" s="62">
        <f t="shared" si="1"/>
        <v>14248</v>
      </c>
      <c r="C10" s="62">
        <f t="shared" si="2"/>
        <v>7387</v>
      </c>
      <c r="D10" s="62">
        <f t="shared" si="3"/>
        <v>6861</v>
      </c>
      <c r="E10" s="58">
        <f>SUM(F10:G10)</f>
        <v>630</v>
      </c>
      <c r="F10" s="58">
        <v>322</v>
      </c>
      <c r="G10" s="58">
        <v>308</v>
      </c>
      <c r="H10" s="58">
        <f>SUM(I10:J10)</f>
        <v>2795</v>
      </c>
      <c r="I10" s="72">
        <v>1455</v>
      </c>
      <c r="J10" s="72">
        <v>1340</v>
      </c>
      <c r="K10" s="63">
        <f>SUM(L10:M10)</f>
        <v>1687</v>
      </c>
      <c r="L10" s="63">
        <v>849</v>
      </c>
      <c r="M10" s="63">
        <v>838</v>
      </c>
      <c r="N10" s="63">
        <f>SUM(O10:P10)</f>
        <v>4446</v>
      </c>
      <c r="O10" s="63">
        <v>2309</v>
      </c>
      <c r="P10" s="63">
        <v>2137</v>
      </c>
      <c r="Q10" s="63">
        <f>SUM(R10:S10)</f>
        <v>4690</v>
      </c>
      <c r="R10" s="63">
        <v>2452</v>
      </c>
      <c r="S10" s="63">
        <v>2238</v>
      </c>
    </row>
    <row r="11" spans="1:19">
      <c r="A11" s="45" t="s">
        <v>51</v>
      </c>
      <c r="B11" s="62">
        <f t="shared" si="1"/>
        <v>13833</v>
      </c>
      <c r="C11" s="62">
        <f t="shared" si="2"/>
        <v>7191</v>
      </c>
      <c r="D11" s="62">
        <f t="shared" si="3"/>
        <v>6642</v>
      </c>
      <c r="E11" s="58">
        <f>SUM(F11:G11)</f>
        <v>615</v>
      </c>
      <c r="F11" s="58">
        <v>325</v>
      </c>
      <c r="G11" s="58">
        <v>290</v>
      </c>
      <c r="H11" s="58">
        <f>SUM(I11:J11)</f>
        <v>2814</v>
      </c>
      <c r="I11" s="72">
        <v>1466</v>
      </c>
      <c r="J11" s="72">
        <v>1348</v>
      </c>
      <c r="K11" s="63">
        <f>SUM(L11:M11)</f>
        <v>1574</v>
      </c>
      <c r="L11" s="63">
        <v>818</v>
      </c>
      <c r="M11" s="63">
        <v>756</v>
      </c>
      <c r="N11" s="63">
        <f>SUM(O11:P11)</f>
        <v>4277</v>
      </c>
      <c r="O11" s="63">
        <v>2210</v>
      </c>
      <c r="P11" s="63">
        <v>2067</v>
      </c>
      <c r="Q11" s="63">
        <f>SUM(R11:S11)</f>
        <v>4553</v>
      </c>
      <c r="R11" s="63">
        <v>2372</v>
      </c>
      <c r="S11" s="63">
        <v>2181</v>
      </c>
    </row>
    <row r="12" spans="1:19" s="59" customFormat="1">
      <c r="A12" s="47" t="s">
        <v>50</v>
      </c>
      <c r="B12" s="61">
        <f t="shared" si="1"/>
        <v>89830</v>
      </c>
      <c r="C12" s="61">
        <f t="shared" si="2"/>
        <v>46897</v>
      </c>
      <c r="D12" s="61">
        <f t="shared" si="3"/>
        <v>42933</v>
      </c>
      <c r="E12" s="57">
        <f t="shared" ref="E12:S12" si="5">SUM(E13:E17)</f>
        <v>4457</v>
      </c>
      <c r="F12" s="57">
        <f t="shared" si="5"/>
        <v>2367</v>
      </c>
      <c r="G12" s="57">
        <f t="shared" si="5"/>
        <v>2090</v>
      </c>
      <c r="H12" s="57">
        <f t="shared" si="5"/>
        <v>19353</v>
      </c>
      <c r="I12" s="71">
        <f t="shared" si="5"/>
        <v>10094</v>
      </c>
      <c r="J12" s="71">
        <f t="shared" si="5"/>
        <v>9259</v>
      </c>
      <c r="K12" s="57">
        <f t="shared" si="5"/>
        <v>10324</v>
      </c>
      <c r="L12" s="57">
        <f t="shared" si="5"/>
        <v>5384</v>
      </c>
      <c r="M12" s="57">
        <f t="shared" si="5"/>
        <v>4940</v>
      </c>
      <c r="N12" s="57">
        <f t="shared" si="5"/>
        <v>27716</v>
      </c>
      <c r="O12" s="57">
        <f t="shared" si="5"/>
        <v>14563</v>
      </c>
      <c r="P12" s="57">
        <f t="shared" si="5"/>
        <v>13153</v>
      </c>
      <c r="Q12" s="57">
        <f t="shared" si="5"/>
        <v>27980</v>
      </c>
      <c r="R12" s="57">
        <f t="shared" si="5"/>
        <v>14489</v>
      </c>
      <c r="S12" s="57">
        <f t="shared" si="5"/>
        <v>13491</v>
      </c>
    </row>
    <row r="13" spans="1:19">
      <c r="A13" s="45" t="s">
        <v>49</v>
      </c>
      <c r="B13" s="62">
        <f t="shared" si="1"/>
        <v>15242</v>
      </c>
      <c r="C13" s="62">
        <f t="shared" si="2"/>
        <v>7913</v>
      </c>
      <c r="D13" s="62">
        <f t="shared" si="3"/>
        <v>7329</v>
      </c>
      <c r="E13" s="58">
        <f>SUM(F13:G13)</f>
        <v>752</v>
      </c>
      <c r="F13" s="58">
        <v>387</v>
      </c>
      <c r="G13" s="58">
        <v>365</v>
      </c>
      <c r="H13" s="58">
        <f>SUM(I13:J13)</f>
        <v>3213</v>
      </c>
      <c r="I13" s="72">
        <v>1636</v>
      </c>
      <c r="J13" s="72">
        <v>1577</v>
      </c>
      <c r="K13" s="63">
        <f>SUM(L13:M13)</f>
        <v>1700</v>
      </c>
      <c r="L13" s="63">
        <v>886</v>
      </c>
      <c r="M13" s="63">
        <v>814</v>
      </c>
      <c r="N13" s="63">
        <f>SUM(O13:P13)</f>
        <v>4721</v>
      </c>
      <c r="O13" s="63">
        <v>2463</v>
      </c>
      <c r="P13" s="63">
        <v>2258</v>
      </c>
      <c r="Q13" s="63">
        <f>SUM(R13:S13)</f>
        <v>4856</v>
      </c>
      <c r="R13" s="63">
        <v>2541</v>
      </c>
      <c r="S13" s="63">
        <v>2315</v>
      </c>
    </row>
    <row r="14" spans="1:19">
      <c r="A14" s="45" t="s">
        <v>48</v>
      </c>
      <c r="B14" s="62">
        <f t="shared" si="1"/>
        <v>16819</v>
      </c>
      <c r="C14" s="62">
        <f t="shared" si="2"/>
        <v>8859</v>
      </c>
      <c r="D14" s="62">
        <f t="shared" si="3"/>
        <v>7960</v>
      </c>
      <c r="E14" s="58">
        <f>SUM(F14:G14)</f>
        <v>787</v>
      </c>
      <c r="F14" s="58">
        <v>436</v>
      </c>
      <c r="G14" s="58">
        <v>351</v>
      </c>
      <c r="H14" s="58">
        <f>SUM(I14:J14)</f>
        <v>3554</v>
      </c>
      <c r="I14" s="72">
        <v>1882</v>
      </c>
      <c r="J14" s="72">
        <v>1672</v>
      </c>
      <c r="K14" s="63">
        <f>SUM(L14:M14)</f>
        <v>1825</v>
      </c>
      <c r="L14" s="63">
        <v>944</v>
      </c>
      <c r="M14" s="63">
        <v>881</v>
      </c>
      <c r="N14" s="63">
        <f>SUM(O14:P14)</f>
        <v>5206</v>
      </c>
      <c r="O14" s="63">
        <v>2756</v>
      </c>
      <c r="P14" s="63">
        <v>2450</v>
      </c>
      <c r="Q14" s="63">
        <f>SUM(R14:S14)</f>
        <v>5447</v>
      </c>
      <c r="R14" s="63">
        <v>2841</v>
      </c>
      <c r="S14" s="63">
        <v>2606</v>
      </c>
    </row>
    <row r="15" spans="1:19">
      <c r="A15" s="45" t="s">
        <v>47</v>
      </c>
      <c r="B15" s="62">
        <f t="shared" si="1"/>
        <v>16485</v>
      </c>
      <c r="C15" s="62">
        <f t="shared" si="2"/>
        <v>8595</v>
      </c>
      <c r="D15" s="62">
        <f t="shared" si="3"/>
        <v>7890</v>
      </c>
      <c r="E15" s="58">
        <f>SUM(F15:G15)</f>
        <v>813</v>
      </c>
      <c r="F15" s="58">
        <v>419</v>
      </c>
      <c r="G15" s="58">
        <v>394</v>
      </c>
      <c r="H15" s="58">
        <f>SUM(I15:J15)</f>
        <v>3563</v>
      </c>
      <c r="I15" s="72">
        <v>1911</v>
      </c>
      <c r="J15" s="72">
        <v>1652</v>
      </c>
      <c r="K15" s="63">
        <f>SUM(L15:M15)</f>
        <v>1942</v>
      </c>
      <c r="L15" s="63">
        <v>1023</v>
      </c>
      <c r="M15" s="63">
        <v>919</v>
      </c>
      <c r="N15" s="63">
        <f>SUM(O15:P15)</f>
        <v>5107</v>
      </c>
      <c r="O15" s="63">
        <v>2633</v>
      </c>
      <c r="P15" s="63">
        <v>2474</v>
      </c>
      <c r="Q15" s="63">
        <f>SUM(R15:S15)</f>
        <v>5060</v>
      </c>
      <c r="R15" s="63">
        <v>2609</v>
      </c>
      <c r="S15" s="63">
        <v>2451</v>
      </c>
    </row>
    <row r="16" spans="1:19">
      <c r="A16" s="45" t="s">
        <v>46</v>
      </c>
      <c r="B16" s="62">
        <f t="shared" si="1"/>
        <v>19117</v>
      </c>
      <c r="C16" s="62">
        <f t="shared" si="2"/>
        <v>9895</v>
      </c>
      <c r="D16" s="62">
        <f t="shared" si="3"/>
        <v>9222</v>
      </c>
      <c r="E16" s="58">
        <f>SUM(F16:G16)</f>
        <v>975</v>
      </c>
      <c r="F16" s="58">
        <v>524</v>
      </c>
      <c r="G16" s="58">
        <v>451</v>
      </c>
      <c r="H16" s="58">
        <f>SUM(I16:J16)</f>
        <v>4222</v>
      </c>
      <c r="I16" s="72">
        <v>2172</v>
      </c>
      <c r="J16" s="72">
        <v>2050</v>
      </c>
      <c r="K16" s="63">
        <f>SUM(L16:M16)</f>
        <v>2213</v>
      </c>
      <c r="L16" s="63">
        <v>1140</v>
      </c>
      <c r="M16" s="63">
        <v>1073</v>
      </c>
      <c r="N16" s="63">
        <f>SUM(O16:P16)</f>
        <v>5837</v>
      </c>
      <c r="O16" s="63">
        <v>3050</v>
      </c>
      <c r="P16" s="63">
        <v>2787</v>
      </c>
      <c r="Q16" s="63">
        <f>SUM(R16:S16)</f>
        <v>5870</v>
      </c>
      <c r="R16" s="63">
        <v>3009</v>
      </c>
      <c r="S16" s="63">
        <v>2861</v>
      </c>
    </row>
    <row r="17" spans="1:19">
      <c r="A17" s="45" t="s">
        <v>45</v>
      </c>
      <c r="B17" s="62">
        <f t="shared" si="1"/>
        <v>22167</v>
      </c>
      <c r="C17" s="62">
        <f t="shared" si="2"/>
        <v>11635</v>
      </c>
      <c r="D17" s="62">
        <f t="shared" si="3"/>
        <v>10532</v>
      </c>
      <c r="E17" s="58">
        <f>SUM(F17:G17)</f>
        <v>1130</v>
      </c>
      <c r="F17" s="58">
        <v>601</v>
      </c>
      <c r="G17" s="58">
        <v>529</v>
      </c>
      <c r="H17" s="58">
        <f>SUM(I17:J17)</f>
        <v>4801</v>
      </c>
      <c r="I17" s="72">
        <v>2493</v>
      </c>
      <c r="J17" s="72">
        <v>2308</v>
      </c>
      <c r="K17" s="63">
        <f>SUM(L17:M17)</f>
        <v>2644</v>
      </c>
      <c r="L17" s="63">
        <v>1391</v>
      </c>
      <c r="M17" s="63">
        <v>1253</v>
      </c>
      <c r="N17" s="63">
        <f>SUM(O17:P17)</f>
        <v>6845</v>
      </c>
      <c r="O17" s="63">
        <v>3661</v>
      </c>
      <c r="P17" s="63">
        <v>3184</v>
      </c>
      <c r="Q17" s="63">
        <f>SUM(R17:S17)</f>
        <v>6747</v>
      </c>
      <c r="R17" s="63">
        <v>3489</v>
      </c>
      <c r="S17" s="63">
        <v>3258</v>
      </c>
    </row>
    <row r="18" spans="1:19" s="59" customFormat="1">
      <c r="A18" s="47" t="s">
        <v>44</v>
      </c>
      <c r="B18" s="61">
        <f t="shared" si="1"/>
        <v>115920</v>
      </c>
      <c r="C18" s="61">
        <f t="shared" si="2"/>
        <v>60185</v>
      </c>
      <c r="D18" s="61">
        <f t="shared" si="3"/>
        <v>55735</v>
      </c>
      <c r="E18" s="57">
        <f t="shared" ref="E18:S18" si="6">SUM(E19:E23)</f>
        <v>5974</v>
      </c>
      <c r="F18" s="57">
        <f t="shared" si="6"/>
        <v>3085</v>
      </c>
      <c r="G18" s="57">
        <f t="shared" si="6"/>
        <v>2889</v>
      </c>
      <c r="H18" s="57">
        <f t="shared" si="6"/>
        <v>25388</v>
      </c>
      <c r="I18" s="71">
        <f t="shared" si="6"/>
        <v>13370</v>
      </c>
      <c r="J18" s="71">
        <f t="shared" si="6"/>
        <v>12018</v>
      </c>
      <c r="K18" s="57">
        <f t="shared" si="6"/>
        <v>16005</v>
      </c>
      <c r="L18" s="57">
        <f t="shared" si="6"/>
        <v>8263</v>
      </c>
      <c r="M18" s="57">
        <f t="shared" si="6"/>
        <v>7742</v>
      </c>
      <c r="N18" s="57">
        <f t="shared" si="6"/>
        <v>36320</v>
      </c>
      <c r="O18" s="57">
        <f t="shared" si="6"/>
        <v>18826</v>
      </c>
      <c r="P18" s="57">
        <f t="shared" si="6"/>
        <v>17494</v>
      </c>
      <c r="Q18" s="57">
        <f t="shared" si="6"/>
        <v>32233</v>
      </c>
      <c r="R18" s="57">
        <f t="shared" si="6"/>
        <v>16641</v>
      </c>
      <c r="S18" s="57">
        <f t="shared" si="6"/>
        <v>15592</v>
      </c>
    </row>
    <row r="19" spans="1:19">
      <c r="A19" s="45" t="s">
        <v>43</v>
      </c>
      <c r="B19" s="62">
        <f t="shared" si="1"/>
        <v>21406</v>
      </c>
      <c r="C19" s="62">
        <f t="shared" si="2"/>
        <v>11136</v>
      </c>
      <c r="D19" s="62">
        <f t="shared" si="3"/>
        <v>10270</v>
      </c>
      <c r="E19" s="58">
        <f>SUM(F19:G19)</f>
        <v>1040</v>
      </c>
      <c r="F19" s="58">
        <v>542</v>
      </c>
      <c r="G19" s="58">
        <v>498</v>
      </c>
      <c r="H19" s="58">
        <f>SUM(I19:J19)</f>
        <v>4719</v>
      </c>
      <c r="I19" s="72">
        <v>2477</v>
      </c>
      <c r="J19" s="72">
        <v>2242</v>
      </c>
      <c r="K19" s="63">
        <f>SUM(L19:M19)</f>
        <v>2713</v>
      </c>
      <c r="L19" s="63">
        <v>1416</v>
      </c>
      <c r="M19" s="63">
        <v>1297</v>
      </c>
      <c r="N19" s="63">
        <f>SUM(O19:P19)</f>
        <v>6593</v>
      </c>
      <c r="O19" s="63">
        <v>3406</v>
      </c>
      <c r="P19" s="63">
        <v>3187</v>
      </c>
      <c r="Q19" s="63">
        <f>SUM(R19:S19)</f>
        <v>6341</v>
      </c>
      <c r="R19" s="63">
        <v>3295</v>
      </c>
      <c r="S19" s="63">
        <v>3046</v>
      </c>
    </row>
    <row r="20" spans="1:19">
      <c r="A20" s="45" t="s">
        <v>42</v>
      </c>
      <c r="B20" s="62">
        <f t="shared" si="1"/>
        <v>22399</v>
      </c>
      <c r="C20" s="62">
        <f t="shared" si="2"/>
        <v>11660</v>
      </c>
      <c r="D20" s="62">
        <f t="shared" si="3"/>
        <v>10739</v>
      </c>
      <c r="E20" s="58">
        <f>SUM(F20:G20)</f>
        <v>1249</v>
      </c>
      <c r="F20" s="58">
        <v>681</v>
      </c>
      <c r="G20" s="58">
        <v>568</v>
      </c>
      <c r="H20" s="58">
        <f>SUM(I20:J20)</f>
        <v>4917</v>
      </c>
      <c r="I20" s="72">
        <v>2592</v>
      </c>
      <c r="J20" s="72">
        <v>2325</v>
      </c>
      <c r="K20" s="63">
        <f>SUM(L20:M20)</f>
        <v>3020</v>
      </c>
      <c r="L20" s="63">
        <v>1588</v>
      </c>
      <c r="M20" s="63">
        <v>1432</v>
      </c>
      <c r="N20" s="63">
        <f>SUM(O20:P20)</f>
        <v>6889</v>
      </c>
      <c r="O20" s="63">
        <v>3555</v>
      </c>
      <c r="P20" s="63">
        <v>3334</v>
      </c>
      <c r="Q20" s="63">
        <f>SUM(R20:S20)</f>
        <v>6324</v>
      </c>
      <c r="R20" s="63">
        <v>3244</v>
      </c>
      <c r="S20" s="63">
        <v>3080</v>
      </c>
    </row>
    <row r="21" spans="1:19">
      <c r="A21" s="45" t="s">
        <v>41</v>
      </c>
      <c r="B21" s="62">
        <f t="shared" si="1"/>
        <v>23726</v>
      </c>
      <c r="C21" s="62">
        <f t="shared" si="2"/>
        <v>12235</v>
      </c>
      <c r="D21" s="62">
        <f t="shared" si="3"/>
        <v>11491</v>
      </c>
      <c r="E21" s="58">
        <f>SUM(F21:G21)</f>
        <v>1177</v>
      </c>
      <c r="F21" s="58">
        <v>634</v>
      </c>
      <c r="G21" s="58">
        <v>543</v>
      </c>
      <c r="H21" s="58">
        <f>SUM(I21:J21)</f>
        <v>5152</v>
      </c>
      <c r="I21" s="72">
        <v>2676</v>
      </c>
      <c r="J21" s="72">
        <v>2476</v>
      </c>
      <c r="K21" s="63">
        <f>SUM(L21:M21)</f>
        <v>3290</v>
      </c>
      <c r="L21" s="63">
        <v>1725</v>
      </c>
      <c r="M21" s="63">
        <v>1565</v>
      </c>
      <c r="N21" s="63">
        <f>SUM(O21:P21)</f>
        <v>7457</v>
      </c>
      <c r="O21" s="63">
        <v>3788</v>
      </c>
      <c r="P21" s="63">
        <v>3669</v>
      </c>
      <c r="Q21" s="63">
        <f>SUM(R21:S21)</f>
        <v>6650</v>
      </c>
      <c r="R21" s="63">
        <v>3412</v>
      </c>
      <c r="S21" s="63">
        <v>3238</v>
      </c>
    </row>
    <row r="22" spans="1:19">
      <c r="A22" s="45" t="s">
        <v>40</v>
      </c>
      <c r="B22" s="62">
        <f t="shared" si="1"/>
        <v>23702</v>
      </c>
      <c r="C22" s="62">
        <f t="shared" si="2"/>
        <v>12438</v>
      </c>
      <c r="D22" s="62">
        <f t="shared" si="3"/>
        <v>11264</v>
      </c>
      <c r="E22" s="58">
        <f>SUM(F22:G22)</f>
        <v>1248</v>
      </c>
      <c r="F22" s="58">
        <v>615</v>
      </c>
      <c r="G22" s="58">
        <v>633</v>
      </c>
      <c r="H22" s="58">
        <f>SUM(I22:J22)</f>
        <v>5101</v>
      </c>
      <c r="I22" s="72">
        <v>2711</v>
      </c>
      <c r="J22" s="72">
        <v>2390</v>
      </c>
      <c r="K22" s="63">
        <f>SUM(L22:M22)</f>
        <v>3372</v>
      </c>
      <c r="L22" s="63">
        <v>1729</v>
      </c>
      <c r="M22" s="63">
        <v>1643</v>
      </c>
      <c r="N22" s="63">
        <f>SUM(O22:P22)</f>
        <v>7478</v>
      </c>
      <c r="O22" s="63">
        <v>3977</v>
      </c>
      <c r="P22" s="63">
        <v>3501</v>
      </c>
      <c r="Q22" s="63">
        <f>SUM(R22:S22)</f>
        <v>6503</v>
      </c>
      <c r="R22" s="63">
        <v>3406</v>
      </c>
      <c r="S22" s="63">
        <v>3097</v>
      </c>
    </row>
    <row r="23" spans="1:19">
      <c r="A23" s="45" t="s">
        <v>39</v>
      </c>
      <c r="B23" s="62">
        <f t="shared" si="1"/>
        <v>24687</v>
      </c>
      <c r="C23" s="62">
        <f t="shared" si="2"/>
        <v>12716</v>
      </c>
      <c r="D23" s="62">
        <f t="shared" si="3"/>
        <v>11971</v>
      </c>
      <c r="E23" s="58">
        <f>SUM(F23:G23)</f>
        <v>1260</v>
      </c>
      <c r="F23" s="58">
        <v>613</v>
      </c>
      <c r="G23" s="58">
        <v>647</v>
      </c>
      <c r="H23" s="58">
        <f>SUM(I23:J23)</f>
        <v>5499</v>
      </c>
      <c r="I23" s="72">
        <v>2914</v>
      </c>
      <c r="J23" s="72">
        <v>2585</v>
      </c>
      <c r="K23" s="63">
        <f>SUM(L23:M23)</f>
        <v>3610</v>
      </c>
      <c r="L23" s="63">
        <v>1805</v>
      </c>
      <c r="M23" s="63">
        <v>1805</v>
      </c>
      <c r="N23" s="63">
        <f>SUM(O23:P23)</f>
        <v>7903</v>
      </c>
      <c r="O23" s="63">
        <v>4100</v>
      </c>
      <c r="P23" s="63">
        <v>3803</v>
      </c>
      <c r="Q23" s="63">
        <f>SUM(R23:S23)</f>
        <v>6415</v>
      </c>
      <c r="R23" s="63">
        <v>3284</v>
      </c>
      <c r="S23" s="63">
        <v>3131</v>
      </c>
    </row>
    <row r="24" spans="1:19" s="59" customFormat="1">
      <c r="A24" s="47" t="s">
        <v>38</v>
      </c>
      <c r="B24" s="61">
        <f t="shared" si="1"/>
        <v>114862</v>
      </c>
      <c r="C24" s="61">
        <f t="shared" si="2"/>
        <v>60410</v>
      </c>
      <c r="D24" s="61">
        <f t="shared" si="3"/>
        <v>54452</v>
      </c>
      <c r="E24" s="57">
        <f t="shared" ref="E24:S24" si="7">SUM(E25:E29)</f>
        <v>7056</v>
      </c>
      <c r="F24" s="57">
        <f t="shared" si="7"/>
        <v>3644</v>
      </c>
      <c r="G24" s="57">
        <f t="shared" si="7"/>
        <v>3412</v>
      </c>
      <c r="H24" s="57">
        <f t="shared" si="7"/>
        <v>24404</v>
      </c>
      <c r="I24" s="71">
        <f t="shared" si="7"/>
        <v>12976</v>
      </c>
      <c r="J24" s="71">
        <f t="shared" si="7"/>
        <v>11428</v>
      </c>
      <c r="K24" s="57">
        <f t="shared" si="7"/>
        <v>17881</v>
      </c>
      <c r="L24" s="57">
        <f t="shared" si="7"/>
        <v>9132</v>
      </c>
      <c r="M24" s="57">
        <f t="shared" si="7"/>
        <v>8749</v>
      </c>
      <c r="N24" s="57">
        <f t="shared" si="7"/>
        <v>38038</v>
      </c>
      <c r="O24" s="57">
        <f t="shared" si="7"/>
        <v>20178</v>
      </c>
      <c r="P24" s="57">
        <f t="shared" si="7"/>
        <v>17860</v>
      </c>
      <c r="Q24" s="57">
        <f t="shared" si="7"/>
        <v>27483</v>
      </c>
      <c r="R24" s="57">
        <f t="shared" si="7"/>
        <v>14480</v>
      </c>
      <c r="S24" s="57">
        <f t="shared" si="7"/>
        <v>13003</v>
      </c>
    </row>
    <row r="25" spans="1:19">
      <c r="A25" s="45" t="s">
        <v>37</v>
      </c>
      <c r="B25" s="62">
        <f t="shared" si="1"/>
        <v>24403</v>
      </c>
      <c r="C25" s="62">
        <f t="shared" si="2"/>
        <v>12913</v>
      </c>
      <c r="D25" s="62">
        <f t="shared" si="3"/>
        <v>11490</v>
      </c>
      <c r="E25" s="58">
        <f>SUM(F25:G25)</f>
        <v>1388</v>
      </c>
      <c r="F25" s="58">
        <v>744</v>
      </c>
      <c r="G25" s="58">
        <v>644</v>
      </c>
      <c r="H25" s="58">
        <f>SUM(I25:J25)</f>
        <v>5331</v>
      </c>
      <c r="I25" s="72">
        <v>2832</v>
      </c>
      <c r="J25" s="72">
        <v>2499</v>
      </c>
      <c r="K25" s="63">
        <f>SUM(L25:M25)</f>
        <v>3656</v>
      </c>
      <c r="L25" s="63">
        <v>1889</v>
      </c>
      <c r="M25" s="63">
        <v>1767</v>
      </c>
      <c r="N25" s="63">
        <f>SUM(O25:P25)</f>
        <v>7866</v>
      </c>
      <c r="O25" s="63">
        <v>4231</v>
      </c>
      <c r="P25" s="63">
        <v>3635</v>
      </c>
      <c r="Q25" s="63">
        <f>SUM(R25:S25)</f>
        <v>6162</v>
      </c>
      <c r="R25" s="63">
        <v>3217</v>
      </c>
      <c r="S25" s="63">
        <v>2945</v>
      </c>
    </row>
    <row r="26" spans="1:19">
      <c r="A26" s="45" t="s">
        <v>36</v>
      </c>
      <c r="B26" s="62">
        <f t="shared" si="1"/>
        <v>23826</v>
      </c>
      <c r="C26" s="62">
        <f t="shared" si="2"/>
        <v>12516</v>
      </c>
      <c r="D26" s="62">
        <f t="shared" si="3"/>
        <v>11310</v>
      </c>
      <c r="E26" s="58">
        <f>SUM(F26:G26)</f>
        <v>1349</v>
      </c>
      <c r="F26" s="58">
        <v>711</v>
      </c>
      <c r="G26" s="58">
        <v>638</v>
      </c>
      <c r="H26" s="58">
        <f>SUM(I26:J26)</f>
        <v>5136</v>
      </c>
      <c r="I26" s="72">
        <v>2689</v>
      </c>
      <c r="J26" s="72">
        <v>2447</v>
      </c>
      <c r="K26" s="63">
        <f>SUM(L26:M26)</f>
        <v>3704</v>
      </c>
      <c r="L26" s="63">
        <v>1922</v>
      </c>
      <c r="M26" s="63">
        <v>1782</v>
      </c>
      <c r="N26" s="63">
        <f>SUM(O26:P26)</f>
        <v>7732</v>
      </c>
      <c r="O26" s="63">
        <v>4106</v>
      </c>
      <c r="P26" s="63">
        <v>3626</v>
      </c>
      <c r="Q26" s="63">
        <f>SUM(R26:S26)</f>
        <v>5905</v>
      </c>
      <c r="R26" s="63">
        <v>3088</v>
      </c>
      <c r="S26" s="63">
        <v>2817</v>
      </c>
    </row>
    <row r="27" spans="1:19">
      <c r="A27" s="45" t="s">
        <v>35</v>
      </c>
      <c r="B27" s="62">
        <f t="shared" si="1"/>
        <v>24103</v>
      </c>
      <c r="C27" s="62">
        <f t="shared" si="2"/>
        <v>12638</v>
      </c>
      <c r="D27" s="62">
        <f t="shared" si="3"/>
        <v>11465</v>
      </c>
      <c r="E27" s="58">
        <f>SUM(F27:G27)</f>
        <v>1520</v>
      </c>
      <c r="F27" s="58">
        <v>784</v>
      </c>
      <c r="G27" s="58">
        <v>736</v>
      </c>
      <c r="H27" s="58">
        <f>SUM(I27:J27)</f>
        <v>5086</v>
      </c>
      <c r="I27" s="72">
        <v>2708</v>
      </c>
      <c r="J27" s="72">
        <v>2378</v>
      </c>
      <c r="K27" s="63">
        <f>SUM(L27:M27)</f>
        <v>3710</v>
      </c>
      <c r="L27" s="63">
        <v>1875</v>
      </c>
      <c r="M27" s="63">
        <v>1835</v>
      </c>
      <c r="N27" s="63">
        <f>SUM(O27:P27)</f>
        <v>7925</v>
      </c>
      <c r="O27" s="63">
        <v>4146</v>
      </c>
      <c r="P27" s="63">
        <v>3779</v>
      </c>
      <c r="Q27" s="63">
        <f>SUM(R27:S27)</f>
        <v>5862</v>
      </c>
      <c r="R27" s="63">
        <v>3125</v>
      </c>
      <c r="S27" s="63">
        <v>2737</v>
      </c>
    </row>
    <row r="28" spans="1:19">
      <c r="A28" s="45" t="s">
        <v>34</v>
      </c>
      <c r="B28" s="62">
        <f t="shared" si="1"/>
        <v>22470</v>
      </c>
      <c r="C28" s="62">
        <f t="shared" si="2"/>
        <v>11741</v>
      </c>
      <c r="D28" s="62">
        <f t="shared" si="3"/>
        <v>10729</v>
      </c>
      <c r="E28" s="58">
        <f>SUM(F28:G28)</f>
        <v>1419</v>
      </c>
      <c r="F28" s="58">
        <v>695</v>
      </c>
      <c r="G28" s="58">
        <v>724</v>
      </c>
      <c r="H28" s="58">
        <f>SUM(I28:J28)</f>
        <v>4695</v>
      </c>
      <c r="I28" s="72">
        <v>2497</v>
      </c>
      <c r="J28" s="72">
        <v>2198</v>
      </c>
      <c r="K28" s="63">
        <f>SUM(L28:M28)</f>
        <v>3689</v>
      </c>
      <c r="L28" s="63">
        <v>1851</v>
      </c>
      <c r="M28" s="63">
        <v>1838</v>
      </c>
      <c r="N28" s="63">
        <f>SUM(O28:P28)</f>
        <v>7583</v>
      </c>
      <c r="O28" s="63">
        <v>4011</v>
      </c>
      <c r="P28" s="63">
        <v>3572</v>
      </c>
      <c r="Q28" s="63">
        <f>SUM(R28:S28)</f>
        <v>5084</v>
      </c>
      <c r="R28" s="63">
        <v>2687</v>
      </c>
      <c r="S28" s="63">
        <v>2397</v>
      </c>
    </row>
    <row r="29" spans="1:19">
      <c r="A29" s="45" t="s">
        <v>33</v>
      </c>
      <c r="B29" s="62">
        <f t="shared" si="1"/>
        <v>20060</v>
      </c>
      <c r="C29" s="62">
        <f t="shared" si="2"/>
        <v>10602</v>
      </c>
      <c r="D29" s="62">
        <f t="shared" si="3"/>
        <v>9458</v>
      </c>
      <c r="E29" s="58">
        <f>SUM(F29:G29)</f>
        <v>1380</v>
      </c>
      <c r="F29" s="58">
        <v>710</v>
      </c>
      <c r="G29" s="58">
        <v>670</v>
      </c>
      <c r="H29" s="58">
        <f>SUM(I29:J29)</f>
        <v>4156</v>
      </c>
      <c r="I29" s="72">
        <v>2250</v>
      </c>
      <c r="J29" s="72">
        <v>1906</v>
      </c>
      <c r="K29" s="63">
        <f>SUM(L29:M29)</f>
        <v>3122</v>
      </c>
      <c r="L29" s="63">
        <v>1595</v>
      </c>
      <c r="M29" s="63">
        <v>1527</v>
      </c>
      <c r="N29" s="63">
        <f>SUM(O29:P29)</f>
        <v>6932</v>
      </c>
      <c r="O29" s="63">
        <v>3684</v>
      </c>
      <c r="P29" s="63">
        <v>3248</v>
      </c>
      <c r="Q29" s="63">
        <f>SUM(R29:S29)</f>
        <v>4470</v>
      </c>
      <c r="R29" s="63">
        <v>2363</v>
      </c>
      <c r="S29" s="63">
        <v>2107</v>
      </c>
    </row>
    <row r="30" spans="1:19" s="59" customFormat="1">
      <c r="A30" s="47" t="s">
        <v>32</v>
      </c>
      <c r="B30" s="61">
        <f t="shared" si="1"/>
        <v>95604</v>
      </c>
      <c r="C30" s="61">
        <f t="shared" si="2"/>
        <v>49024</v>
      </c>
      <c r="D30" s="61">
        <f t="shared" si="3"/>
        <v>46580</v>
      </c>
      <c r="E30" s="57">
        <f t="shared" ref="E30:S30" si="8">SUM(E31:E35)</f>
        <v>8094</v>
      </c>
      <c r="F30" s="57">
        <f t="shared" si="8"/>
        <v>4074</v>
      </c>
      <c r="G30" s="57">
        <f t="shared" si="8"/>
        <v>4020</v>
      </c>
      <c r="H30" s="57">
        <f t="shared" si="8"/>
        <v>20047</v>
      </c>
      <c r="I30" s="71">
        <f t="shared" si="8"/>
        <v>10278</v>
      </c>
      <c r="J30" s="71">
        <f t="shared" si="8"/>
        <v>9769</v>
      </c>
      <c r="K30" s="57">
        <f t="shared" si="8"/>
        <v>15485</v>
      </c>
      <c r="L30" s="57">
        <f t="shared" si="8"/>
        <v>7822</v>
      </c>
      <c r="M30" s="57">
        <f t="shared" si="8"/>
        <v>7663</v>
      </c>
      <c r="N30" s="57">
        <f t="shared" si="8"/>
        <v>33277</v>
      </c>
      <c r="O30" s="57">
        <f t="shared" si="8"/>
        <v>17197</v>
      </c>
      <c r="P30" s="57">
        <f t="shared" si="8"/>
        <v>16080</v>
      </c>
      <c r="Q30" s="57">
        <f t="shared" si="8"/>
        <v>18701</v>
      </c>
      <c r="R30" s="57">
        <f t="shared" si="8"/>
        <v>9653</v>
      </c>
      <c r="S30" s="57">
        <f t="shared" si="8"/>
        <v>9048</v>
      </c>
    </row>
    <row r="31" spans="1:19">
      <c r="A31" s="45" t="s">
        <v>31</v>
      </c>
      <c r="B31" s="62">
        <f t="shared" si="1"/>
        <v>19512</v>
      </c>
      <c r="C31" s="62">
        <f t="shared" si="2"/>
        <v>10044</v>
      </c>
      <c r="D31" s="62">
        <f t="shared" si="3"/>
        <v>9468</v>
      </c>
      <c r="E31" s="58">
        <f>SUM(F31:G31)</f>
        <v>1399</v>
      </c>
      <c r="F31" s="58">
        <v>682</v>
      </c>
      <c r="G31" s="58">
        <v>717</v>
      </c>
      <c r="H31" s="58">
        <f>SUM(I31:J31)</f>
        <v>4068</v>
      </c>
      <c r="I31" s="72">
        <v>2123</v>
      </c>
      <c r="J31" s="72">
        <v>1945</v>
      </c>
      <c r="K31" s="63">
        <f>SUM(L31:M31)</f>
        <v>3171</v>
      </c>
      <c r="L31" s="63">
        <v>1613</v>
      </c>
      <c r="M31" s="63">
        <v>1558</v>
      </c>
      <c r="N31" s="63">
        <f>SUM(O31:P31)</f>
        <v>6744</v>
      </c>
      <c r="O31" s="63">
        <v>3494</v>
      </c>
      <c r="P31" s="63">
        <v>3250</v>
      </c>
      <c r="Q31" s="63">
        <f>SUM(R31:S31)</f>
        <v>4130</v>
      </c>
      <c r="R31" s="63">
        <v>2132</v>
      </c>
      <c r="S31" s="63">
        <v>1998</v>
      </c>
    </row>
    <row r="32" spans="1:19">
      <c r="A32" s="45" t="s">
        <v>30</v>
      </c>
      <c r="B32" s="62">
        <f t="shared" si="1"/>
        <v>19076</v>
      </c>
      <c r="C32" s="62">
        <f t="shared" si="2"/>
        <v>9803</v>
      </c>
      <c r="D32" s="62">
        <f t="shared" si="3"/>
        <v>9273</v>
      </c>
      <c r="E32" s="58">
        <f>SUM(F32:G32)</f>
        <v>1525</v>
      </c>
      <c r="F32" s="58">
        <v>774</v>
      </c>
      <c r="G32" s="58">
        <v>751</v>
      </c>
      <c r="H32" s="58">
        <f>SUM(I32:J32)</f>
        <v>3917</v>
      </c>
      <c r="I32" s="72">
        <v>2009</v>
      </c>
      <c r="J32" s="72">
        <v>1908</v>
      </c>
      <c r="K32" s="63">
        <f>SUM(L32:M32)</f>
        <v>3085</v>
      </c>
      <c r="L32" s="63">
        <v>1539</v>
      </c>
      <c r="M32" s="63">
        <v>1546</v>
      </c>
      <c r="N32" s="63">
        <f>SUM(O32:P32)</f>
        <v>6703</v>
      </c>
      <c r="O32" s="63">
        <v>3481</v>
      </c>
      <c r="P32" s="63">
        <v>3222</v>
      </c>
      <c r="Q32" s="63">
        <f>SUM(R32:S32)</f>
        <v>3846</v>
      </c>
      <c r="R32" s="63">
        <v>2000</v>
      </c>
      <c r="S32" s="63">
        <v>1846</v>
      </c>
    </row>
    <row r="33" spans="1:19">
      <c r="A33" s="45" t="s">
        <v>29</v>
      </c>
      <c r="B33" s="62">
        <f t="shared" si="1"/>
        <v>18816</v>
      </c>
      <c r="C33" s="62">
        <f t="shared" si="2"/>
        <v>9585</v>
      </c>
      <c r="D33" s="62">
        <f t="shared" si="3"/>
        <v>9231</v>
      </c>
      <c r="E33" s="58">
        <f>SUM(F33:G33)</f>
        <v>1616</v>
      </c>
      <c r="F33" s="58">
        <v>775</v>
      </c>
      <c r="G33" s="58">
        <v>841</v>
      </c>
      <c r="H33" s="58">
        <f>SUM(I33:J33)</f>
        <v>3949</v>
      </c>
      <c r="I33" s="72">
        <v>2039</v>
      </c>
      <c r="J33" s="72">
        <v>1910</v>
      </c>
      <c r="K33" s="63">
        <f>SUM(L33:M33)</f>
        <v>3082</v>
      </c>
      <c r="L33" s="63">
        <v>1550</v>
      </c>
      <c r="M33" s="63">
        <v>1532</v>
      </c>
      <c r="N33" s="63">
        <f>SUM(O33:P33)</f>
        <v>6523</v>
      </c>
      <c r="O33" s="63">
        <v>3326</v>
      </c>
      <c r="P33" s="63">
        <v>3197</v>
      </c>
      <c r="Q33" s="63">
        <f>SUM(R33:S33)</f>
        <v>3646</v>
      </c>
      <c r="R33" s="63">
        <v>1895</v>
      </c>
      <c r="S33" s="63">
        <v>1751</v>
      </c>
    </row>
    <row r="34" spans="1:19">
      <c r="A34" s="45" t="s">
        <v>28</v>
      </c>
      <c r="B34" s="62">
        <f t="shared" si="1"/>
        <v>18727</v>
      </c>
      <c r="C34" s="62">
        <f t="shared" si="2"/>
        <v>9599</v>
      </c>
      <c r="D34" s="62">
        <f t="shared" si="3"/>
        <v>9128</v>
      </c>
      <c r="E34" s="58">
        <f>SUM(F34:G34)</f>
        <v>1659</v>
      </c>
      <c r="F34" s="58">
        <v>844</v>
      </c>
      <c r="G34" s="58">
        <v>815</v>
      </c>
      <c r="H34" s="58">
        <f>SUM(I34:J34)</f>
        <v>3944</v>
      </c>
      <c r="I34" s="72">
        <v>2011</v>
      </c>
      <c r="J34" s="72">
        <v>1933</v>
      </c>
      <c r="K34" s="63">
        <f>SUM(L34:M34)</f>
        <v>2998</v>
      </c>
      <c r="L34" s="63">
        <v>1518</v>
      </c>
      <c r="M34" s="63">
        <v>1480</v>
      </c>
      <c r="N34" s="63">
        <f>SUM(O34:P34)</f>
        <v>6587</v>
      </c>
      <c r="O34" s="63">
        <v>3402</v>
      </c>
      <c r="P34" s="63">
        <v>3185</v>
      </c>
      <c r="Q34" s="63">
        <f>SUM(R34:S34)</f>
        <v>3539</v>
      </c>
      <c r="R34" s="63">
        <v>1824</v>
      </c>
      <c r="S34" s="63">
        <v>1715</v>
      </c>
    </row>
    <row r="35" spans="1:19">
      <c r="A35" s="45" t="s">
        <v>27</v>
      </c>
      <c r="B35" s="62">
        <f t="shared" si="1"/>
        <v>19473</v>
      </c>
      <c r="C35" s="62">
        <f t="shared" si="2"/>
        <v>9993</v>
      </c>
      <c r="D35" s="62">
        <f t="shared" si="3"/>
        <v>9480</v>
      </c>
      <c r="E35" s="58">
        <f>SUM(F35:G35)</f>
        <v>1895</v>
      </c>
      <c r="F35" s="58">
        <v>999</v>
      </c>
      <c r="G35" s="58">
        <v>896</v>
      </c>
      <c r="H35" s="58">
        <f>SUM(I35:J35)</f>
        <v>4169</v>
      </c>
      <c r="I35" s="72">
        <v>2096</v>
      </c>
      <c r="J35" s="72">
        <v>2073</v>
      </c>
      <c r="K35" s="63">
        <f>SUM(L35:M35)</f>
        <v>3149</v>
      </c>
      <c r="L35" s="63">
        <v>1602</v>
      </c>
      <c r="M35" s="63">
        <v>1547</v>
      </c>
      <c r="N35" s="63">
        <f>SUM(O35:P35)</f>
        <v>6720</v>
      </c>
      <c r="O35" s="63">
        <v>3494</v>
      </c>
      <c r="P35" s="63">
        <v>3226</v>
      </c>
      <c r="Q35" s="63">
        <f>SUM(R35:S35)</f>
        <v>3540</v>
      </c>
      <c r="R35" s="63">
        <v>1802</v>
      </c>
      <c r="S35" s="63">
        <v>1738</v>
      </c>
    </row>
    <row r="36" spans="1:19" s="59" customFormat="1">
      <c r="A36" s="47" t="s">
        <v>26</v>
      </c>
      <c r="B36" s="61">
        <f t="shared" si="1"/>
        <v>114159</v>
      </c>
      <c r="C36" s="61">
        <f t="shared" si="2"/>
        <v>57769</v>
      </c>
      <c r="D36" s="61">
        <f t="shared" si="3"/>
        <v>56390</v>
      </c>
      <c r="E36" s="57">
        <f t="shared" ref="E36:S36" si="9">SUM(E37:E41)</f>
        <v>9811</v>
      </c>
      <c r="F36" s="57">
        <f t="shared" si="9"/>
        <v>5207</v>
      </c>
      <c r="G36" s="57">
        <f t="shared" si="9"/>
        <v>4604</v>
      </c>
      <c r="H36" s="57">
        <f t="shared" si="9"/>
        <v>24234</v>
      </c>
      <c r="I36" s="71">
        <f t="shared" si="9"/>
        <v>11958</v>
      </c>
      <c r="J36" s="71">
        <f t="shared" si="9"/>
        <v>12276</v>
      </c>
      <c r="K36" s="57">
        <f t="shared" si="9"/>
        <v>17997</v>
      </c>
      <c r="L36" s="57">
        <f t="shared" si="9"/>
        <v>9162</v>
      </c>
      <c r="M36" s="57">
        <f t="shared" si="9"/>
        <v>8835</v>
      </c>
      <c r="N36" s="57">
        <f t="shared" si="9"/>
        <v>39122</v>
      </c>
      <c r="O36" s="57">
        <f t="shared" si="9"/>
        <v>20049</v>
      </c>
      <c r="P36" s="57">
        <f t="shared" si="9"/>
        <v>19073</v>
      </c>
      <c r="Q36" s="57">
        <f t="shared" si="9"/>
        <v>22995</v>
      </c>
      <c r="R36" s="57">
        <f t="shared" si="9"/>
        <v>11393</v>
      </c>
      <c r="S36" s="57">
        <f t="shared" si="9"/>
        <v>11602</v>
      </c>
    </row>
    <row r="37" spans="1:19">
      <c r="A37" s="49" t="s">
        <v>25</v>
      </c>
      <c r="B37" s="62">
        <f t="shared" si="1"/>
        <v>19882</v>
      </c>
      <c r="C37" s="62">
        <f t="shared" si="2"/>
        <v>10254</v>
      </c>
      <c r="D37" s="62">
        <f t="shared" si="3"/>
        <v>9628</v>
      </c>
      <c r="E37" s="58">
        <f>SUM(F37:G37)</f>
        <v>1804</v>
      </c>
      <c r="F37" s="58">
        <v>963</v>
      </c>
      <c r="G37" s="58">
        <v>841</v>
      </c>
      <c r="H37" s="58">
        <f>SUM(I37:J37)</f>
        <v>4242</v>
      </c>
      <c r="I37" s="72">
        <v>2132</v>
      </c>
      <c r="J37" s="72">
        <v>2110</v>
      </c>
      <c r="K37" s="63">
        <f>SUM(L37:M37)</f>
        <v>3302</v>
      </c>
      <c r="L37" s="63">
        <v>1652</v>
      </c>
      <c r="M37" s="63">
        <v>1650</v>
      </c>
      <c r="N37" s="63">
        <f>SUM(O37:P37)</f>
        <v>6957</v>
      </c>
      <c r="O37" s="63">
        <v>3691</v>
      </c>
      <c r="P37" s="63">
        <v>3266</v>
      </c>
      <c r="Q37" s="63">
        <f>SUM(R37:S37)</f>
        <v>3577</v>
      </c>
      <c r="R37" s="63">
        <v>1816</v>
      </c>
      <c r="S37" s="63">
        <v>1761</v>
      </c>
    </row>
    <row r="38" spans="1:19">
      <c r="A38" s="49" t="s">
        <v>24</v>
      </c>
      <c r="B38" s="62">
        <f t="shared" ref="B38:B69" si="10">SUM(C38:D38)</f>
        <v>22429</v>
      </c>
      <c r="C38" s="62">
        <f t="shared" ref="C38:C69" si="11">SUM(F38,I38,L38,O38,R38)</f>
        <v>11485</v>
      </c>
      <c r="D38" s="62">
        <f t="shared" ref="D38:D69" si="12">SUM(G38,J38,M38,P38,S38)</f>
        <v>10944</v>
      </c>
      <c r="E38" s="58">
        <f>SUM(F38:G38)</f>
        <v>1950</v>
      </c>
      <c r="F38" s="58">
        <v>1001</v>
      </c>
      <c r="G38" s="58">
        <v>949</v>
      </c>
      <c r="H38" s="58">
        <f>SUM(I38:J38)</f>
        <v>4922</v>
      </c>
      <c r="I38" s="72">
        <v>2456</v>
      </c>
      <c r="J38" s="72">
        <v>2466</v>
      </c>
      <c r="K38" s="63">
        <f>SUM(L38:M38)</f>
        <v>3668</v>
      </c>
      <c r="L38" s="63">
        <v>1952</v>
      </c>
      <c r="M38" s="63">
        <v>1716</v>
      </c>
      <c r="N38" s="63">
        <f>SUM(O38:P38)</f>
        <v>7694</v>
      </c>
      <c r="O38" s="63">
        <v>3939</v>
      </c>
      <c r="P38" s="63">
        <v>3755</v>
      </c>
      <c r="Q38" s="63">
        <f>SUM(R38:S38)</f>
        <v>4195</v>
      </c>
      <c r="R38" s="63">
        <v>2137</v>
      </c>
      <c r="S38" s="63">
        <v>2058</v>
      </c>
    </row>
    <row r="39" spans="1:19">
      <c r="A39" s="49" t="s">
        <v>23</v>
      </c>
      <c r="B39" s="62">
        <f t="shared" si="10"/>
        <v>24222</v>
      </c>
      <c r="C39" s="62">
        <f t="shared" si="11"/>
        <v>12269</v>
      </c>
      <c r="D39" s="62">
        <f t="shared" si="12"/>
        <v>11953</v>
      </c>
      <c r="E39" s="58">
        <f>SUM(F39:G39)</f>
        <v>2158</v>
      </c>
      <c r="F39" s="58">
        <v>1158</v>
      </c>
      <c r="G39" s="58">
        <v>1000</v>
      </c>
      <c r="H39" s="58">
        <f>SUM(I39:J39)</f>
        <v>5163</v>
      </c>
      <c r="I39" s="72">
        <v>2522</v>
      </c>
      <c r="J39" s="72">
        <v>2641</v>
      </c>
      <c r="K39" s="63">
        <f>SUM(L39:M39)</f>
        <v>3851</v>
      </c>
      <c r="L39" s="63">
        <v>1932</v>
      </c>
      <c r="M39" s="63">
        <v>1919</v>
      </c>
      <c r="N39" s="63">
        <f>SUM(O39:P39)</f>
        <v>8168</v>
      </c>
      <c r="O39" s="63">
        <v>4242</v>
      </c>
      <c r="P39" s="63">
        <v>3926</v>
      </c>
      <c r="Q39" s="63">
        <f>SUM(R39:S39)</f>
        <v>4882</v>
      </c>
      <c r="R39" s="63">
        <v>2415</v>
      </c>
      <c r="S39" s="63">
        <v>2467</v>
      </c>
    </row>
    <row r="40" spans="1:19">
      <c r="A40" s="45" t="s">
        <v>22</v>
      </c>
      <c r="B40" s="62">
        <f t="shared" si="10"/>
        <v>24094</v>
      </c>
      <c r="C40" s="62">
        <f t="shared" si="11"/>
        <v>12005</v>
      </c>
      <c r="D40" s="62">
        <f t="shared" si="12"/>
        <v>12089</v>
      </c>
      <c r="E40" s="58">
        <f>SUM(F40:G40)</f>
        <v>2085</v>
      </c>
      <c r="F40" s="58">
        <v>1115</v>
      </c>
      <c r="G40" s="58">
        <v>970</v>
      </c>
      <c r="H40" s="58">
        <f>SUM(I40:J40)</f>
        <v>5047</v>
      </c>
      <c r="I40" s="72">
        <v>2526</v>
      </c>
      <c r="J40" s="72">
        <v>2521</v>
      </c>
      <c r="K40" s="63">
        <f>SUM(L40:M40)</f>
        <v>3724</v>
      </c>
      <c r="L40" s="63">
        <v>1857</v>
      </c>
      <c r="M40" s="63">
        <v>1867</v>
      </c>
      <c r="N40" s="63">
        <f>SUM(O40:P40)</f>
        <v>8208</v>
      </c>
      <c r="O40" s="63">
        <v>4099</v>
      </c>
      <c r="P40" s="63">
        <v>4109</v>
      </c>
      <c r="Q40" s="63">
        <f>SUM(R40:S40)</f>
        <v>5030</v>
      </c>
      <c r="R40" s="63">
        <v>2408</v>
      </c>
      <c r="S40" s="63">
        <v>2622</v>
      </c>
    </row>
    <row r="41" spans="1:19">
      <c r="A41" s="45" t="s">
        <v>21</v>
      </c>
      <c r="B41" s="62">
        <f t="shared" si="10"/>
        <v>23532</v>
      </c>
      <c r="C41" s="62">
        <f t="shared" si="11"/>
        <v>11756</v>
      </c>
      <c r="D41" s="62">
        <f t="shared" si="12"/>
        <v>11776</v>
      </c>
      <c r="E41" s="58">
        <f>SUM(F41:G41)</f>
        <v>1814</v>
      </c>
      <c r="F41" s="58">
        <v>970</v>
      </c>
      <c r="G41" s="58">
        <v>844</v>
      </c>
      <c r="H41" s="58">
        <f>SUM(I41:J41)</f>
        <v>4860</v>
      </c>
      <c r="I41" s="72">
        <v>2322</v>
      </c>
      <c r="J41" s="72">
        <v>2538</v>
      </c>
      <c r="K41" s="63">
        <f>SUM(L41:M41)</f>
        <v>3452</v>
      </c>
      <c r="L41" s="63">
        <v>1769</v>
      </c>
      <c r="M41" s="63">
        <v>1683</v>
      </c>
      <c r="N41" s="63">
        <f>SUM(O41:P41)</f>
        <v>8095</v>
      </c>
      <c r="O41" s="63">
        <v>4078</v>
      </c>
      <c r="P41" s="63">
        <v>4017</v>
      </c>
      <c r="Q41" s="63">
        <f>SUM(R41:S41)</f>
        <v>5311</v>
      </c>
      <c r="R41" s="63">
        <v>2617</v>
      </c>
      <c r="S41" s="63">
        <v>2694</v>
      </c>
    </row>
    <row r="42" spans="1:19" s="59" customFormat="1">
      <c r="A42" s="47" t="s">
        <v>20</v>
      </c>
      <c r="B42" s="61">
        <f t="shared" si="10"/>
        <v>112646</v>
      </c>
      <c r="C42" s="61">
        <f t="shared" si="11"/>
        <v>56168</v>
      </c>
      <c r="D42" s="61">
        <f t="shared" si="12"/>
        <v>56478</v>
      </c>
      <c r="E42" s="57">
        <f t="shared" ref="E42:S42" si="13">SUM(E43:E47)</f>
        <v>7707</v>
      </c>
      <c r="F42" s="57">
        <f t="shared" si="13"/>
        <v>4159</v>
      </c>
      <c r="G42" s="57">
        <f t="shared" si="13"/>
        <v>3548</v>
      </c>
      <c r="H42" s="57">
        <f t="shared" si="13"/>
        <v>22753</v>
      </c>
      <c r="I42" s="71">
        <f t="shared" si="13"/>
        <v>11141</v>
      </c>
      <c r="J42" s="71">
        <f t="shared" si="13"/>
        <v>11612</v>
      </c>
      <c r="K42" s="57">
        <f t="shared" si="13"/>
        <v>15146</v>
      </c>
      <c r="L42" s="57">
        <f t="shared" si="13"/>
        <v>7835</v>
      </c>
      <c r="M42" s="57">
        <f t="shared" si="13"/>
        <v>7311</v>
      </c>
      <c r="N42" s="57">
        <f t="shared" si="13"/>
        <v>36515</v>
      </c>
      <c r="O42" s="57">
        <f t="shared" si="13"/>
        <v>18485</v>
      </c>
      <c r="P42" s="57">
        <f t="shared" si="13"/>
        <v>18030</v>
      </c>
      <c r="Q42" s="57">
        <f t="shared" si="13"/>
        <v>30525</v>
      </c>
      <c r="R42" s="57">
        <f t="shared" si="13"/>
        <v>14548</v>
      </c>
      <c r="S42" s="57">
        <f t="shared" si="13"/>
        <v>15977</v>
      </c>
    </row>
    <row r="43" spans="1:19">
      <c r="A43" s="45" t="s">
        <v>19</v>
      </c>
      <c r="B43" s="62">
        <f t="shared" si="10"/>
        <v>23998</v>
      </c>
      <c r="C43" s="62">
        <f t="shared" si="11"/>
        <v>11745</v>
      </c>
      <c r="D43" s="62">
        <f t="shared" si="12"/>
        <v>12253</v>
      </c>
      <c r="E43" s="58">
        <f>SUM(F43:G43)</f>
        <v>1759</v>
      </c>
      <c r="F43" s="58">
        <v>960</v>
      </c>
      <c r="G43" s="58">
        <v>799</v>
      </c>
      <c r="H43" s="58">
        <f>SUM(I43:J43)</f>
        <v>4880</v>
      </c>
      <c r="I43" s="72">
        <v>2319</v>
      </c>
      <c r="J43" s="72">
        <v>2561</v>
      </c>
      <c r="K43" s="63">
        <f>SUM(L43:M43)</f>
        <v>3468</v>
      </c>
      <c r="L43" s="63">
        <v>1765</v>
      </c>
      <c r="M43" s="63">
        <v>1703</v>
      </c>
      <c r="N43" s="63">
        <f>SUM(O43:P43)</f>
        <v>7988</v>
      </c>
      <c r="O43" s="63">
        <v>3937</v>
      </c>
      <c r="P43" s="63">
        <v>4051</v>
      </c>
      <c r="Q43" s="63">
        <f>SUM(R43:S43)</f>
        <v>5903</v>
      </c>
      <c r="R43" s="63">
        <v>2764</v>
      </c>
      <c r="S43" s="63">
        <v>3139</v>
      </c>
    </row>
    <row r="44" spans="1:19">
      <c r="A44" s="45" t="s">
        <v>15</v>
      </c>
      <c r="B44" s="62">
        <f t="shared" si="10"/>
        <v>20818</v>
      </c>
      <c r="C44" s="62">
        <f t="shared" si="11"/>
        <v>10490</v>
      </c>
      <c r="D44" s="62">
        <f t="shared" si="12"/>
        <v>10328</v>
      </c>
      <c r="E44" s="58">
        <f>SUM(F44:G44)</f>
        <v>1515</v>
      </c>
      <c r="F44" s="58">
        <v>809</v>
      </c>
      <c r="G44" s="58">
        <v>706</v>
      </c>
      <c r="H44" s="58">
        <f>SUM(I44:J44)</f>
        <v>4177</v>
      </c>
      <c r="I44" s="72">
        <v>2110</v>
      </c>
      <c r="J44" s="72">
        <v>2067</v>
      </c>
      <c r="K44" s="63">
        <f>SUM(L44:M44)</f>
        <v>2867</v>
      </c>
      <c r="L44" s="63">
        <v>1473</v>
      </c>
      <c r="M44" s="63">
        <v>1394</v>
      </c>
      <c r="N44" s="63">
        <f>SUM(O44:P44)</f>
        <v>6841</v>
      </c>
      <c r="O44" s="63">
        <v>3509</v>
      </c>
      <c r="P44" s="63">
        <v>3332</v>
      </c>
      <c r="Q44" s="63">
        <f>SUM(R44:S44)</f>
        <v>5418</v>
      </c>
      <c r="R44" s="63">
        <v>2589</v>
      </c>
      <c r="S44" s="63">
        <v>2829</v>
      </c>
    </row>
    <row r="45" spans="1:19">
      <c r="A45" s="45" t="s">
        <v>18</v>
      </c>
      <c r="B45" s="62">
        <f t="shared" si="10"/>
        <v>22721</v>
      </c>
      <c r="C45" s="62">
        <f t="shared" si="11"/>
        <v>11218</v>
      </c>
      <c r="D45" s="62">
        <f t="shared" si="12"/>
        <v>11503</v>
      </c>
      <c r="E45" s="58">
        <f>SUM(F45:G45)</f>
        <v>1581</v>
      </c>
      <c r="F45" s="58">
        <v>847</v>
      </c>
      <c r="G45" s="58">
        <v>734</v>
      </c>
      <c r="H45" s="58">
        <f>SUM(I45:J45)</f>
        <v>4632</v>
      </c>
      <c r="I45" s="72">
        <v>2287</v>
      </c>
      <c r="J45" s="72">
        <v>2345</v>
      </c>
      <c r="K45" s="63">
        <f>SUM(L45:M45)</f>
        <v>3064</v>
      </c>
      <c r="L45" s="63">
        <v>1577</v>
      </c>
      <c r="M45" s="63">
        <v>1487</v>
      </c>
      <c r="N45" s="63">
        <f>SUM(O45:P45)</f>
        <v>7195</v>
      </c>
      <c r="O45" s="63">
        <v>3573</v>
      </c>
      <c r="P45" s="63">
        <v>3622</v>
      </c>
      <c r="Q45" s="63">
        <f>SUM(R45:S45)</f>
        <v>6249</v>
      </c>
      <c r="R45" s="63">
        <v>2934</v>
      </c>
      <c r="S45" s="63">
        <v>3315</v>
      </c>
    </row>
    <row r="46" spans="1:19">
      <c r="A46" s="45" t="s">
        <v>17</v>
      </c>
      <c r="B46" s="62">
        <f t="shared" si="10"/>
        <v>22573</v>
      </c>
      <c r="C46" s="62">
        <f t="shared" si="11"/>
        <v>11387</v>
      </c>
      <c r="D46" s="62">
        <f t="shared" si="12"/>
        <v>11186</v>
      </c>
      <c r="E46" s="58">
        <f>SUM(F46:G46)</f>
        <v>1485</v>
      </c>
      <c r="F46" s="58">
        <v>803</v>
      </c>
      <c r="G46" s="58">
        <v>682</v>
      </c>
      <c r="H46" s="58">
        <f>SUM(I46:J46)</f>
        <v>4576</v>
      </c>
      <c r="I46" s="72">
        <v>2254</v>
      </c>
      <c r="J46" s="72">
        <v>2322</v>
      </c>
      <c r="K46" s="63">
        <f>SUM(L46:M46)</f>
        <v>2884</v>
      </c>
      <c r="L46" s="63">
        <v>1548</v>
      </c>
      <c r="M46" s="63">
        <v>1336</v>
      </c>
      <c r="N46" s="63">
        <f>SUM(O46:P46)</f>
        <v>7222</v>
      </c>
      <c r="O46" s="63">
        <v>3677</v>
      </c>
      <c r="P46" s="63">
        <v>3545</v>
      </c>
      <c r="Q46" s="63">
        <f>SUM(R46:S46)</f>
        <v>6406</v>
      </c>
      <c r="R46" s="63">
        <v>3105</v>
      </c>
      <c r="S46" s="63">
        <v>3301</v>
      </c>
    </row>
    <row r="47" spans="1:19">
      <c r="A47" s="45" t="s">
        <v>16</v>
      </c>
      <c r="B47" s="62">
        <f t="shared" si="10"/>
        <v>22536</v>
      </c>
      <c r="C47" s="62">
        <f t="shared" si="11"/>
        <v>11328</v>
      </c>
      <c r="D47" s="62">
        <f t="shared" si="12"/>
        <v>11208</v>
      </c>
      <c r="E47" s="58">
        <f>SUM(F47:G47)</f>
        <v>1367</v>
      </c>
      <c r="F47" s="58">
        <v>740</v>
      </c>
      <c r="G47" s="58">
        <v>627</v>
      </c>
      <c r="H47" s="58">
        <f>SUM(I47:J47)</f>
        <v>4488</v>
      </c>
      <c r="I47" s="72">
        <v>2171</v>
      </c>
      <c r="J47" s="72">
        <v>2317</v>
      </c>
      <c r="K47" s="63">
        <f>SUM(L47:M47)</f>
        <v>2863</v>
      </c>
      <c r="L47" s="63">
        <v>1472</v>
      </c>
      <c r="M47" s="63">
        <v>1391</v>
      </c>
      <c r="N47" s="63">
        <f>SUM(O47:P47)</f>
        <v>7269</v>
      </c>
      <c r="O47" s="63">
        <v>3789</v>
      </c>
      <c r="P47" s="63">
        <v>3480</v>
      </c>
      <c r="Q47" s="63">
        <f>SUM(R47:S47)</f>
        <v>6549</v>
      </c>
      <c r="R47" s="63">
        <v>3156</v>
      </c>
      <c r="S47" s="63">
        <v>3393</v>
      </c>
    </row>
    <row r="48" spans="1:19" s="59" customFormat="1">
      <c r="A48" s="47" t="s">
        <v>14</v>
      </c>
      <c r="B48" s="61">
        <f t="shared" si="10"/>
        <v>130763</v>
      </c>
      <c r="C48" s="61">
        <f t="shared" si="11"/>
        <v>65004</v>
      </c>
      <c r="D48" s="61">
        <f t="shared" si="12"/>
        <v>65759</v>
      </c>
      <c r="E48" s="57">
        <f t="shared" ref="E48:S48" si="14">SUM(E49:E53)</f>
        <v>7905</v>
      </c>
      <c r="F48" s="57">
        <f t="shared" si="14"/>
        <v>4258</v>
      </c>
      <c r="G48" s="57">
        <f t="shared" si="14"/>
        <v>3647</v>
      </c>
      <c r="H48" s="57">
        <f t="shared" si="14"/>
        <v>27733</v>
      </c>
      <c r="I48" s="71">
        <f t="shared" si="14"/>
        <v>13246</v>
      </c>
      <c r="J48" s="71">
        <f t="shared" si="14"/>
        <v>14487</v>
      </c>
      <c r="K48" s="57">
        <f t="shared" si="14"/>
        <v>15931</v>
      </c>
      <c r="L48" s="57">
        <f t="shared" si="14"/>
        <v>7900</v>
      </c>
      <c r="M48" s="57">
        <f t="shared" si="14"/>
        <v>8031</v>
      </c>
      <c r="N48" s="57">
        <f t="shared" si="14"/>
        <v>40838</v>
      </c>
      <c r="O48" s="57">
        <f t="shared" si="14"/>
        <v>20330</v>
      </c>
      <c r="P48" s="57">
        <f t="shared" si="14"/>
        <v>20508</v>
      </c>
      <c r="Q48" s="57">
        <f t="shared" si="14"/>
        <v>38356</v>
      </c>
      <c r="R48" s="57">
        <f t="shared" si="14"/>
        <v>19270</v>
      </c>
      <c r="S48" s="57">
        <f t="shared" si="14"/>
        <v>19086</v>
      </c>
    </row>
    <row r="49" spans="1:19">
      <c r="A49" s="45" t="s">
        <v>13</v>
      </c>
      <c r="B49" s="62">
        <f t="shared" si="10"/>
        <v>25307</v>
      </c>
      <c r="C49" s="62">
        <f t="shared" si="11"/>
        <v>12652</v>
      </c>
      <c r="D49" s="62">
        <f t="shared" si="12"/>
        <v>12655</v>
      </c>
      <c r="E49" s="58">
        <f>SUM(F49:G49)</f>
        <v>1482</v>
      </c>
      <c r="F49" s="58">
        <v>809</v>
      </c>
      <c r="G49" s="58">
        <v>673</v>
      </c>
      <c r="H49" s="58">
        <f>SUM(I49:J49)</f>
        <v>5306</v>
      </c>
      <c r="I49" s="72">
        <v>2534</v>
      </c>
      <c r="J49" s="72">
        <v>2772</v>
      </c>
      <c r="K49" s="63">
        <f>SUM(L49:M49)</f>
        <v>3092</v>
      </c>
      <c r="L49" s="63">
        <v>1590</v>
      </c>
      <c r="M49" s="63">
        <v>1502</v>
      </c>
      <c r="N49" s="63">
        <f>SUM(O49:P49)</f>
        <v>8022</v>
      </c>
      <c r="O49" s="63">
        <v>4075</v>
      </c>
      <c r="P49" s="63">
        <v>3947</v>
      </c>
      <c r="Q49" s="63">
        <f>SUM(R49:S49)</f>
        <v>7405</v>
      </c>
      <c r="R49" s="63">
        <v>3644</v>
      </c>
      <c r="S49" s="63">
        <v>3761</v>
      </c>
    </row>
    <row r="50" spans="1:19">
      <c r="A50" s="45" t="s">
        <v>12</v>
      </c>
      <c r="B50" s="62">
        <f t="shared" si="10"/>
        <v>25702</v>
      </c>
      <c r="C50" s="62">
        <f t="shared" si="11"/>
        <v>12666</v>
      </c>
      <c r="D50" s="62">
        <f t="shared" si="12"/>
        <v>13036</v>
      </c>
      <c r="E50" s="58">
        <f>SUM(F50:G50)</f>
        <v>1568</v>
      </c>
      <c r="F50" s="58">
        <v>846</v>
      </c>
      <c r="G50" s="58">
        <v>722</v>
      </c>
      <c r="H50" s="58">
        <f>SUM(I50:J50)</f>
        <v>5355</v>
      </c>
      <c r="I50" s="72">
        <v>2524</v>
      </c>
      <c r="J50" s="72">
        <v>2831</v>
      </c>
      <c r="K50" s="63">
        <f>SUM(L50:M50)</f>
        <v>3112</v>
      </c>
      <c r="L50" s="63">
        <v>1549</v>
      </c>
      <c r="M50" s="63">
        <v>1563</v>
      </c>
      <c r="N50" s="63">
        <f>SUM(O50:P50)</f>
        <v>8054</v>
      </c>
      <c r="O50" s="63">
        <v>4009</v>
      </c>
      <c r="P50" s="63">
        <v>4045</v>
      </c>
      <c r="Q50" s="63">
        <f>SUM(R50:S50)</f>
        <v>7613</v>
      </c>
      <c r="R50" s="63">
        <v>3738</v>
      </c>
      <c r="S50" s="63">
        <v>3875</v>
      </c>
    </row>
    <row r="51" spans="1:19">
      <c r="A51" s="45" t="s">
        <v>11</v>
      </c>
      <c r="B51" s="62">
        <f t="shared" si="10"/>
        <v>25854</v>
      </c>
      <c r="C51" s="62">
        <f t="shared" si="11"/>
        <v>12836</v>
      </c>
      <c r="D51" s="62">
        <f t="shared" si="12"/>
        <v>13018</v>
      </c>
      <c r="E51" s="58">
        <f>SUM(F51:G51)</f>
        <v>1546</v>
      </c>
      <c r="F51" s="58">
        <v>817</v>
      </c>
      <c r="G51" s="58">
        <v>729</v>
      </c>
      <c r="H51" s="58">
        <f>SUM(I51:J51)</f>
        <v>5536</v>
      </c>
      <c r="I51" s="72">
        <v>2644</v>
      </c>
      <c r="J51" s="72">
        <v>2892</v>
      </c>
      <c r="K51" s="63">
        <f>SUM(L51:M51)</f>
        <v>3171</v>
      </c>
      <c r="L51" s="63">
        <v>1555</v>
      </c>
      <c r="M51" s="63">
        <v>1616</v>
      </c>
      <c r="N51" s="63">
        <f>SUM(O51:P51)</f>
        <v>8003</v>
      </c>
      <c r="O51" s="63">
        <v>3993</v>
      </c>
      <c r="P51" s="63">
        <v>4010</v>
      </c>
      <c r="Q51" s="63">
        <f>SUM(R51:S51)</f>
        <v>7598</v>
      </c>
      <c r="R51" s="63">
        <v>3827</v>
      </c>
      <c r="S51" s="63">
        <v>3771</v>
      </c>
    </row>
    <row r="52" spans="1:19">
      <c r="A52" s="45" t="s">
        <v>5</v>
      </c>
      <c r="B52" s="62">
        <f t="shared" si="10"/>
        <v>27057</v>
      </c>
      <c r="C52" s="62">
        <f t="shared" si="11"/>
        <v>13468</v>
      </c>
      <c r="D52" s="62">
        <f t="shared" si="12"/>
        <v>13589</v>
      </c>
      <c r="E52" s="58">
        <f>SUM(F52:G52)</f>
        <v>1663</v>
      </c>
      <c r="F52" s="58">
        <v>917</v>
      </c>
      <c r="G52" s="58">
        <v>746</v>
      </c>
      <c r="H52" s="58">
        <f>SUM(I52:J52)</f>
        <v>5768</v>
      </c>
      <c r="I52" s="72">
        <v>2722</v>
      </c>
      <c r="J52" s="72">
        <v>3046</v>
      </c>
      <c r="K52" s="63">
        <f>SUM(L52:M52)</f>
        <v>3308</v>
      </c>
      <c r="L52" s="63">
        <v>1646</v>
      </c>
      <c r="M52" s="63">
        <v>1662</v>
      </c>
      <c r="N52" s="63">
        <f>SUM(O52:P52)</f>
        <v>8394</v>
      </c>
      <c r="O52" s="63">
        <v>4158</v>
      </c>
      <c r="P52" s="63">
        <v>4236</v>
      </c>
      <c r="Q52" s="63">
        <f>SUM(R52:S52)</f>
        <v>7924</v>
      </c>
      <c r="R52" s="63">
        <v>4025</v>
      </c>
      <c r="S52" s="63">
        <v>3899</v>
      </c>
    </row>
    <row r="53" spans="1:19">
      <c r="A53" s="45" t="s">
        <v>6</v>
      </c>
      <c r="B53" s="62">
        <f t="shared" si="10"/>
        <v>26843</v>
      </c>
      <c r="C53" s="62">
        <f t="shared" si="11"/>
        <v>13382</v>
      </c>
      <c r="D53" s="62">
        <f t="shared" si="12"/>
        <v>13461</v>
      </c>
      <c r="E53" s="58">
        <f>SUM(F53:G53)</f>
        <v>1646</v>
      </c>
      <c r="F53" s="58">
        <v>869</v>
      </c>
      <c r="G53" s="58">
        <v>777</v>
      </c>
      <c r="H53" s="58">
        <f>SUM(I53:J53)</f>
        <v>5768</v>
      </c>
      <c r="I53" s="72">
        <v>2822</v>
      </c>
      <c r="J53" s="72">
        <v>2946</v>
      </c>
      <c r="K53" s="63">
        <f>SUM(L53:M53)</f>
        <v>3248</v>
      </c>
      <c r="L53" s="63">
        <v>1560</v>
      </c>
      <c r="M53" s="63">
        <v>1688</v>
      </c>
      <c r="N53" s="63">
        <f>SUM(O53:P53)</f>
        <v>8365</v>
      </c>
      <c r="O53" s="63">
        <v>4095</v>
      </c>
      <c r="P53" s="63">
        <v>4270</v>
      </c>
      <c r="Q53" s="63">
        <f>SUM(R53:S53)</f>
        <v>7816</v>
      </c>
      <c r="R53" s="63">
        <v>4036</v>
      </c>
      <c r="S53" s="63">
        <v>3780</v>
      </c>
    </row>
    <row r="54" spans="1:19" s="59" customFormat="1">
      <c r="A54" s="47" t="s">
        <v>9</v>
      </c>
      <c r="B54" s="61">
        <f t="shared" si="10"/>
        <v>126061</v>
      </c>
      <c r="C54" s="61">
        <f t="shared" si="11"/>
        <v>62901</v>
      </c>
      <c r="D54" s="61">
        <f t="shared" si="12"/>
        <v>63160</v>
      </c>
      <c r="E54" s="57">
        <f t="shared" ref="E54:S54" si="15">SUM(E55:E59)</f>
        <v>7569</v>
      </c>
      <c r="F54" s="57">
        <f t="shared" si="15"/>
        <v>4015</v>
      </c>
      <c r="G54" s="57">
        <f t="shared" si="15"/>
        <v>3554</v>
      </c>
      <c r="H54" s="57">
        <f t="shared" si="15"/>
        <v>27255</v>
      </c>
      <c r="I54" s="71">
        <f t="shared" si="15"/>
        <v>13422</v>
      </c>
      <c r="J54" s="71">
        <f t="shared" si="15"/>
        <v>13833</v>
      </c>
      <c r="K54" s="57">
        <f t="shared" si="15"/>
        <v>16723</v>
      </c>
      <c r="L54" s="57">
        <f t="shared" si="15"/>
        <v>7902</v>
      </c>
      <c r="M54" s="57">
        <f t="shared" si="15"/>
        <v>8821</v>
      </c>
      <c r="N54" s="57">
        <f t="shared" si="15"/>
        <v>40212</v>
      </c>
      <c r="O54" s="57">
        <f t="shared" si="15"/>
        <v>19845</v>
      </c>
      <c r="P54" s="57">
        <f t="shared" si="15"/>
        <v>20367</v>
      </c>
      <c r="Q54" s="57">
        <f t="shared" si="15"/>
        <v>34302</v>
      </c>
      <c r="R54" s="57">
        <f t="shared" si="15"/>
        <v>17717</v>
      </c>
      <c r="S54" s="57">
        <f t="shared" si="15"/>
        <v>16585</v>
      </c>
    </row>
    <row r="55" spans="1:19">
      <c r="A55" s="45" t="s">
        <v>7</v>
      </c>
      <c r="B55" s="62">
        <f t="shared" si="10"/>
        <v>25533</v>
      </c>
      <c r="C55" s="62">
        <f t="shared" si="11"/>
        <v>12713</v>
      </c>
      <c r="D55" s="62">
        <f t="shared" si="12"/>
        <v>12820</v>
      </c>
      <c r="E55" s="58">
        <f>SUM(F55:G55)</f>
        <v>1517</v>
      </c>
      <c r="F55" s="58">
        <v>835</v>
      </c>
      <c r="G55" s="58">
        <v>682</v>
      </c>
      <c r="H55" s="58">
        <f>SUM(I55:J55)</f>
        <v>5695</v>
      </c>
      <c r="I55" s="72">
        <v>2701</v>
      </c>
      <c r="J55" s="72">
        <v>2994</v>
      </c>
      <c r="K55" s="63">
        <f>SUM(L55:M55)</f>
        <v>3195</v>
      </c>
      <c r="L55" s="63">
        <v>1577</v>
      </c>
      <c r="M55" s="63">
        <v>1618</v>
      </c>
      <c r="N55" s="63">
        <f>SUM(O55:P55)</f>
        <v>7919</v>
      </c>
      <c r="O55" s="63">
        <v>3900</v>
      </c>
      <c r="P55" s="63">
        <v>4019</v>
      </c>
      <c r="Q55" s="63">
        <f>SUM(R55:S55)</f>
        <v>7207</v>
      </c>
      <c r="R55" s="63">
        <v>3700</v>
      </c>
      <c r="S55" s="63">
        <v>3507</v>
      </c>
    </row>
    <row r="56" spans="1:19">
      <c r="A56" s="45" t="s">
        <v>8</v>
      </c>
      <c r="B56" s="62">
        <f t="shared" si="10"/>
        <v>27249</v>
      </c>
      <c r="C56" s="62">
        <f t="shared" si="11"/>
        <v>13539</v>
      </c>
      <c r="D56" s="62">
        <f t="shared" si="12"/>
        <v>13710</v>
      </c>
      <c r="E56" s="58">
        <f>SUM(F56:G56)</f>
        <v>1534</v>
      </c>
      <c r="F56" s="58">
        <v>815</v>
      </c>
      <c r="G56" s="58">
        <v>719</v>
      </c>
      <c r="H56" s="58">
        <f>SUM(I56:J56)</f>
        <v>5900</v>
      </c>
      <c r="I56" s="72">
        <v>2920</v>
      </c>
      <c r="J56" s="72">
        <v>2980</v>
      </c>
      <c r="K56" s="63">
        <f>SUM(L56:M56)</f>
        <v>3523</v>
      </c>
      <c r="L56" s="63">
        <v>1638</v>
      </c>
      <c r="M56" s="63">
        <v>1885</v>
      </c>
      <c r="N56" s="63">
        <f>SUM(O56:P56)</f>
        <v>8635</v>
      </c>
      <c r="O56" s="63">
        <v>4346</v>
      </c>
      <c r="P56" s="63">
        <v>4289</v>
      </c>
      <c r="Q56" s="63">
        <f>SUM(R56:S56)</f>
        <v>7657</v>
      </c>
      <c r="R56" s="63">
        <v>3820</v>
      </c>
      <c r="S56" s="63">
        <v>3837</v>
      </c>
    </row>
    <row r="57" spans="1:19">
      <c r="A57" s="45" t="s">
        <v>10</v>
      </c>
      <c r="B57" s="62">
        <f t="shared" si="10"/>
        <v>24730</v>
      </c>
      <c r="C57" s="62">
        <f t="shared" si="11"/>
        <v>12256</v>
      </c>
      <c r="D57" s="62">
        <f t="shared" si="12"/>
        <v>12474</v>
      </c>
      <c r="E57" s="58">
        <f>SUM(F57:G57)</f>
        <v>1501</v>
      </c>
      <c r="F57" s="58">
        <v>806</v>
      </c>
      <c r="G57" s="58">
        <v>695</v>
      </c>
      <c r="H57" s="58">
        <f>SUM(I57:J57)</f>
        <v>5404</v>
      </c>
      <c r="I57" s="72">
        <v>2673</v>
      </c>
      <c r="J57" s="72">
        <v>2731</v>
      </c>
      <c r="K57" s="63">
        <f>SUM(L57:M57)</f>
        <v>3364</v>
      </c>
      <c r="L57" s="63">
        <v>1574</v>
      </c>
      <c r="M57" s="63">
        <v>1790</v>
      </c>
      <c r="N57" s="63">
        <f>SUM(O57:P57)</f>
        <v>7862</v>
      </c>
      <c r="O57" s="63">
        <v>3796</v>
      </c>
      <c r="P57" s="63">
        <v>4066</v>
      </c>
      <c r="Q57" s="63">
        <f>SUM(R57:S57)</f>
        <v>6599</v>
      </c>
      <c r="R57" s="63">
        <v>3407</v>
      </c>
      <c r="S57" s="63">
        <v>3192</v>
      </c>
    </row>
    <row r="58" spans="1:19">
      <c r="A58" s="45" t="s">
        <v>57</v>
      </c>
      <c r="B58" s="62">
        <f t="shared" si="10"/>
        <v>24315</v>
      </c>
      <c r="C58" s="62">
        <f t="shared" si="11"/>
        <v>12410</v>
      </c>
      <c r="D58" s="62">
        <f t="shared" si="12"/>
        <v>11905</v>
      </c>
      <c r="E58" s="58">
        <f>SUM(F58:G58)</f>
        <v>1495</v>
      </c>
      <c r="F58" s="58">
        <v>790</v>
      </c>
      <c r="G58" s="58">
        <v>705</v>
      </c>
      <c r="H58" s="58">
        <f>SUM(I58:J58)</f>
        <v>5176</v>
      </c>
      <c r="I58" s="72">
        <v>2579</v>
      </c>
      <c r="J58" s="72">
        <v>2597</v>
      </c>
      <c r="K58" s="63">
        <f>SUM(L58:M58)</f>
        <v>3285</v>
      </c>
      <c r="L58" s="63">
        <v>1584</v>
      </c>
      <c r="M58" s="63">
        <v>1701</v>
      </c>
      <c r="N58" s="63">
        <f>SUM(O58:P58)</f>
        <v>7799</v>
      </c>
      <c r="O58" s="63">
        <v>3960</v>
      </c>
      <c r="P58" s="63">
        <v>3839</v>
      </c>
      <c r="Q58" s="63">
        <f>SUM(R58:S58)</f>
        <v>6560</v>
      </c>
      <c r="R58" s="63">
        <v>3497</v>
      </c>
      <c r="S58" s="63">
        <v>3063</v>
      </c>
    </row>
    <row r="59" spans="1:19">
      <c r="A59" s="45" t="s">
        <v>66</v>
      </c>
      <c r="B59" s="62">
        <f t="shared" si="10"/>
        <v>24234</v>
      </c>
      <c r="C59" s="62">
        <f t="shared" si="11"/>
        <v>11983</v>
      </c>
      <c r="D59" s="62">
        <f t="shared" si="12"/>
        <v>12251</v>
      </c>
      <c r="E59" s="58">
        <f>SUM(F59:G59)</f>
        <v>1522</v>
      </c>
      <c r="F59" s="58">
        <v>769</v>
      </c>
      <c r="G59" s="58">
        <v>753</v>
      </c>
      <c r="H59" s="58">
        <f>SUM(I59:J59)</f>
        <v>5080</v>
      </c>
      <c r="I59" s="72">
        <v>2549</v>
      </c>
      <c r="J59" s="72">
        <v>2531</v>
      </c>
      <c r="K59" s="63">
        <f>SUM(L59:M59)</f>
        <v>3356</v>
      </c>
      <c r="L59" s="63">
        <v>1529</v>
      </c>
      <c r="M59" s="63">
        <v>1827</v>
      </c>
      <c r="N59" s="63">
        <f>SUM(O59:P59)</f>
        <v>7997</v>
      </c>
      <c r="O59" s="63">
        <v>3843</v>
      </c>
      <c r="P59" s="63">
        <v>4154</v>
      </c>
      <c r="Q59" s="63">
        <f>SUM(R59:S59)</f>
        <v>6279</v>
      </c>
      <c r="R59" s="63">
        <v>3293</v>
      </c>
      <c r="S59" s="63">
        <v>2986</v>
      </c>
    </row>
    <row r="60" spans="1:19" s="59" customFormat="1">
      <c r="A60" s="47" t="s">
        <v>59</v>
      </c>
      <c r="B60" s="61">
        <f t="shared" si="10"/>
        <v>117872</v>
      </c>
      <c r="C60" s="61">
        <f t="shared" si="11"/>
        <v>58841</v>
      </c>
      <c r="D60" s="61">
        <f t="shared" si="12"/>
        <v>59031</v>
      </c>
      <c r="E60" s="57">
        <f t="shared" ref="E60:S60" si="16">SUM(E61:E65)</f>
        <v>8416</v>
      </c>
      <c r="F60" s="57">
        <f t="shared" si="16"/>
        <v>4092</v>
      </c>
      <c r="G60" s="57">
        <f t="shared" si="16"/>
        <v>4324</v>
      </c>
      <c r="H60" s="57">
        <f t="shared" si="16"/>
        <v>24708</v>
      </c>
      <c r="I60" s="71">
        <f t="shared" si="16"/>
        <v>12089</v>
      </c>
      <c r="J60" s="71">
        <f t="shared" si="16"/>
        <v>12619</v>
      </c>
      <c r="K60" s="57">
        <f t="shared" si="16"/>
        <v>18136</v>
      </c>
      <c r="L60" s="57">
        <f t="shared" si="16"/>
        <v>8590</v>
      </c>
      <c r="M60" s="57">
        <f t="shared" si="16"/>
        <v>9546</v>
      </c>
      <c r="N60" s="57">
        <f t="shared" si="16"/>
        <v>40090</v>
      </c>
      <c r="O60" s="57">
        <f t="shared" si="16"/>
        <v>19510</v>
      </c>
      <c r="P60" s="57">
        <f t="shared" si="16"/>
        <v>20580</v>
      </c>
      <c r="Q60" s="57">
        <f t="shared" si="16"/>
        <v>26522</v>
      </c>
      <c r="R60" s="57">
        <f t="shared" si="16"/>
        <v>14560</v>
      </c>
      <c r="S60" s="57">
        <f t="shared" si="16"/>
        <v>11962</v>
      </c>
    </row>
    <row r="61" spans="1:19">
      <c r="A61" s="45" t="s">
        <v>60</v>
      </c>
      <c r="B61" s="62">
        <f t="shared" si="10"/>
        <v>22892</v>
      </c>
      <c r="C61" s="62">
        <f t="shared" si="11"/>
        <v>11517</v>
      </c>
      <c r="D61" s="62">
        <f t="shared" si="12"/>
        <v>11375</v>
      </c>
      <c r="E61" s="58">
        <f>SUM(F61:G61)</f>
        <v>1475</v>
      </c>
      <c r="F61" s="58">
        <v>729</v>
      </c>
      <c r="G61" s="58">
        <v>746</v>
      </c>
      <c r="H61" s="58">
        <f>SUM(I61:J61)</f>
        <v>4894</v>
      </c>
      <c r="I61" s="72">
        <v>2430</v>
      </c>
      <c r="J61" s="72">
        <v>2464</v>
      </c>
      <c r="K61" s="63">
        <f>SUM(L61:M61)</f>
        <v>3381</v>
      </c>
      <c r="L61" s="63">
        <v>1616</v>
      </c>
      <c r="M61" s="63">
        <v>1765</v>
      </c>
      <c r="N61" s="63">
        <f>SUM(O61:P61)</f>
        <v>7562</v>
      </c>
      <c r="O61" s="63">
        <v>3739</v>
      </c>
      <c r="P61" s="63">
        <v>3823</v>
      </c>
      <c r="Q61" s="63">
        <f>SUM(R61:S61)</f>
        <v>5580</v>
      </c>
      <c r="R61" s="63">
        <v>3003</v>
      </c>
      <c r="S61" s="63">
        <v>2577</v>
      </c>
    </row>
    <row r="62" spans="1:19">
      <c r="A62" s="45" t="s">
        <v>62</v>
      </c>
      <c r="B62" s="62">
        <f t="shared" si="10"/>
        <v>23021</v>
      </c>
      <c r="C62" s="62">
        <f t="shared" si="11"/>
        <v>11603</v>
      </c>
      <c r="D62" s="62">
        <f t="shared" si="12"/>
        <v>11418</v>
      </c>
      <c r="E62" s="58">
        <f>SUM(F62:G62)</f>
        <v>1571</v>
      </c>
      <c r="F62" s="58">
        <v>813</v>
      </c>
      <c r="G62" s="58">
        <v>758</v>
      </c>
      <c r="H62" s="58">
        <f>SUM(I62:J62)</f>
        <v>4791</v>
      </c>
      <c r="I62" s="72">
        <v>2359</v>
      </c>
      <c r="J62" s="72">
        <v>2432</v>
      </c>
      <c r="K62" s="63">
        <f>SUM(L62:M62)</f>
        <v>3464</v>
      </c>
      <c r="L62" s="63">
        <v>1669</v>
      </c>
      <c r="M62" s="63">
        <v>1795</v>
      </c>
      <c r="N62" s="63">
        <f>SUM(O62:P62)</f>
        <v>7827</v>
      </c>
      <c r="O62" s="63">
        <v>3828</v>
      </c>
      <c r="P62" s="63">
        <v>3999</v>
      </c>
      <c r="Q62" s="63">
        <f>SUM(R62:S62)</f>
        <v>5368</v>
      </c>
      <c r="R62" s="63">
        <v>2934</v>
      </c>
      <c r="S62" s="63">
        <v>2434</v>
      </c>
    </row>
    <row r="63" spans="1:19">
      <c r="A63" s="45" t="s">
        <v>64</v>
      </c>
      <c r="B63" s="62">
        <f t="shared" si="10"/>
        <v>22994</v>
      </c>
      <c r="C63" s="62">
        <f t="shared" si="11"/>
        <v>11516</v>
      </c>
      <c r="D63" s="62">
        <f t="shared" si="12"/>
        <v>11478</v>
      </c>
      <c r="E63" s="58">
        <f>SUM(F63:G63)</f>
        <v>1615</v>
      </c>
      <c r="F63" s="58">
        <v>769</v>
      </c>
      <c r="G63" s="58">
        <v>846</v>
      </c>
      <c r="H63" s="58">
        <f>SUM(I63:J63)</f>
        <v>4904</v>
      </c>
      <c r="I63" s="72">
        <v>2381</v>
      </c>
      <c r="J63" s="72">
        <v>2523</v>
      </c>
      <c r="K63" s="63">
        <f>SUM(L63:M63)</f>
        <v>3463</v>
      </c>
      <c r="L63" s="63">
        <v>1627</v>
      </c>
      <c r="M63" s="63">
        <v>1836</v>
      </c>
      <c r="N63" s="63">
        <f>SUM(O63:P63)</f>
        <v>7802</v>
      </c>
      <c r="O63" s="63">
        <v>3764</v>
      </c>
      <c r="P63" s="63">
        <v>4038</v>
      </c>
      <c r="Q63" s="63">
        <f>SUM(R63:S63)</f>
        <v>5210</v>
      </c>
      <c r="R63" s="63">
        <v>2975</v>
      </c>
      <c r="S63" s="63">
        <v>2235</v>
      </c>
    </row>
    <row r="64" spans="1:19">
      <c r="A64" s="45" t="s">
        <v>58</v>
      </c>
      <c r="B64" s="62">
        <f t="shared" si="10"/>
        <v>23552</v>
      </c>
      <c r="C64" s="62">
        <f t="shared" si="11"/>
        <v>11706</v>
      </c>
      <c r="D64" s="62">
        <f t="shared" si="12"/>
        <v>11846</v>
      </c>
      <c r="E64" s="58">
        <f>SUM(F64:G64)</f>
        <v>1796</v>
      </c>
      <c r="F64" s="58">
        <v>884</v>
      </c>
      <c r="G64" s="58">
        <v>912</v>
      </c>
      <c r="H64" s="58">
        <f>SUM(I64:J64)</f>
        <v>4868</v>
      </c>
      <c r="I64" s="72">
        <v>2407</v>
      </c>
      <c r="J64" s="72">
        <v>2461</v>
      </c>
      <c r="K64" s="63">
        <f>SUM(L64:M64)</f>
        <v>3727</v>
      </c>
      <c r="L64" s="63">
        <v>1742</v>
      </c>
      <c r="M64" s="63">
        <v>1985</v>
      </c>
      <c r="N64" s="63">
        <f>SUM(O64:P64)</f>
        <v>8112</v>
      </c>
      <c r="O64" s="63">
        <v>3940</v>
      </c>
      <c r="P64" s="63">
        <v>4172</v>
      </c>
      <c r="Q64" s="63">
        <f>SUM(R64:S64)</f>
        <v>5049</v>
      </c>
      <c r="R64" s="63">
        <v>2733</v>
      </c>
      <c r="S64" s="63">
        <v>2316</v>
      </c>
    </row>
    <row r="65" spans="1:19">
      <c r="A65" s="45" t="s">
        <v>63</v>
      </c>
      <c r="B65" s="62">
        <f t="shared" si="10"/>
        <v>25413</v>
      </c>
      <c r="C65" s="62">
        <f t="shared" si="11"/>
        <v>12499</v>
      </c>
      <c r="D65" s="62">
        <f t="shared" si="12"/>
        <v>12914</v>
      </c>
      <c r="E65" s="58">
        <f>SUM(F65:G65)</f>
        <v>1959</v>
      </c>
      <c r="F65" s="58">
        <v>897</v>
      </c>
      <c r="G65" s="58">
        <v>1062</v>
      </c>
      <c r="H65" s="58">
        <f>SUM(I65:J65)</f>
        <v>5251</v>
      </c>
      <c r="I65" s="72">
        <v>2512</v>
      </c>
      <c r="J65" s="72">
        <v>2739</v>
      </c>
      <c r="K65" s="63">
        <f>SUM(L65:M65)</f>
        <v>4101</v>
      </c>
      <c r="L65" s="63">
        <v>1936</v>
      </c>
      <c r="M65" s="63">
        <v>2165</v>
      </c>
      <c r="N65" s="63">
        <f>SUM(O65:P65)</f>
        <v>8787</v>
      </c>
      <c r="O65" s="63">
        <v>4239</v>
      </c>
      <c r="P65" s="63">
        <v>4548</v>
      </c>
      <c r="Q65" s="63">
        <f>SUM(R65:S65)</f>
        <v>5315</v>
      </c>
      <c r="R65" s="63">
        <v>2915</v>
      </c>
      <c r="S65" s="63">
        <v>2400</v>
      </c>
    </row>
    <row r="66" spans="1:19" s="59" customFormat="1">
      <c r="A66" s="47" t="s">
        <v>65</v>
      </c>
      <c r="B66" s="61">
        <f t="shared" si="10"/>
        <v>98644</v>
      </c>
      <c r="C66" s="61">
        <f t="shared" si="11"/>
        <v>48427</v>
      </c>
      <c r="D66" s="61">
        <f t="shared" si="12"/>
        <v>50217</v>
      </c>
      <c r="E66" s="57">
        <f t="shared" ref="E66:S66" si="17">SUM(E67:E71)</f>
        <v>8803</v>
      </c>
      <c r="F66" s="57">
        <f t="shared" si="17"/>
        <v>4269</v>
      </c>
      <c r="G66" s="57">
        <f t="shared" si="17"/>
        <v>4534</v>
      </c>
      <c r="H66" s="57">
        <f t="shared" si="17"/>
        <v>20684</v>
      </c>
      <c r="I66" s="71">
        <f t="shared" si="17"/>
        <v>10078</v>
      </c>
      <c r="J66" s="71">
        <f t="shared" si="17"/>
        <v>10606</v>
      </c>
      <c r="K66" s="57">
        <f t="shared" si="17"/>
        <v>16803</v>
      </c>
      <c r="L66" s="57">
        <f t="shared" si="17"/>
        <v>7924</v>
      </c>
      <c r="M66" s="57">
        <f t="shared" si="17"/>
        <v>8879</v>
      </c>
      <c r="N66" s="57">
        <f t="shared" si="17"/>
        <v>34245</v>
      </c>
      <c r="O66" s="57">
        <f t="shared" si="17"/>
        <v>16634</v>
      </c>
      <c r="P66" s="57">
        <f t="shared" si="17"/>
        <v>17611</v>
      </c>
      <c r="Q66" s="57">
        <f t="shared" si="17"/>
        <v>18109</v>
      </c>
      <c r="R66" s="57">
        <f t="shared" si="17"/>
        <v>9522</v>
      </c>
      <c r="S66" s="57">
        <f t="shared" si="17"/>
        <v>8587</v>
      </c>
    </row>
    <row r="67" spans="1:19">
      <c r="A67" s="45" t="s">
        <v>61</v>
      </c>
      <c r="B67" s="62">
        <f t="shared" si="10"/>
        <v>23017</v>
      </c>
      <c r="C67" s="62">
        <f t="shared" si="11"/>
        <v>11264</v>
      </c>
      <c r="D67" s="62">
        <f t="shared" si="12"/>
        <v>11753</v>
      </c>
      <c r="E67" s="58">
        <f>SUM(F67:G67)</f>
        <v>1813</v>
      </c>
      <c r="F67" s="58">
        <v>889</v>
      </c>
      <c r="G67" s="58">
        <v>924</v>
      </c>
      <c r="H67" s="58">
        <f>SUM(I67:J67)</f>
        <v>4727</v>
      </c>
      <c r="I67" s="72">
        <v>2296</v>
      </c>
      <c r="J67" s="72">
        <v>2431</v>
      </c>
      <c r="K67" s="63">
        <f>SUM(L67:M67)</f>
        <v>3784</v>
      </c>
      <c r="L67" s="63">
        <v>1765</v>
      </c>
      <c r="M67" s="63">
        <v>2019</v>
      </c>
      <c r="N67" s="63">
        <f>SUM(O67:P67)</f>
        <v>8109</v>
      </c>
      <c r="O67" s="63">
        <v>3867</v>
      </c>
      <c r="P67" s="63">
        <v>4242</v>
      </c>
      <c r="Q67" s="63">
        <f>SUM(R67:S67)</f>
        <v>4584</v>
      </c>
      <c r="R67" s="63">
        <v>2447</v>
      </c>
      <c r="S67" s="63">
        <v>2137</v>
      </c>
    </row>
    <row r="68" spans="1:19">
      <c r="A68" s="45" t="s">
        <v>68</v>
      </c>
      <c r="B68" s="62">
        <f t="shared" si="10"/>
        <v>20514</v>
      </c>
      <c r="C68" s="62">
        <f t="shared" si="11"/>
        <v>9987</v>
      </c>
      <c r="D68" s="62">
        <f t="shared" si="12"/>
        <v>10527</v>
      </c>
      <c r="E68" s="58">
        <f>SUM(F68:G68)</f>
        <v>1773</v>
      </c>
      <c r="F68" s="58">
        <v>872</v>
      </c>
      <c r="G68" s="58">
        <v>901</v>
      </c>
      <c r="H68" s="58">
        <f>SUM(I68:J68)</f>
        <v>4274</v>
      </c>
      <c r="I68" s="72">
        <v>2041</v>
      </c>
      <c r="J68" s="72">
        <v>2233</v>
      </c>
      <c r="K68" s="63">
        <f>SUM(L68:M68)</f>
        <v>3494</v>
      </c>
      <c r="L68" s="63">
        <v>1643</v>
      </c>
      <c r="M68" s="63">
        <v>1851</v>
      </c>
      <c r="N68" s="63">
        <f>SUM(O68:P68)</f>
        <v>7048</v>
      </c>
      <c r="O68" s="63">
        <v>3338</v>
      </c>
      <c r="P68" s="63">
        <v>3710</v>
      </c>
      <c r="Q68" s="63">
        <f>SUM(R68:S68)</f>
        <v>3925</v>
      </c>
      <c r="R68" s="63">
        <v>2093</v>
      </c>
      <c r="S68" s="63">
        <v>1832</v>
      </c>
    </row>
    <row r="69" spans="1:19">
      <c r="A69" s="45" t="s">
        <v>67</v>
      </c>
      <c r="B69" s="62">
        <f t="shared" si="10"/>
        <v>20127</v>
      </c>
      <c r="C69" s="62">
        <f t="shared" si="11"/>
        <v>9945</v>
      </c>
      <c r="D69" s="62">
        <f t="shared" si="12"/>
        <v>10182</v>
      </c>
      <c r="E69" s="58">
        <f>SUM(F69:G69)</f>
        <v>1817</v>
      </c>
      <c r="F69" s="58">
        <v>878</v>
      </c>
      <c r="G69" s="58">
        <v>939</v>
      </c>
      <c r="H69" s="58">
        <f>SUM(I69:J69)</f>
        <v>4192</v>
      </c>
      <c r="I69" s="72">
        <v>2100</v>
      </c>
      <c r="J69" s="72">
        <v>2092</v>
      </c>
      <c r="K69" s="63">
        <f>SUM(L69:M69)</f>
        <v>3403</v>
      </c>
      <c r="L69" s="63">
        <v>1598</v>
      </c>
      <c r="M69" s="63">
        <v>1805</v>
      </c>
      <c r="N69" s="63">
        <f>SUM(O69:P69)</f>
        <v>7077</v>
      </c>
      <c r="O69" s="63">
        <v>3450</v>
      </c>
      <c r="P69" s="63">
        <v>3627</v>
      </c>
      <c r="Q69" s="63">
        <f>SUM(R69:S69)</f>
        <v>3638</v>
      </c>
      <c r="R69" s="63">
        <v>1919</v>
      </c>
      <c r="S69" s="63">
        <v>1719</v>
      </c>
    </row>
    <row r="70" spans="1:19">
      <c r="A70" s="45" t="s">
        <v>70</v>
      </c>
      <c r="B70" s="62">
        <f t="shared" ref="B70:B101" si="18">SUM(C70:D70)</f>
        <v>17042</v>
      </c>
      <c r="C70" s="62">
        <f t="shared" ref="C70:C101" si="19">SUM(F70,I70,L70,O70,R70)</f>
        <v>8525</v>
      </c>
      <c r="D70" s="62">
        <f t="shared" ref="D70:D101" si="20">SUM(G70,J70,M70,P70,S70)</f>
        <v>8517</v>
      </c>
      <c r="E70" s="58">
        <f>SUM(F70:G70)</f>
        <v>1616</v>
      </c>
      <c r="F70" s="58">
        <v>820</v>
      </c>
      <c r="G70" s="58">
        <v>796</v>
      </c>
      <c r="H70" s="58">
        <f>SUM(I70:J70)</f>
        <v>3671</v>
      </c>
      <c r="I70" s="72">
        <v>1828</v>
      </c>
      <c r="J70" s="72">
        <v>1843</v>
      </c>
      <c r="K70" s="63">
        <f>SUM(L70:M70)</f>
        <v>2942</v>
      </c>
      <c r="L70" s="63">
        <v>1408</v>
      </c>
      <c r="M70" s="63">
        <v>1534</v>
      </c>
      <c r="N70" s="63">
        <f>SUM(O70:P70)</f>
        <v>5833</v>
      </c>
      <c r="O70" s="63">
        <v>2935</v>
      </c>
      <c r="P70" s="63">
        <v>2898</v>
      </c>
      <c r="Q70" s="63">
        <f>SUM(R70:S70)</f>
        <v>2980</v>
      </c>
      <c r="R70" s="63">
        <v>1534</v>
      </c>
      <c r="S70" s="63">
        <v>1446</v>
      </c>
    </row>
    <row r="71" spans="1:19">
      <c r="A71" s="45" t="s">
        <v>69</v>
      </c>
      <c r="B71" s="62">
        <f t="shared" si="18"/>
        <v>17944</v>
      </c>
      <c r="C71" s="62">
        <f t="shared" si="19"/>
        <v>8706</v>
      </c>
      <c r="D71" s="62">
        <f t="shared" si="20"/>
        <v>9238</v>
      </c>
      <c r="E71" s="58">
        <f>SUM(F71:G71)</f>
        <v>1784</v>
      </c>
      <c r="F71" s="58">
        <v>810</v>
      </c>
      <c r="G71" s="58">
        <v>974</v>
      </c>
      <c r="H71" s="58">
        <f>SUM(I71:J71)</f>
        <v>3820</v>
      </c>
      <c r="I71" s="72">
        <v>1813</v>
      </c>
      <c r="J71" s="72">
        <v>2007</v>
      </c>
      <c r="K71" s="63">
        <f>SUM(L71:M71)</f>
        <v>3180</v>
      </c>
      <c r="L71" s="63">
        <v>1510</v>
      </c>
      <c r="M71" s="63">
        <v>1670</v>
      </c>
      <c r="N71" s="63">
        <f>SUM(O71:P71)</f>
        <v>6178</v>
      </c>
      <c r="O71" s="63">
        <v>3044</v>
      </c>
      <c r="P71" s="63">
        <v>3134</v>
      </c>
      <c r="Q71" s="63">
        <f>SUM(R71:S71)</f>
        <v>2982</v>
      </c>
      <c r="R71" s="63">
        <v>1529</v>
      </c>
      <c r="S71" s="63">
        <v>1453</v>
      </c>
    </row>
    <row r="72" spans="1:19" s="59" customFormat="1">
      <c r="A72" s="47" t="s">
        <v>71</v>
      </c>
      <c r="B72" s="61">
        <f t="shared" si="18"/>
        <v>66389</v>
      </c>
      <c r="C72" s="61">
        <f t="shared" si="19"/>
        <v>32234</v>
      </c>
      <c r="D72" s="61">
        <f t="shared" si="20"/>
        <v>34155</v>
      </c>
      <c r="E72" s="57">
        <f t="shared" ref="E72:S72" si="21">SUM(E73:E77)</f>
        <v>6986</v>
      </c>
      <c r="F72" s="57">
        <f t="shared" si="21"/>
        <v>3309</v>
      </c>
      <c r="G72" s="57">
        <f t="shared" si="21"/>
        <v>3677</v>
      </c>
      <c r="H72" s="57">
        <f t="shared" si="21"/>
        <v>13632</v>
      </c>
      <c r="I72" s="71">
        <f t="shared" si="21"/>
        <v>6687</v>
      </c>
      <c r="J72" s="71">
        <f t="shared" si="21"/>
        <v>6945</v>
      </c>
      <c r="K72" s="57">
        <f t="shared" si="21"/>
        <v>11974</v>
      </c>
      <c r="L72" s="57">
        <f t="shared" si="21"/>
        <v>5703</v>
      </c>
      <c r="M72" s="57">
        <f t="shared" si="21"/>
        <v>6271</v>
      </c>
      <c r="N72" s="57">
        <f t="shared" si="21"/>
        <v>22890</v>
      </c>
      <c r="O72" s="57">
        <f t="shared" si="21"/>
        <v>11190</v>
      </c>
      <c r="P72" s="57">
        <f t="shared" si="21"/>
        <v>11700</v>
      </c>
      <c r="Q72" s="57">
        <f t="shared" si="21"/>
        <v>10907</v>
      </c>
      <c r="R72" s="57">
        <f t="shared" si="21"/>
        <v>5345</v>
      </c>
      <c r="S72" s="57">
        <f t="shared" si="21"/>
        <v>5562</v>
      </c>
    </row>
    <row r="73" spans="1:19">
      <c r="A73" s="45" t="s">
        <v>72</v>
      </c>
      <c r="B73" s="62">
        <f t="shared" si="18"/>
        <v>15049</v>
      </c>
      <c r="C73" s="62">
        <f t="shared" si="19"/>
        <v>7334</v>
      </c>
      <c r="D73" s="62">
        <f t="shared" si="20"/>
        <v>7715</v>
      </c>
      <c r="E73" s="58">
        <f>SUM(F73:G73)</f>
        <v>1512</v>
      </c>
      <c r="F73" s="58">
        <v>725</v>
      </c>
      <c r="G73" s="58">
        <v>787</v>
      </c>
      <c r="H73" s="58">
        <f>SUM(I73:J73)</f>
        <v>3086</v>
      </c>
      <c r="I73" s="72">
        <v>1509</v>
      </c>
      <c r="J73" s="72">
        <v>1577</v>
      </c>
      <c r="K73" s="63">
        <f>SUM(L73:M73)</f>
        <v>2655</v>
      </c>
      <c r="L73" s="63">
        <v>1252</v>
      </c>
      <c r="M73" s="63">
        <v>1403</v>
      </c>
      <c r="N73" s="63">
        <f>SUM(O73:P73)</f>
        <v>5224</v>
      </c>
      <c r="O73" s="63">
        <v>2541</v>
      </c>
      <c r="P73" s="63">
        <v>2683</v>
      </c>
      <c r="Q73" s="63">
        <f>SUM(R73:S73)</f>
        <v>2572</v>
      </c>
      <c r="R73" s="63">
        <v>1307</v>
      </c>
      <c r="S73" s="63">
        <v>1265</v>
      </c>
    </row>
    <row r="74" spans="1:19">
      <c r="A74" s="45" t="s">
        <v>74</v>
      </c>
      <c r="B74" s="62">
        <f t="shared" si="18"/>
        <v>12833</v>
      </c>
      <c r="C74" s="62">
        <f t="shared" si="19"/>
        <v>6204</v>
      </c>
      <c r="D74" s="62">
        <f t="shared" si="20"/>
        <v>6629</v>
      </c>
      <c r="E74" s="58">
        <f>SUM(F74:G74)</f>
        <v>1338</v>
      </c>
      <c r="F74" s="58">
        <v>635</v>
      </c>
      <c r="G74" s="58">
        <v>703</v>
      </c>
      <c r="H74" s="58">
        <f>SUM(I74:J74)</f>
        <v>2651</v>
      </c>
      <c r="I74" s="72">
        <v>1275</v>
      </c>
      <c r="J74" s="72">
        <v>1376</v>
      </c>
      <c r="K74" s="63">
        <f>SUM(L74:M74)</f>
        <v>2301</v>
      </c>
      <c r="L74" s="63">
        <v>1113</v>
      </c>
      <c r="M74" s="63">
        <v>1188</v>
      </c>
      <c r="N74" s="63">
        <f>SUM(O74:P74)</f>
        <v>4445</v>
      </c>
      <c r="O74" s="63">
        <v>2150</v>
      </c>
      <c r="P74" s="63">
        <v>2295</v>
      </c>
      <c r="Q74" s="63">
        <f>SUM(R74:S74)</f>
        <v>2098</v>
      </c>
      <c r="R74" s="63">
        <v>1031</v>
      </c>
      <c r="S74" s="63">
        <v>1067</v>
      </c>
    </row>
    <row r="75" spans="1:19">
      <c r="A75" s="45" t="s">
        <v>75</v>
      </c>
      <c r="B75" s="62">
        <f t="shared" si="18"/>
        <v>14455</v>
      </c>
      <c r="C75" s="62">
        <f t="shared" si="19"/>
        <v>7032</v>
      </c>
      <c r="D75" s="62">
        <f t="shared" si="20"/>
        <v>7423</v>
      </c>
      <c r="E75" s="58">
        <f>SUM(F75:G75)</f>
        <v>1475</v>
      </c>
      <c r="F75" s="58">
        <v>680</v>
      </c>
      <c r="G75" s="58">
        <v>795</v>
      </c>
      <c r="H75" s="58">
        <f>SUM(I75:J75)</f>
        <v>2962</v>
      </c>
      <c r="I75" s="72">
        <v>1478</v>
      </c>
      <c r="J75" s="72">
        <v>1484</v>
      </c>
      <c r="K75" s="63">
        <f>SUM(L75:M75)</f>
        <v>2638</v>
      </c>
      <c r="L75" s="63">
        <v>1247</v>
      </c>
      <c r="M75" s="63">
        <v>1391</v>
      </c>
      <c r="N75" s="63">
        <f>SUM(O75:P75)</f>
        <v>5018</v>
      </c>
      <c r="O75" s="63">
        <v>2455</v>
      </c>
      <c r="P75" s="63">
        <v>2563</v>
      </c>
      <c r="Q75" s="63">
        <f>SUM(R75:S75)</f>
        <v>2362</v>
      </c>
      <c r="R75" s="63">
        <v>1172</v>
      </c>
      <c r="S75" s="63">
        <v>1190</v>
      </c>
    </row>
    <row r="76" spans="1:19">
      <c r="A76" s="45" t="s">
        <v>76</v>
      </c>
      <c r="B76" s="62">
        <f t="shared" si="18"/>
        <v>11759</v>
      </c>
      <c r="C76" s="62">
        <f t="shared" si="19"/>
        <v>5715</v>
      </c>
      <c r="D76" s="62">
        <f t="shared" si="20"/>
        <v>6044</v>
      </c>
      <c r="E76" s="58">
        <f>SUM(F76:G76)</f>
        <v>1302</v>
      </c>
      <c r="F76" s="58">
        <v>625</v>
      </c>
      <c r="G76" s="58">
        <v>677</v>
      </c>
      <c r="H76" s="58">
        <f>SUM(I76:J76)</f>
        <v>2394</v>
      </c>
      <c r="I76" s="72">
        <v>1160</v>
      </c>
      <c r="J76" s="72">
        <v>1234</v>
      </c>
      <c r="K76" s="63">
        <f>SUM(L76:M76)</f>
        <v>2128</v>
      </c>
      <c r="L76" s="63">
        <v>1025</v>
      </c>
      <c r="M76" s="63">
        <v>1103</v>
      </c>
      <c r="N76" s="63">
        <f>SUM(O76:P76)</f>
        <v>4005</v>
      </c>
      <c r="O76" s="63">
        <v>1975</v>
      </c>
      <c r="P76" s="63">
        <v>2030</v>
      </c>
      <c r="Q76" s="63">
        <f>SUM(R76:S76)</f>
        <v>1930</v>
      </c>
      <c r="R76" s="63">
        <v>930</v>
      </c>
      <c r="S76" s="63">
        <v>1000</v>
      </c>
    </row>
    <row r="77" spans="1:19">
      <c r="A77" s="45" t="s">
        <v>77</v>
      </c>
      <c r="B77" s="62">
        <f t="shared" si="18"/>
        <v>12293</v>
      </c>
      <c r="C77" s="62">
        <f t="shared" si="19"/>
        <v>5949</v>
      </c>
      <c r="D77" s="62">
        <f t="shared" si="20"/>
        <v>6344</v>
      </c>
      <c r="E77" s="58">
        <f>SUM(F77:G77)</f>
        <v>1359</v>
      </c>
      <c r="F77" s="58">
        <v>644</v>
      </c>
      <c r="G77" s="58">
        <v>715</v>
      </c>
      <c r="H77" s="58">
        <f>SUM(I77:J77)</f>
        <v>2539</v>
      </c>
      <c r="I77" s="72">
        <v>1265</v>
      </c>
      <c r="J77" s="72">
        <v>1274</v>
      </c>
      <c r="K77" s="63">
        <f>SUM(L77:M77)</f>
        <v>2252</v>
      </c>
      <c r="L77" s="63">
        <v>1066</v>
      </c>
      <c r="M77" s="63">
        <v>1186</v>
      </c>
      <c r="N77" s="63">
        <f>SUM(O77:P77)</f>
        <v>4198</v>
      </c>
      <c r="O77" s="63">
        <v>2069</v>
      </c>
      <c r="P77" s="63">
        <v>2129</v>
      </c>
      <c r="Q77" s="63">
        <f>SUM(R77:S77)</f>
        <v>1945</v>
      </c>
      <c r="R77" s="63">
        <v>905</v>
      </c>
      <c r="S77" s="63">
        <v>1040</v>
      </c>
    </row>
    <row r="78" spans="1:19" s="59" customFormat="1">
      <c r="A78" s="47" t="s">
        <v>78</v>
      </c>
      <c r="B78" s="61">
        <f t="shared" si="18"/>
        <v>56295</v>
      </c>
      <c r="C78" s="61">
        <f t="shared" si="19"/>
        <v>27025</v>
      </c>
      <c r="D78" s="61">
        <f t="shared" si="20"/>
        <v>29270</v>
      </c>
      <c r="E78" s="57">
        <f t="shared" ref="E78:S78" si="22">SUM(E79:E83)</f>
        <v>6555</v>
      </c>
      <c r="F78" s="57">
        <f t="shared" si="22"/>
        <v>3060</v>
      </c>
      <c r="G78" s="57">
        <f t="shared" si="22"/>
        <v>3495</v>
      </c>
      <c r="H78" s="57">
        <f t="shared" si="22"/>
        <v>11271</v>
      </c>
      <c r="I78" s="71">
        <f t="shared" si="22"/>
        <v>5416</v>
      </c>
      <c r="J78" s="71">
        <f t="shared" si="22"/>
        <v>5855</v>
      </c>
      <c r="K78" s="57">
        <f t="shared" si="22"/>
        <v>10552</v>
      </c>
      <c r="L78" s="57">
        <f t="shared" si="22"/>
        <v>5116</v>
      </c>
      <c r="M78" s="57">
        <f t="shared" si="22"/>
        <v>5436</v>
      </c>
      <c r="N78" s="57">
        <f t="shared" si="22"/>
        <v>18626</v>
      </c>
      <c r="O78" s="57">
        <f t="shared" si="22"/>
        <v>8981</v>
      </c>
      <c r="P78" s="57">
        <f t="shared" si="22"/>
        <v>9645</v>
      </c>
      <c r="Q78" s="57">
        <f t="shared" si="22"/>
        <v>9291</v>
      </c>
      <c r="R78" s="57">
        <f t="shared" si="22"/>
        <v>4452</v>
      </c>
      <c r="S78" s="57">
        <f t="shared" si="22"/>
        <v>4839</v>
      </c>
    </row>
    <row r="79" spans="1:19">
      <c r="A79" s="45" t="s">
        <v>79</v>
      </c>
      <c r="B79" s="62">
        <f t="shared" si="18"/>
        <v>12838</v>
      </c>
      <c r="C79" s="62">
        <f t="shared" si="19"/>
        <v>6127</v>
      </c>
      <c r="D79" s="62">
        <f t="shared" si="20"/>
        <v>6711</v>
      </c>
      <c r="E79" s="58">
        <f>SUM(F79:G79)</f>
        <v>1498</v>
      </c>
      <c r="F79" s="58">
        <v>715</v>
      </c>
      <c r="G79" s="58">
        <v>783</v>
      </c>
      <c r="H79" s="58">
        <f>SUM(I79:J79)</f>
        <v>2538</v>
      </c>
      <c r="I79" s="72">
        <v>1204</v>
      </c>
      <c r="J79" s="72">
        <v>1334</v>
      </c>
      <c r="K79" s="63">
        <f>SUM(L79:M79)</f>
        <v>2445</v>
      </c>
      <c r="L79" s="63">
        <v>1179</v>
      </c>
      <c r="M79" s="63">
        <v>1266</v>
      </c>
      <c r="N79" s="63">
        <f>SUM(O79:P79)</f>
        <v>4265</v>
      </c>
      <c r="O79" s="63">
        <v>2028</v>
      </c>
      <c r="P79" s="63">
        <v>2237</v>
      </c>
      <c r="Q79" s="63">
        <f>SUM(R79:S79)</f>
        <v>2092</v>
      </c>
      <c r="R79" s="63">
        <v>1001</v>
      </c>
      <c r="S79" s="63">
        <v>1091</v>
      </c>
    </row>
    <row r="80" spans="1:19">
      <c r="A80" s="45" t="s">
        <v>73</v>
      </c>
      <c r="B80" s="62">
        <f t="shared" si="18"/>
        <v>11888</v>
      </c>
      <c r="C80" s="62">
        <f t="shared" si="19"/>
        <v>5739</v>
      </c>
      <c r="D80" s="62">
        <f t="shared" si="20"/>
        <v>6149</v>
      </c>
      <c r="E80" s="58">
        <f>SUM(F80:G80)</f>
        <v>1369</v>
      </c>
      <c r="F80" s="58">
        <v>644</v>
      </c>
      <c r="G80" s="58">
        <v>725</v>
      </c>
      <c r="H80" s="58">
        <f>SUM(I80:J80)</f>
        <v>2365</v>
      </c>
      <c r="I80" s="72">
        <v>1134</v>
      </c>
      <c r="J80" s="72">
        <v>1231</v>
      </c>
      <c r="K80" s="63">
        <f>SUM(L80:M80)</f>
        <v>2205</v>
      </c>
      <c r="L80" s="63">
        <v>1051</v>
      </c>
      <c r="M80" s="63">
        <v>1154</v>
      </c>
      <c r="N80" s="63">
        <f>SUM(O80:P80)</f>
        <v>4010</v>
      </c>
      <c r="O80" s="63">
        <v>1967</v>
      </c>
      <c r="P80" s="63">
        <v>2043</v>
      </c>
      <c r="Q80" s="63">
        <f>SUM(R80:S80)</f>
        <v>1939</v>
      </c>
      <c r="R80" s="63">
        <v>943</v>
      </c>
      <c r="S80" s="63">
        <v>996</v>
      </c>
    </row>
    <row r="81" spans="1:19">
      <c r="A81" s="45" t="s">
        <v>81</v>
      </c>
      <c r="B81" s="62">
        <f t="shared" si="18"/>
        <v>12596</v>
      </c>
      <c r="C81" s="62">
        <f t="shared" si="19"/>
        <v>5967</v>
      </c>
      <c r="D81" s="62">
        <f t="shared" si="20"/>
        <v>6629</v>
      </c>
      <c r="E81" s="58">
        <f>SUM(F81:G81)</f>
        <v>1424</v>
      </c>
      <c r="F81" s="58">
        <v>665</v>
      </c>
      <c r="G81" s="58">
        <v>759</v>
      </c>
      <c r="H81" s="58">
        <f>SUM(I81:J81)</f>
        <v>2600</v>
      </c>
      <c r="I81" s="72">
        <v>1227</v>
      </c>
      <c r="J81" s="72">
        <v>1373</v>
      </c>
      <c r="K81" s="63">
        <f>SUM(L81:M81)</f>
        <v>2334</v>
      </c>
      <c r="L81" s="63">
        <v>1118</v>
      </c>
      <c r="M81" s="63">
        <v>1216</v>
      </c>
      <c r="N81" s="63">
        <f>SUM(O81:P81)</f>
        <v>4140</v>
      </c>
      <c r="O81" s="63">
        <v>1979</v>
      </c>
      <c r="P81" s="63">
        <v>2161</v>
      </c>
      <c r="Q81" s="63">
        <f>SUM(R81:S81)</f>
        <v>2098</v>
      </c>
      <c r="R81" s="63">
        <v>978</v>
      </c>
      <c r="S81" s="63">
        <v>1120</v>
      </c>
    </row>
    <row r="82" spans="1:19">
      <c r="A82" s="45" t="s">
        <v>80</v>
      </c>
      <c r="B82" s="62">
        <f t="shared" si="18"/>
        <v>10026</v>
      </c>
      <c r="C82" s="62">
        <f t="shared" si="19"/>
        <v>4925</v>
      </c>
      <c r="D82" s="62">
        <f t="shared" si="20"/>
        <v>5101</v>
      </c>
      <c r="E82" s="58">
        <f>SUM(F82:G82)</f>
        <v>1188</v>
      </c>
      <c r="F82" s="58">
        <v>531</v>
      </c>
      <c r="G82" s="58">
        <v>657</v>
      </c>
      <c r="H82" s="58">
        <f>SUM(I82:J82)</f>
        <v>1964</v>
      </c>
      <c r="I82" s="72">
        <v>961</v>
      </c>
      <c r="J82" s="72">
        <v>1003</v>
      </c>
      <c r="K82" s="63">
        <f>SUM(L82:M82)</f>
        <v>1899</v>
      </c>
      <c r="L82" s="63">
        <v>955</v>
      </c>
      <c r="M82" s="63">
        <v>944</v>
      </c>
      <c r="N82" s="63">
        <f>SUM(O82:P82)</f>
        <v>3277</v>
      </c>
      <c r="O82" s="63">
        <v>1631</v>
      </c>
      <c r="P82" s="63">
        <v>1646</v>
      </c>
      <c r="Q82" s="63">
        <f>SUM(R82:S82)</f>
        <v>1698</v>
      </c>
      <c r="R82" s="63">
        <v>847</v>
      </c>
      <c r="S82" s="63">
        <v>851</v>
      </c>
    </row>
    <row r="83" spans="1:19">
      <c r="A83" s="45" t="s">
        <v>82</v>
      </c>
      <c r="B83" s="62">
        <f t="shared" si="18"/>
        <v>8947</v>
      </c>
      <c r="C83" s="62">
        <f t="shared" si="19"/>
        <v>4267</v>
      </c>
      <c r="D83" s="62">
        <f t="shared" si="20"/>
        <v>4680</v>
      </c>
      <c r="E83" s="58">
        <f>SUM(F83:G83)</f>
        <v>1076</v>
      </c>
      <c r="F83" s="58">
        <v>505</v>
      </c>
      <c r="G83" s="58">
        <v>571</v>
      </c>
      <c r="H83" s="58">
        <f>SUM(I83:J83)</f>
        <v>1804</v>
      </c>
      <c r="I83" s="72">
        <v>890</v>
      </c>
      <c r="J83" s="72">
        <v>914</v>
      </c>
      <c r="K83" s="63">
        <f>SUM(L83:M83)</f>
        <v>1669</v>
      </c>
      <c r="L83" s="63">
        <v>813</v>
      </c>
      <c r="M83" s="63">
        <v>856</v>
      </c>
      <c r="N83" s="63">
        <f>SUM(O83:P83)</f>
        <v>2934</v>
      </c>
      <c r="O83" s="63">
        <v>1376</v>
      </c>
      <c r="P83" s="63">
        <v>1558</v>
      </c>
      <c r="Q83" s="63">
        <f>SUM(R83:S83)</f>
        <v>1464</v>
      </c>
      <c r="R83" s="63">
        <v>683</v>
      </c>
      <c r="S83" s="63">
        <v>781</v>
      </c>
    </row>
    <row r="84" spans="1:19" s="59" customFormat="1">
      <c r="A84" s="47" t="s">
        <v>83</v>
      </c>
      <c r="B84" s="61">
        <f t="shared" si="18"/>
        <v>46618</v>
      </c>
      <c r="C84" s="61">
        <f t="shared" si="19"/>
        <v>21495</v>
      </c>
      <c r="D84" s="61">
        <f t="shared" si="20"/>
        <v>25123</v>
      </c>
      <c r="E84" s="57">
        <f t="shared" ref="E84:S84" si="23">SUM(E85:E89)</f>
        <v>5838</v>
      </c>
      <c r="F84" s="57">
        <f t="shared" si="23"/>
        <v>2766</v>
      </c>
      <c r="G84" s="57">
        <f t="shared" si="23"/>
        <v>3072</v>
      </c>
      <c r="H84" s="57">
        <f t="shared" si="23"/>
        <v>9092</v>
      </c>
      <c r="I84" s="71">
        <f t="shared" si="23"/>
        <v>4204</v>
      </c>
      <c r="J84" s="71">
        <f t="shared" si="23"/>
        <v>4888</v>
      </c>
      <c r="K84" s="57">
        <f t="shared" si="23"/>
        <v>8485</v>
      </c>
      <c r="L84" s="57">
        <f t="shared" si="23"/>
        <v>4057</v>
      </c>
      <c r="M84" s="57">
        <f t="shared" si="23"/>
        <v>4428</v>
      </c>
      <c r="N84" s="57">
        <f t="shared" si="23"/>
        <v>15071</v>
      </c>
      <c r="O84" s="57">
        <f t="shared" si="23"/>
        <v>6974</v>
      </c>
      <c r="P84" s="57">
        <f t="shared" si="23"/>
        <v>8097</v>
      </c>
      <c r="Q84" s="57">
        <f t="shared" si="23"/>
        <v>8132</v>
      </c>
      <c r="R84" s="57">
        <f t="shared" si="23"/>
        <v>3494</v>
      </c>
      <c r="S84" s="57">
        <f t="shared" si="23"/>
        <v>4638</v>
      </c>
    </row>
    <row r="85" spans="1:19">
      <c r="A85" s="45" t="s">
        <v>86</v>
      </c>
      <c r="B85" s="62">
        <f t="shared" si="18"/>
        <v>9028</v>
      </c>
      <c r="C85" s="62">
        <f t="shared" si="19"/>
        <v>4258</v>
      </c>
      <c r="D85" s="62">
        <f t="shared" si="20"/>
        <v>4770</v>
      </c>
      <c r="E85" s="58">
        <f>SUM(F85:G85)</f>
        <v>1074</v>
      </c>
      <c r="F85" s="58">
        <v>518</v>
      </c>
      <c r="G85" s="58">
        <v>556</v>
      </c>
      <c r="H85" s="58">
        <f>SUM(I85:J85)</f>
        <v>1783</v>
      </c>
      <c r="I85" s="72">
        <v>822</v>
      </c>
      <c r="J85" s="72">
        <v>961</v>
      </c>
      <c r="K85" s="63">
        <f>SUM(L85:M85)</f>
        <v>1676</v>
      </c>
      <c r="L85" s="63">
        <v>821</v>
      </c>
      <c r="M85" s="63">
        <v>855</v>
      </c>
      <c r="N85" s="63">
        <f>SUM(O85:P85)</f>
        <v>2964</v>
      </c>
      <c r="O85" s="63">
        <v>1405</v>
      </c>
      <c r="P85" s="63">
        <v>1559</v>
      </c>
      <c r="Q85" s="63">
        <f>SUM(R85:S85)</f>
        <v>1531</v>
      </c>
      <c r="R85" s="63">
        <v>692</v>
      </c>
      <c r="S85" s="63">
        <v>839</v>
      </c>
    </row>
    <row r="86" spans="1:19">
      <c r="A86" s="45" t="s">
        <v>84</v>
      </c>
      <c r="B86" s="62">
        <f t="shared" si="18"/>
        <v>8422</v>
      </c>
      <c r="C86" s="62">
        <f t="shared" si="19"/>
        <v>3927</v>
      </c>
      <c r="D86" s="62">
        <f t="shared" si="20"/>
        <v>4495</v>
      </c>
      <c r="E86" s="58">
        <f>SUM(F86:G86)</f>
        <v>1044</v>
      </c>
      <c r="F86" s="58">
        <v>476</v>
      </c>
      <c r="G86" s="58">
        <v>568</v>
      </c>
      <c r="H86" s="58">
        <f>SUM(I86:J86)</f>
        <v>1665</v>
      </c>
      <c r="I86" s="72">
        <v>785</v>
      </c>
      <c r="J86" s="72">
        <v>880</v>
      </c>
      <c r="K86" s="63">
        <f>SUM(L86:M86)</f>
        <v>1524</v>
      </c>
      <c r="L86" s="63">
        <v>752</v>
      </c>
      <c r="M86" s="63">
        <v>772</v>
      </c>
      <c r="N86" s="63">
        <f>SUM(O86:P86)</f>
        <v>2749</v>
      </c>
      <c r="O86" s="63">
        <v>1253</v>
      </c>
      <c r="P86" s="63">
        <v>1496</v>
      </c>
      <c r="Q86" s="63">
        <f>SUM(R86:S86)</f>
        <v>1440</v>
      </c>
      <c r="R86" s="63">
        <v>661</v>
      </c>
      <c r="S86" s="63">
        <v>779</v>
      </c>
    </row>
    <row r="87" spans="1:19">
      <c r="A87" s="45" t="s">
        <v>85</v>
      </c>
      <c r="B87" s="62">
        <f t="shared" si="18"/>
        <v>11801</v>
      </c>
      <c r="C87" s="62">
        <f t="shared" si="19"/>
        <v>5579</v>
      </c>
      <c r="D87" s="62">
        <f t="shared" si="20"/>
        <v>6222</v>
      </c>
      <c r="E87" s="58">
        <f>SUM(F87:G87)</f>
        <v>1459</v>
      </c>
      <c r="F87" s="58">
        <v>717</v>
      </c>
      <c r="G87" s="58">
        <v>742</v>
      </c>
      <c r="H87" s="58">
        <f>SUM(I87:J87)</f>
        <v>2251</v>
      </c>
      <c r="I87" s="72">
        <v>1066</v>
      </c>
      <c r="J87" s="72">
        <v>1185</v>
      </c>
      <c r="K87" s="63">
        <f>SUM(L87:M87)</f>
        <v>2141</v>
      </c>
      <c r="L87" s="63">
        <v>1013</v>
      </c>
      <c r="M87" s="63">
        <v>1128</v>
      </c>
      <c r="N87" s="63">
        <f>SUM(O87:P87)</f>
        <v>3879</v>
      </c>
      <c r="O87" s="63">
        <v>1880</v>
      </c>
      <c r="P87" s="63">
        <v>1999</v>
      </c>
      <c r="Q87" s="63">
        <f>SUM(R87:S87)</f>
        <v>2071</v>
      </c>
      <c r="R87" s="63">
        <v>903</v>
      </c>
      <c r="S87" s="63">
        <v>1168</v>
      </c>
    </row>
    <row r="88" spans="1:19">
      <c r="A88" s="45" t="s">
        <v>87</v>
      </c>
      <c r="B88" s="62">
        <f t="shared" si="18"/>
        <v>9382</v>
      </c>
      <c r="C88" s="62">
        <f t="shared" si="19"/>
        <v>4226</v>
      </c>
      <c r="D88" s="62">
        <f t="shared" si="20"/>
        <v>5156</v>
      </c>
      <c r="E88" s="58">
        <f>SUM(F88:G88)</f>
        <v>1201</v>
      </c>
      <c r="F88" s="58">
        <v>569</v>
      </c>
      <c r="G88" s="58">
        <v>632</v>
      </c>
      <c r="H88" s="58">
        <f>SUM(I88:J88)</f>
        <v>1816</v>
      </c>
      <c r="I88" s="72">
        <v>830</v>
      </c>
      <c r="J88" s="72">
        <v>986</v>
      </c>
      <c r="K88" s="63">
        <f>SUM(L88:M88)</f>
        <v>1692</v>
      </c>
      <c r="L88" s="63">
        <v>801</v>
      </c>
      <c r="M88" s="63">
        <v>891</v>
      </c>
      <c r="N88" s="63">
        <f>SUM(O88:P88)</f>
        <v>2943</v>
      </c>
      <c r="O88" s="63">
        <v>1318</v>
      </c>
      <c r="P88" s="63">
        <v>1625</v>
      </c>
      <c r="Q88" s="63">
        <f>SUM(R88:S88)</f>
        <v>1730</v>
      </c>
      <c r="R88" s="63">
        <v>708</v>
      </c>
      <c r="S88" s="63">
        <v>1022</v>
      </c>
    </row>
    <row r="89" spans="1:19">
      <c r="A89" s="45" t="s">
        <v>88</v>
      </c>
      <c r="B89" s="62">
        <f t="shared" si="18"/>
        <v>7985</v>
      </c>
      <c r="C89" s="62">
        <f t="shared" si="19"/>
        <v>3505</v>
      </c>
      <c r="D89" s="62">
        <f t="shared" si="20"/>
        <v>4480</v>
      </c>
      <c r="E89" s="58">
        <f>SUM(F89:G89)</f>
        <v>1060</v>
      </c>
      <c r="F89" s="58">
        <v>486</v>
      </c>
      <c r="G89" s="58">
        <v>574</v>
      </c>
      <c r="H89" s="58">
        <f>SUM(I89:J89)</f>
        <v>1577</v>
      </c>
      <c r="I89" s="72">
        <v>701</v>
      </c>
      <c r="J89" s="72">
        <v>876</v>
      </c>
      <c r="K89" s="63">
        <f>SUM(L89:M89)</f>
        <v>1452</v>
      </c>
      <c r="L89" s="63">
        <v>670</v>
      </c>
      <c r="M89" s="63">
        <v>782</v>
      </c>
      <c r="N89" s="63">
        <f>SUM(O89:P89)</f>
        <v>2536</v>
      </c>
      <c r="O89" s="63">
        <v>1118</v>
      </c>
      <c r="P89" s="63">
        <v>1418</v>
      </c>
      <c r="Q89" s="63">
        <f>SUM(R89:S89)</f>
        <v>1360</v>
      </c>
      <c r="R89" s="63">
        <v>530</v>
      </c>
      <c r="S89" s="63">
        <v>830</v>
      </c>
    </row>
    <row r="90" spans="1:19" s="59" customFormat="1">
      <c r="A90" s="47" t="s">
        <v>91</v>
      </c>
      <c r="B90" s="61">
        <f t="shared" si="18"/>
        <v>34558</v>
      </c>
      <c r="C90" s="61">
        <f t="shared" si="19"/>
        <v>14573</v>
      </c>
      <c r="D90" s="61">
        <f t="shared" si="20"/>
        <v>19985</v>
      </c>
      <c r="E90" s="57">
        <f t="shared" ref="E90:S90" si="24">SUM(E91:E95)</f>
        <v>4299</v>
      </c>
      <c r="F90" s="57">
        <f t="shared" si="24"/>
        <v>1972</v>
      </c>
      <c r="G90" s="57">
        <f t="shared" si="24"/>
        <v>2327</v>
      </c>
      <c r="H90" s="57">
        <f t="shared" si="24"/>
        <v>6656</v>
      </c>
      <c r="I90" s="71">
        <f t="shared" si="24"/>
        <v>2836</v>
      </c>
      <c r="J90" s="71">
        <f t="shared" si="24"/>
        <v>3820</v>
      </c>
      <c r="K90" s="57">
        <f t="shared" si="24"/>
        <v>6254</v>
      </c>
      <c r="L90" s="57">
        <f t="shared" si="24"/>
        <v>2689</v>
      </c>
      <c r="M90" s="57">
        <f t="shared" si="24"/>
        <v>3565</v>
      </c>
      <c r="N90" s="57">
        <f t="shared" si="24"/>
        <v>10864</v>
      </c>
      <c r="O90" s="57">
        <f t="shared" si="24"/>
        <v>4636</v>
      </c>
      <c r="P90" s="57">
        <f t="shared" si="24"/>
        <v>6228</v>
      </c>
      <c r="Q90" s="57">
        <f t="shared" si="24"/>
        <v>6485</v>
      </c>
      <c r="R90" s="57">
        <f t="shared" si="24"/>
        <v>2440</v>
      </c>
      <c r="S90" s="57">
        <f t="shared" si="24"/>
        <v>4045</v>
      </c>
    </row>
    <row r="91" spans="1:19">
      <c r="A91" s="45" t="s">
        <v>89</v>
      </c>
      <c r="B91" s="62">
        <f t="shared" si="18"/>
        <v>8059</v>
      </c>
      <c r="C91" s="62">
        <f t="shared" si="19"/>
        <v>3553</v>
      </c>
      <c r="D91" s="62">
        <f t="shared" si="20"/>
        <v>4506</v>
      </c>
      <c r="E91" s="58">
        <f>SUM(F91:G91)</f>
        <v>999</v>
      </c>
      <c r="F91" s="58">
        <v>473</v>
      </c>
      <c r="G91" s="58">
        <v>526</v>
      </c>
      <c r="H91" s="58">
        <f>SUM(I91:J91)</f>
        <v>1598</v>
      </c>
      <c r="I91" s="72">
        <v>692</v>
      </c>
      <c r="J91" s="72">
        <v>906</v>
      </c>
      <c r="K91" s="63">
        <f>SUM(L91:M91)</f>
        <v>1485</v>
      </c>
      <c r="L91" s="63">
        <v>679</v>
      </c>
      <c r="M91" s="63">
        <v>806</v>
      </c>
      <c r="N91" s="63">
        <f>SUM(O91:P91)</f>
        <v>2525</v>
      </c>
      <c r="O91" s="63">
        <v>1128</v>
      </c>
      <c r="P91" s="63">
        <v>1397</v>
      </c>
      <c r="Q91" s="63">
        <f>SUM(R91:S91)</f>
        <v>1452</v>
      </c>
      <c r="R91" s="63">
        <v>581</v>
      </c>
      <c r="S91" s="63">
        <v>871</v>
      </c>
    </row>
    <row r="92" spans="1:19">
      <c r="A92" s="45" t="s">
        <v>90</v>
      </c>
      <c r="B92" s="62">
        <f t="shared" si="18"/>
        <v>7379</v>
      </c>
      <c r="C92" s="62">
        <f t="shared" si="19"/>
        <v>3218</v>
      </c>
      <c r="D92" s="62">
        <f t="shared" si="20"/>
        <v>4161</v>
      </c>
      <c r="E92" s="58">
        <f>SUM(F92:G92)</f>
        <v>932</v>
      </c>
      <c r="F92" s="58">
        <v>439</v>
      </c>
      <c r="G92" s="58">
        <v>493</v>
      </c>
      <c r="H92" s="58">
        <f>SUM(I92:J92)</f>
        <v>1390</v>
      </c>
      <c r="I92" s="72">
        <v>609</v>
      </c>
      <c r="J92" s="72">
        <v>781</v>
      </c>
      <c r="K92" s="63">
        <f>SUM(L92:M92)</f>
        <v>1343</v>
      </c>
      <c r="L92" s="63">
        <v>615</v>
      </c>
      <c r="M92" s="63">
        <v>728</v>
      </c>
      <c r="N92" s="63">
        <f>SUM(O92:P92)</f>
        <v>2365</v>
      </c>
      <c r="O92" s="63">
        <v>1034</v>
      </c>
      <c r="P92" s="63">
        <v>1331</v>
      </c>
      <c r="Q92" s="63">
        <f>SUM(R92:S92)</f>
        <v>1349</v>
      </c>
      <c r="R92" s="63">
        <v>521</v>
      </c>
      <c r="S92" s="63">
        <v>828</v>
      </c>
    </row>
    <row r="93" spans="1:19">
      <c r="A93" s="45" t="s">
        <v>92</v>
      </c>
      <c r="B93" s="62">
        <f t="shared" si="18"/>
        <v>6919</v>
      </c>
      <c r="C93" s="62">
        <f t="shared" si="19"/>
        <v>2890</v>
      </c>
      <c r="D93" s="62">
        <f t="shared" si="20"/>
        <v>4029</v>
      </c>
      <c r="E93" s="58">
        <f>SUM(F93:G93)</f>
        <v>883</v>
      </c>
      <c r="F93" s="58">
        <v>399</v>
      </c>
      <c r="G93" s="58">
        <v>484</v>
      </c>
      <c r="H93" s="58">
        <f>SUM(I93:J93)</f>
        <v>1334</v>
      </c>
      <c r="I93" s="72">
        <v>552</v>
      </c>
      <c r="J93" s="72">
        <v>782</v>
      </c>
      <c r="K93" s="63">
        <f>SUM(L93:M93)</f>
        <v>1233</v>
      </c>
      <c r="L93" s="63">
        <v>528</v>
      </c>
      <c r="M93" s="63">
        <v>705</v>
      </c>
      <c r="N93" s="63">
        <f>SUM(O93:P93)</f>
        <v>2153</v>
      </c>
      <c r="O93" s="63">
        <v>925</v>
      </c>
      <c r="P93" s="63">
        <v>1228</v>
      </c>
      <c r="Q93" s="63">
        <f>SUM(R93:S93)</f>
        <v>1316</v>
      </c>
      <c r="R93" s="63">
        <v>486</v>
      </c>
      <c r="S93" s="63">
        <v>830</v>
      </c>
    </row>
    <row r="94" spans="1:19">
      <c r="A94" s="45" t="s">
        <v>93</v>
      </c>
      <c r="B94" s="62">
        <f t="shared" si="18"/>
        <v>6029</v>
      </c>
      <c r="C94" s="62">
        <f t="shared" si="19"/>
        <v>2400</v>
      </c>
      <c r="D94" s="62">
        <f t="shared" si="20"/>
        <v>3629</v>
      </c>
      <c r="E94" s="58">
        <f>SUM(F94:G94)</f>
        <v>764</v>
      </c>
      <c r="F94" s="58">
        <v>347</v>
      </c>
      <c r="G94" s="58">
        <v>417</v>
      </c>
      <c r="H94" s="58">
        <f>SUM(I94:J94)</f>
        <v>1143</v>
      </c>
      <c r="I94" s="72">
        <v>463</v>
      </c>
      <c r="J94" s="72">
        <v>680</v>
      </c>
      <c r="K94" s="63">
        <f>SUM(L94:M94)</f>
        <v>1091</v>
      </c>
      <c r="L94" s="63">
        <v>433</v>
      </c>
      <c r="M94" s="63">
        <v>658</v>
      </c>
      <c r="N94" s="63">
        <f>SUM(O94:P94)</f>
        <v>1891</v>
      </c>
      <c r="O94" s="63">
        <v>750</v>
      </c>
      <c r="P94" s="63">
        <v>1141</v>
      </c>
      <c r="Q94" s="63">
        <f>SUM(R94:S94)</f>
        <v>1140</v>
      </c>
      <c r="R94" s="63">
        <v>407</v>
      </c>
      <c r="S94" s="63">
        <v>733</v>
      </c>
    </row>
    <row r="95" spans="1:19">
      <c r="A95" s="45" t="s">
        <v>96</v>
      </c>
      <c r="B95" s="62">
        <f t="shared" si="18"/>
        <v>6172</v>
      </c>
      <c r="C95" s="62">
        <f t="shared" si="19"/>
        <v>2512</v>
      </c>
      <c r="D95" s="62">
        <f t="shared" si="20"/>
        <v>3660</v>
      </c>
      <c r="E95" s="58">
        <f>SUM(F95:G95)</f>
        <v>721</v>
      </c>
      <c r="F95" s="58">
        <v>314</v>
      </c>
      <c r="G95" s="58">
        <v>407</v>
      </c>
      <c r="H95" s="58">
        <f>SUM(I95:J95)</f>
        <v>1191</v>
      </c>
      <c r="I95" s="72">
        <v>520</v>
      </c>
      <c r="J95" s="72">
        <v>671</v>
      </c>
      <c r="K95" s="63">
        <f>SUM(L95:M95)</f>
        <v>1102</v>
      </c>
      <c r="L95" s="63">
        <v>434</v>
      </c>
      <c r="M95" s="63">
        <v>668</v>
      </c>
      <c r="N95" s="63">
        <f>SUM(O95:P95)</f>
        <v>1930</v>
      </c>
      <c r="O95" s="63">
        <v>799</v>
      </c>
      <c r="P95" s="63">
        <v>1131</v>
      </c>
      <c r="Q95" s="63">
        <f>SUM(R95:S95)</f>
        <v>1228</v>
      </c>
      <c r="R95" s="63">
        <v>445</v>
      </c>
      <c r="S95" s="63">
        <v>783</v>
      </c>
    </row>
    <row r="96" spans="1:19" s="59" customFormat="1">
      <c r="A96" s="47" t="s">
        <v>94</v>
      </c>
      <c r="B96" s="61">
        <f t="shared" si="18"/>
        <v>21890</v>
      </c>
      <c r="C96" s="61">
        <f t="shared" si="19"/>
        <v>7843</v>
      </c>
      <c r="D96" s="61">
        <f t="shared" si="20"/>
        <v>14047</v>
      </c>
      <c r="E96" s="57">
        <f t="shared" ref="E96:S96" si="25">SUM(E97:E101)</f>
        <v>2611</v>
      </c>
      <c r="F96" s="57">
        <f t="shared" si="25"/>
        <v>1087</v>
      </c>
      <c r="G96" s="57">
        <f t="shared" si="25"/>
        <v>1524</v>
      </c>
      <c r="H96" s="57">
        <f t="shared" si="25"/>
        <v>4321</v>
      </c>
      <c r="I96" s="71">
        <f t="shared" si="25"/>
        <v>1506</v>
      </c>
      <c r="J96" s="71">
        <f t="shared" si="25"/>
        <v>2815</v>
      </c>
      <c r="K96" s="57">
        <f t="shared" si="25"/>
        <v>3985</v>
      </c>
      <c r="L96" s="57">
        <f t="shared" si="25"/>
        <v>1429</v>
      </c>
      <c r="M96" s="57">
        <f t="shared" si="25"/>
        <v>2556</v>
      </c>
      <c r="N96" s="57">
        <f t="shared" si="25"/>
        <v>6788</v>
      </c>
      <c r="O96" s="57">
        <f t="shared" si="25"/>
        <v>2425</v>
      </c>
      <c r="P96" s="57">
        <f t="shared" si="25"/>
        <v>4363</v>
      </c>
      <c r="Q96" s="57">
        <f t="shared" si="25"/>
        <v>4185</v>
      </c>
      <c r="R96" s="57">
        <f t="shared" si="25"/>
        <v>1396</v>
      </c>
      <c r="S96" s="57">
        <f t="shared" si="25"/>
        <v>2789</v>
      </c>
    </row>
    <row r="97" spans="1:19">
      <c r="A97" s="45" t="s">
        <v>95</v>
      </c>
      <c r="B97" s="62">
        <f t="shared" si="18"/>
        <v>5605</v>
      </c>
      <c r="C97" s="62">
        <f t="shared" si="19"/>
        <v>2190</v>
      </c>
      <c r="D97" s="62">
        <f t="shared" si="20"/>
        <v>3415</v>
      </c>
      <c r="E97" s="58">
        <f>SUM(F97:G97)</f>
        <v>697</v>
      </c>
      <c r="F97" s="58">
        <v>314</v>
      </c>
      <c r="G97" s="58">
        <v>383</v>
      </c>
      <c r="H97" s="58">
        <f>SUM(I97:J97)</f>
        <v>1088</v>
      </c>
      <c r="I97" s="72">
        <v>402</v>
      </c>
      <c r="J97" s="72">
        <v>686</v>
      </c>
      <c r="K97" s="63">
        <f>SUM(L97:M97)</f>
        <v>1000</v>
      </c>
      <c r="L97" s="63">
        <v>388</v>
      </c>
      <c r="M97" s="63">
        <v>612</v>
      </c>
      <c r="N97" s="63">
        <f>SUM(O97:P97)</f>
        <v>1768</v>
      </c>
      <c r="O97" s="63">
        <v>705</v>
      </c>
      <c r="P97" s="63">
        <v>1063</v>
      </c>
      <c r="Q97" s="63">
        <f>SUM(R97:S97)</f>
        <v>1052</v>
      </c>
      <c r="R97" s="63">
        <v>381</v>
      </c>
      <c r="S97" s="63">
        <v>671</v>
      </c>
    </row>
    <row r="98" spans="1:19">
      <c r="A98" s="45" t="s">
        <v>97</v>
      </c>
      <c r="B98" s="62">
        <f t="shared" si="18"/>
        <v>4639</v>
      </c>
      <c r="C98" s="62">
        <f t="shared" si="19"/>
        <v>1725</v>
      </c>
      <c r="D98" s="62">
        <f t="shared" si="20"/>
        <v>2914</v>
      </c>
      <c r="E98" s="58">
        <f>SUM(F98:G98)</f>
        <v>559</v>
      </c>
      <c r="F98" s="58">
        <v>251</v>
      </c>
      <c r="G98" s="58">
        <v>308</v>
      </c>
      <c r="H98" s="58">
        <f>SUM(I98:J98)</f>
        <v>959</v>
      </c>
      <c r="I98" s="72">
        <v>326</v>
      </c>
      <c r="J98" s="72">
        <v>633</v>
      </c>
      <c r="K98" s="63">
        <f>SUM(L98:M98)</f>
        <v>834</v>
      </c>
      <c r="L98" s="63">
        <v>309</v>
      </c>
      <c r="M98" s="63">
        <v>525</v>
      </c>
      <c r="N98" s="63">
        <f>SUM(O98:P98)</f>
        <v>1430</v>
      </c>
      <c r="O98" s="63">
        <v>545</v>
      </c>
      <c r="P98" s="63">
        <v>885</v>
      </c>
      <c r="Q98" s="63">
        <f>SUM(R98:S98)</f>
        <v>857</v>
      </c>
      <c r="R98" s="63">
        <v>294</v>
      </c>
      <c r="S98" s="63">
        <v>563</v>
      </c>
    </row>
    <row r="99" spans="1:19">
      <c r="A99" s="45" t="s">
        <v>98</v>
      </c>
      <c r="B99" s="62">
        <f t="shared" si="18"/>
        <v>4265</v>
      </c>
      <c r="C99" s="62">
        <f t="shared" si="19"/>
        <v>1551</v>
      </c>
      <c r="D99" s="62">
        <f t="shared" si="20"/>
        <v>2714</v>
      </c>
      <c r="E99" s="58">
        <f>SUM(F99:G99)</f>
        <v>491</v>
      </c>
      <c r="F99" s="58">
        <v>197</v>
      </c>
      <c r="G99" s="58">
        <v>294</v>
      </c>
      <c r="H99" s="58">
        <f>SUM(I99:J99)</f>
        <v>843</v>
      </c>
      <c r="I99" s="72">
        <v>309</v>
      </c>
      <c r="J99" s="72">
        <v>534</v>
      </c>
      <c r="K99" s="63">
        <f>SUM(L99:M99)</f>
        <v>811</v>
      </c>
      <c r="L99" s="63">
        <v>294</v>
      </c>
      <c r="M99" s="63">
        <v>517</v>
      </c>
      <c r="N99" s="63">
        <f>SUM(O99:P99)</f>
        <v>1288</v>
      </c>
      <c r="O99" s="63">
        <v>464</v>
      </c>
      <c r="P99" s="63">
        <v>824</v>
      </c>
      <c r="Q99" s="63">
        <f>SUM(R99:S99)</f>
        <v>832</v>
      </c>
      <c r="R99" s="63">
        <v>287</v>
      </c>
      <c r="S99" s="63">
        <v>545</v>
      </c>
    </row>
    <row r="100" spans="1:19">
      <c r="A100" s="45" t="s">
        <v>101</v>
      </c>
      <c r="B100" s="62">
        <f t="shared" si="18"/>
        <v>3657</v>
      </c>
      <c r="C100" s="62">
        <f t="shared" si="19"/>
        <v>1255</v>
      </c>
      <c r="D100" s="62">
        <f t="shared" si="20"/>
        <v>2402</v>
      </c>
      <c r="E100" s="58">
        <f>SUM(F100:G100)</f>
        <v>450</v>
      </c>
      <c r="F100" s="58">
        <v>179</v>
      </c>
      <c r="G100" s="58">
        <v>271</v>
      </c>
      <c r="H100" s="58">
        <f>SUM(I100:J100)</f>
        <v>712</v>
      </c>
      <c r="I100" s="72">
        <v>264</v>
      </c>
      <c r="J100" s="72">
        <v>448</v>
      </c>
      <c r="K100" s="63">
        <f>SUM(L100:M100)</f>
        <v>635</v>
      </c>
      <c r="L100" s="63">
        <v>207</v>
      </c>
      <c r="M100" s="63">
        <v>428</v>
      </c>
      <c r="N100" s="63">
        <f>SUM(O100:P100)</f>
        <v>1170</v>
      </c>
      <c r="O100" s="63">
        <v>394</v>
      </c>
      <c r="P100" s="63">
        <v>776</v>
      </c>
      <c r="Q100" s="63">
        <f>SUM(R100:S100)</f>
        <v>690</v>
      </c>
      <c r="R100" s="63">
        <v>211</v>
      </c>
      <c r="S100" s="63">
        <v>479</v>
      </c>
    </row>
    <row r="101" spans="1:19">
      <c r="A101" s="45" t="s">
        <v>99</v>
      </c>
      <c r="B101" s="62">
        <f t="shared" si="18"/>
        <v>3724</v>
      </c>
      <c r="C101" s="62">
        <f t="shared" si="19"/>
        <v>1122</v>
      </c>
      <c r="D101" s="62">
        <f t="shared" si="20"/>
        <v>2602</v>
      </c>
      <c r="E101" s="58">
        <f>SUM(F101:G101)</f>
        <v>414</v>
      </c>
      <c r="F101" s="58">
        <v>146</v>
      </c>
      <c r="G101" s="58">
        <v>268</v>
      </c>
      <c r="H101" s="58">
        <f>SUM(I101:J101)</f>
        <v>719</v>
      </c>
      <c r="I101" s="72">
        <v>205</v>
      </c>
      <c r="J101" s="72">
        <v>514</v>
      </c>
      <c r="K101" s="63">
        <f>SUM(L101:M101)</f>
        <v>705</v>
      </c>
      <c r="L101" s="63">
        <v>231</v>
      </c>
      <c r="M101" s="63">
        <v>474</v>
      </c>
      <c r="N101" s="63">
        <f>SUM(O101:P101)</f>
        <v>1132</v>
      </c>
      <c r="O101" s="63">
        <v>317</v>
      </c>
      <c r="P101" s="63">
        <v>815</v>
      </c>
      <c r="Q101" s="63">
        <f>SUM(R101:S101)</f>
        <v>754</v>
      </c>
      <c r="R101" s="63">
        <v>223</v>
      </c>
      <c r="S101" s="63">
        <v>531</v>
      </c>
    </row>
    <row r="102" spans="1:19" s="59" customFormat="1">
      <c r="A102" s="47" t="s">
        <v>100</v>
      </c>
      <c r="B102" s="61">
        <f t="shared" ref="B102:B126" si="26">SUM(C102:D102)</f>
        <v>12674</v>
      </c>
      <c r="C102" s="61">
        <f t="shared" ref="C102:C126" si="27">SUM(F102,I102,L102,O102,R102)</f>
        <v>3928</v>
      </c>
      <c r="D102" s="61">
        <f t="shared" ref="D102:D126" si="28">SUM(G102,J102,M102,P102,S102)</f>
        <v>8746</v>
      </c>
      <c r="E102" s="57">
        <f t="shared" ref="E102:S102" si="29">SUM(E103:E107)</f>
        <v>1552</v>
      </c>
      <c r="F102" s="57">
        <f t="shared" si="29"/>
        <v>552</v>
      </c>
      <c r="G102" s="57">
        <f t="shared" si="29"/>
        <v>1000</v>
      </c>
      <c r="H102" s="57">
        <f t="shared" si="29"/>
        <v>2622</v>
      </c>
      <c r="I102" s="71">
        <f t="shared" si="29"/>
        <v>767</v>
      </c>
      <c r="J102" s="71">
        <f t="shared" si="29"/>
        <v>1855</v>
      </c>
      <c r="K102" s="57">
        <f t="shared" si="29"/>
        <v>2278</v>
      </c>
      <c r="L102" s="57">
        <f t="shared" si="29"/>
        <v>720</v>
      </c>
      <c r="M102" s="57">
        <f t="shared" si="29"/>
        <v>1558</v>
      </c>
      <c r="N102" s="57">
        <f t="shared" si="29"/>
        <v>3895</v>
      </c>
      <c r="O102" s="57">
        <f t="shared" si="29"/>
        <v>1190</v>
      </c>
      <c r="P102" s="57">
        <f t="shared" si="29"/>
        <v>2705</v>
      </c>
      <c r="Q102" s="57">
        <f t="shared" si="29"/>
        <v>2327</v>
      </c>
      <c r="R102" s="57">
        <f t="shared" si="29"/>
        <v>699</v>
      </c>
      <c r="S102" s="57">
        <f t="shared" si="29"/>
        <v>1628</v>
      </c>
    </row>
    <row r="103" spans="1:19">
      <c r="A103" s="45" t="s">
        <v>102</v>
      </c>
      <c r="B103" s="62">
        <f t="shared" si="26"/>
        <v>3520</v>
      </c>
      <c r="C103" s="62">
        <f t="shared" si="27"/>
        <v>1166</v>
      </c>
      <c r="D103" s="62">
        <f t="shared" si="28"/>
        <v>2354</v>
      </c>
      <c r="E103" s="58">
        <f>SUM(F103:G103)</f>
        <v>438</v>
      </c>
      <c r="F103" s="58">
        <v>170</v>
      </c>
      <c r="G103" s="58">
        <v>268</v>
      </c>
      <c r="H103" s="58">
        <f>SUM(I103:J103)</f>
        <v>701</v>
      </c>
      <c r="I103" s="72">
        <v>204</v>
      </c>
      <c r="J103" s="72">
        <v>497</v>
      </c>
      <c r="K103" s="63">
        <f>SUM(L103:M103)</f>
        <v>628</v>
      </c>
      <c r="L103" s="63">
        <v>221</v>
      </c>
      <c r="M103" s="63">
        <v>407</v>
      </c>
      <c r="N103" s="63">
        <f>SUM(O103:P103)</f>
        <v>1093</v>
      </c>
      <c r="O103" s="63">
        <v>373</v>
      </c>
      <c r="P103" s="63">
        <v>720</v>
      </c>
      <c r="Q103" s="63">
        <f>SUM(R103:S103)</f>
        <v>660</v>
      </c>
      <c r="R103" s="63">
        <v>198</v>
      </c>
      <c r="S103" s="63">
        <v>462</v>
      </c>
    </row>
    <row r="104" spans="1:19">
      <c r="A104" s="45" t="s">
        <v>103</v>
      </c>
      <c r="B104" s="62">
        <f t="shared" si="26"/>
        <v>2830</v>
      </c>
      <c r="C104" s="62">
        <f t="shared" si="27"/>
        <v>910</v>
      </c>
      <c r="D104" s="62">
        <f t="shared" si="28"/>
        <v>1920</v>
      </c>
      <c r="E104" s="58">
        <f>SUM(F104:G104)</f>
        <v>335</v>
      </c>
      <c r="F104" s="58">
        <v>121</v>
      </c>
      <c r="G104" s="58">
        <v>214</v>
      </c>
      <c r="H104" s="58">
        <f>SUM(I104:J104)</f>
        <v>606</v>
      </c>
      <c r="I104" s="72">
        <v>200</v>
      </c>
      <c r="J104" s="72">
        <v>406</v>
      </c>
      <c r="K104" s="63">
        <f>SUM(L104:M104)</f>
        <v>485</v>
      </c>
      <c r="L104" s="63">
        <v>162</v>
      </c>
      <c r="M104" s="63">
        <v>323</v>
      </c>
      <c r="N104" s="63">
        <f>SUM(O104:P104)</f>
        <v>913</v>
      </c>
      <c r="O104" s="63">
        <v>258</v>
      </c>
      <c r="P104" s="63">
        <v>655</v>
      </c>
      <c r="Q104" s="63">
        <f>SUM(R104:S104)</f>
        <v>491</v>
      </c>
      <c r="R104" s="63">
        <v>169</v>
      </c>
      <c r="S104" s="63">
        <v>322</v>
      </c>
    </row>
    <row r="105" spans="1:19">
      <c r="A105" s="45" t="s">
        <v>106</v>
      </c>
      <c r="B105" s="62">
        <f t="shared" si="26"/>
        <v>2566</v>
      </c>
      <c r="C105" s="62">
        <f t="shared" si="27"/>
        <v>772</v>
      </c>
      <c r="D105" s="62">
        <f t="shared" si="28"/>
        <v>1794</v>
      </c>
      <c r="E105" s="58">
        <f>SUM(F105:G105)</f>
        <v>321</v>
      </c>
      <c r="F105" s="58">
        <v>116</v>
      </c>
      <c r="G105" s="58">
        <v>205</v>
      </c>
      <c r="H105" s="58">
        <f>SUM(I105:J105)</f>
        <v>522</v>
      </c>
      <c r="I105" s="72">
        <v>164</v>
      </c>
      <c r="J105" s="72">
        <v>358</v>
      </c>
      <c r="K105" s="63">
        <f>SUM(L105:M105)</f>
        <v>488</v>
      </c>
      <c r="L105" s="63">
        <v>141</v>
      </c>
      <c r="M105" s="63">
        <v>347</v>
      </c>
      <c r="N105" s="63">
        <f>SUM(O105:P105)</f>
        <v>786</v>
      </c>
      <c r="O105" s="63">
        <v>227</v>
      </c>
      <c r="P105" s="63">
        <v>559</v>
      </c>
      <c r="Q105" s="63">
        <f>SUM(R105:S105)</f>
        <v>449</v>
      </c>
      <c r="R105" s="63">
        <v>124</v>
      </c>
      <c r="S105" s="63">
        <v>325</v>
      </c>
    </row>
    <row r="106" spans="1:19">
      <c r="A106" s="45" t="s">
        <v>104</v>
      </c>
      <c r="B106" s="62">
        <f t="shared" si="26"/>
        <v>2007</v>
      </c>
      <c r="C106" s="62">
        <f t="shared" si="27"/>
        <v>607</v>
      </c>
      <c r="D106" s="62">
        <f t="shared" si="28"/>
        <v>1400</v>
      </c>
      <c r="E106" s="58">
        <f>SUM(F106:G106)</f>
        <v>269</v>
      </c>
      <c r="F106" s="58">
        <v>88</v>
      </c>
      <c r="G106" s="58">
        <v>181</v>
      </c>
      <c r="H106" s="58">
        <f>SUM(I106:J106)</f>
        <v>404</v>
      </c>
      <c r="I106" s="72">
        <v>110</v>
      </c>
      <c r="J106" s="72">
        <v>294</v>
      </c>
      <c r="K106" s="63">
        <f>SUM(L106:M106)</f>
        <v>355</v>
      </c>
      <c r="L106" s="63">
        <v>108</v>
      </c>
      <c r="M106" s="63">
        <v>247</v>
      </c>
      <c r="N106" s="63">
        <f>SUM(O106:P106)</f>
        <v>598</v>
      </c>
      <c r="O106" s="63">
        <v>190</v>
      </c>
      <c r="P106" s="63">
        <v>408</v>
      </c>
      <c r="Q106" s="63">
        <f>SUM(R106:S106)</f>
        <v>381</v>
      </c>
      <c r="R106" s="63">
        <v>111</v>
      </c>
      <c r="S106" s="63">
        <v>270</v>
      </c>
    </row>
    <row r="107" spans="1:19">
      <c r="A107" s="45" t="s">
        <v>105</v>
      </c>
      <c r="B107" s="62">
        <f t="shared" si="26"/>
        <v>1751</v>
      </c>
      <c r="C107" s="62">
        <f t="shared" si="27"/>
        <v>473</v>
      </c>
      <c r="D107" s="62">
        <f t="shared" si="28"/>
        <v>1278</v>
      </c>
      <c r="E107" s="58">
        <f>SUM(F107:G107)</f>
        <v>189</v>
      </c>
      <c r="F107" s="58">
        <v>57</v>
      </c>
      <c r="G107" s="58">
        <v>132</v>
      </c>
      <c r="H107" s="58">
        <f>SUM(I107:J107)</f>
        <v>389</v>
      </c>
      <c r="I107" s="72">
        <v>89</v>
      </c>
      <c r="J107" s="72">
        <v>300</v>
      </c>
      <c r="K107" s="63">
        <f>SUM(L107:M107)</f>
        <v>322</v>
      </c>
      <c r="L107" s="63">
        <v>88</v>
      </c>
      <c r="M107" s="63">
        <v>234</v>
      </c>
      <c r="N107" s="63">
        <f>SUM(O107:P107)</f>
        <v>505</v>
      </c>
      <c r="O107" s="63">
        <v>142</v>
      </c>
      <c r="P107" s="63">
        <v>363</v>
      </c>
      <c r="Q107" s="63">
        <f>SUM(R107:S107)</f>
        <v>346</v>
      </c>
      <c r="R107" s="63">
        <v>97</v>
      </c>
      <c r="S107" s="63">
        <v>249</v>
      </c>
    </row>
    <row r="108" spans="1:19" s="59" customFormat="1">
      <c r="A108" s="47" t="s">
        <v>107</v>
      </c>
      <c r="B108" s="61">
        <f t="shared" si="26"/>
        <v>5954</v>
      </c>
      <c r="C108" s="61">
        <f t="shared" si="27"/>
        <v>1451</v>
      </c>
      <c r="D108" s="61">
        <f t="shared" si="28"/>
        <v>4503</v>
      </c>
      <c r="E108" s="57">
        <f t="shared" ref="E108:S108" si="30">SUM(E109:E113)</f>
        <v>726</v>
      </c>
      <c r="F108" s="57">
        <f t="shared" si="30"/>
        <v>197</v>
      </c>
      <c r="G108" s="57">
        <f t="shared" si="30"/>
        <v>529</v>
      </c>
      <c r="H108" s="57">
        <f t="shared" si="30"/>
        <v>1253</v>
      </c>
      <c r="I108" s="71">
        <f t="shared" si="30"/>
        <v>292</v>
      </c>
      <c r="J108" s="71">
        <f t="shared" si="30"/>
        <v>961</v>
      </c>
      <c r="K108" s="57">
        <f t="shared" si="30"/>
        <v>1076</v>
      </c>
      <c r="L108" s="57">
        <f t="shared" si="30"/>
        <v>256</v>
      </c>
      <c r="M108" s="57">
        <f t="shared" si="30"/>
        <v>820</v>
      </c>
      <c r="N108" s="57">
        <f t="shared" si="30"/>
        <v>1809</v>
      </c>
      <c r="O108" s="57">
        <f t="shared" si="30"/>
        <v>437</v>
      </c>
      <c r="P108" s="57">
        <f t="shared" si="30"/>
        <v>1372</v>
      </c>
      <c r="Q108" s="57">
        <f t="shared" si="30"/>
        <v>1090</v>
      </c>
      <c r="R108" s="57">
        <f t="shared" si="30"/>
        <v>269</v>
      </c>
      <c r="S108" s="57">
        <f t="shared" si="30"/>
        <v>821</v>
      </c>
    </row>
    <row r="109" spans="1:19">
      <c r="A109" s="45" t="s">
        <v>108</v>
      </c>
      <c r="B109" s="62">
        <f t="shared" si="26"/>
        <v>1372</v>
      </c>
      <c r="C109" s="62">
        <f t="shared" si="27"/>
        <v>432</v>
      </c>
      <c r="D109" s="62">
        <f t="shared" si="28"/>
        <v>940</v>
      </c>
      <c r="E109" s="58">
        <f>SUM(F109:G109)</f>
        <v>169</v>
      </c>
      <c r="F109" s="58">
        <v>54</v>
      </c>
      <c r="G109" s="58">
        <v>115</v>
      </c>
      <c r="H109" s="58">
        <f>SUM(I109:J109)</f>
        <v>297</v>
      </c>
      <c r="I109" s="72">
        <v>86</v>
      </c>
      <c r="J109" s="72">
        <v>211</v>
      </c>
      <c r="K109" s="63">
        <f>SUM(L109:M109)</f>
        <v>238</v>
      </c>
      <c r="L109" s="63">
        <v>79</v>
      </c>
      <c r="M109" s="63">
        <v>159</v>
      </c>
      <c r="N109" s="63">
        <f>SUM(O109:P109)</f>
        <v>414</v>
      </c>
      <c r="O109" s="63">
        <v>135</v>
      </c>
      <c r="P109" s="63">
        <v>279</v>
      </c>
      <c r="Q109" s="63">
        <f>SUM(R109:S109)</f>
        <v>254</v>
      </c>
      <c r="R109" s="63">
        <v>78</v>
      </c>
      <c r="S109" s="63">
        <v>176</v>
      </c>
    </row>
    <row r="110" spans="1:19">
      <c r="A110" s="45" t="s">
        <v>111</v>
      </c>
      <c r="B110" s="62">
        <f t="shared" si="26"/>
        <v>1641</v>
      </c>
      <c r="C110" s="62">
        <f t="shared" si="27"/>
        <v>380</v>
      </c>
      <c r="D110" s="62">
        <f t="shared" si="28"/>
        <v>1261</v>
      </c>
      <c r="E110" s="58">
        <f>SUM(F110:G110)</f>
        <v>193</v>
      </c>
      <c r="F110" s="58">
        <v>57</v>
      </c>
      <c r="G110" s="58">
        <v>136</v>
      </c>
      <c r="H110" s="58">
        <f>SUM(I110:J110)</f>
        <v>376</v>
      </c>
      <c r="I110" s="72">
        <v>90</v>
      </c>
      <c r="J110" s="72">
        <v>286</v>
      </c>
      <c r="K110" s="63">
        <f>SUM(L110:M110)</f>
        <v>287</v>
      </c>
      <c r="L110" s="63">
        <v>66</v>
      </c>
      <c r="M110" s="63">
        <v>221</v>
      </c>
      <c r="N110" s="63">
        <f>SUM(O110:P110)</f>
        <v>490</v>
      </c>
      <c r="O110" s="63">
        <v>108</v>
      </c>
      <c r="P110" s="63">
        <v>382</v>
      </c>
      <c r="Q110" s="63">
        <f>SUM(R110:S110)</f>
        <v>295</v>
      </c>
      <c r="R110" s="63">
        <v>59</v>
      </c>
      <c r="S110" s="63">
        <v>236</v>
      </c>
    </row>
    <row r="111" spans="1:19">
      <c r="A111" s="45" t="s">
        <v>109</v>
      </c>
      <c r="B111" s="62">
        <f t="shared" si="26"/>
        <v>1265</v>
      </c>
      <c r="C111" s="62">
        <f t="shared" si="27"/>
        <v>296</v>
      </c>
      <c r="D111" s="62">
        <f t="shared" si="28"/>
        <v>969</v>
      </c>
      <c r="E111" s="58">
        <f>SUM(F111:G111)</f>
        <v>148</v>
      </c>
      <c r="F111" s="58">
        <v>34</v>
      </c>
      <c r="G111" s="58">
        <v>114</v>
      </c>
      <c r="H111" s="58">
        <f>SUM(I111:J111)</f>
        <v>250</v>
      </c>
      <c r="I111" s="72">
        <v>51</v>
      </c>
      <c r="J111" s="72">
        <v>199</v>
      </c>
      <c r="K111" s="63">
        <f>SUM(L111:M111)</f>
        <v>243</v>
      </c>
      <c r="L111" s="63">
        <v>51</v>
      </c>
      <c r="M111" s="63">
        <v>192</v>
      </c>
      <c r="N111" s="63">
        <f>SUM(O111:P111)</f>
        <v>381</v>
      </c>
      <c r="O111" s="63">
        <v>90</v>
      </c>
      <c r="P111" s="63">
        <v>291</v>
      </c>
      <c r="Q111" s="63">
        <f>SUM(R111:S111)</f>
        <v>243</v>
      </c>
      <c r="R111" s="63">
        <v>70</v>
      </c>
      <c r="S111" s="63">
        <v>173</v>
      </c>
    </row>
    <row r="112" spans="1:19">
      <c r="A112" s="45" t="s">
        <v>110</v>
      </c>
      <c r="B112" s="62">
        <f t="shared" si="26"/>
        <v>937</v>
      </c>
      <c r="C112" s="62">
        <f t="shared" si="27"/>
        <v>207</v>
      </c>
      <c r="D112" s="62">
        <f t="shared" si="28"/>
        <v>730</v>
      </c>
      <c r="E112" s="58">
        <f>SUM(F112:G112)</f>
        <v>128</v>
      </c>
      <c r="F112" s="58">
        <v>34</v>
      </c>
      <c r="G112" s="58">
        <v>94</v>
      </c>
      <c r="H112" s="58">
        <f>SUM(I112:J112)</f>
        <v>185</v>
      </c>
      <c r="I112" s="72">
        <v>43</v>
      </c>
      <c r="J112" s="72">
        <v>142</v>
      </c>
      <c r="K112" s="63">
        <f>SUM(L112:M112)</f>
        <v>176</v>
      </c>
      <c r="L112" s="63">
        <v>39</v>
      </c>
      <c r="M112" s="63">
        <v>137</v>
      </c>
      <c r="N112" s="63">
        <f>SUM(O112:P112)</f>
        <v>286</v>
      </c>
      <c r="O112" s="63">
        <v>52</v>
      </c>
      <c r="P112" s="63">
        <v>234</v>
      </c>
      <c r="Q112" s="63">
        <f>SUM(R112:S112)</f>
        <v>162</v>
      </c>
      <c r="R112" s="63">
        <v>39</v>
      </c>
      <c r="S112" s="63">
        <v>123</v>
      </c>
    </row>
    <row r="113" spans="1:19">
      <c r="A113" s="45" t="s">
        <v>113</v>
      </c>
      <c r="B113" s="62">
        <f t="shared" si="26"/>
        <v>739</v>
      </c>
      <c r="C113" s="62">
        <f t="shared" si="27"/>
        <v>136</v>
      </c>
      <c r="D113" s="62">
        <f t="shared" si="28"/>
        <v>603</v>
      </c>
      <c r="E113" s="58">
        <f>SUM(F113:G113)</f>
        <v>88</v>
      </c>
      <c r="F113" s="58">
        <v>18</v>
      </c>
      <c r="G113" s="58">
        <v>70</v>
      </c>
      <c r="H113" s="58">
        <f>SUM(I113:J113)</f>
        <v>145</v>
      </c>
      <c r="I113" s="72">
        <v>22</v>
      </c>
      <c r="J113" s="72">
        <v>123</v>
      </c>
      <c r="K113" s="63">
        <f>SUM(L113:M113)</f>
        <v>132</v>
      </c>
      <c r="L113" s="63">
        <v>21</v>
      </c>
      <c r="M113" s="63">
        <v>111</v>
      </c>
      <c r="N113" s="63">
        <f>SUM(O113:P113)</f>
        <v>238</v>
      </c>
      <c r="O113" s="63">
        <v>52</v>
      </c>
      <c r="P113" s="63">
        <v>186</v>
      </c>
      <c r="Q113" s="63">
        <f>SUM(R113:S113)</f>
        <v>136</v>
      </c>
      <c r="R113" s="63">
        <v>23</v>
      </c>
      <c r="S113" s="63">
        <v>113</v>
      </c>
    </row>
    <row r="114" spans="1:19" s="59" customFormat="1">
      <c r="A114" s="47" t="s">
        <v>116</v>
      </c>
      <c r="B114" s="61">
        <f t="shared" si="26"/>
        <v>1865</v>
      </c>
      <c r="C114" s="61">
        <f t="shared" si="27"/>
        <v>336</v>
      </c>
      <c r="D114" s="61">
        <f t="shared" si="28"/>
        <v>1529</v>
      </c>
      <c r="E114" s="57">
        <f t="shared" ref="E114:S114" si="31">SUM(E115:E119)</f>
        <v>210</v>
      </c>
      <c r="F114" s="57">
        <f t="shared" si="31"/>
        <v>36</v>
      </c>
      <c r="G114" s="57">
        <f t="shared" si="31"/>
        <v>174</v>
      </c>
      <c r="H114" s="57">
        <f t="shared" si="31"/>
        <v>389</v>
      </c>
      <c r="I114" s="71">
        <f t="shared" si="31"/>
        <v>72</v>
      </c>
      <c r="J114" s="71">
        <f t="shared" si="31"/>
        <v>317</v>
      </c>
      <c r="K114" s="57">
        <f t="shared" si="31"/>
        <v>356</v>
      </c>
      <c r="L114" s="57">
        <f t="shared" si="31"/>
        <v>59</v>
      </c>
      <c r="M114" s="57">
        <f t="shared" si="31"/>
        <v>297</v>
      </c>
      <c r="N114" s="57">
        <f t="shared" si="31"/>
        <v>573</v>
      </c>
      <c r="O114" s="57">
        <f t="shared" si="31"/>
        <v>94</v>
      </c>
      <c r="P114" s="57">
        <f t="shared" si="31"/>
        <v>479</v>
      </c>
      <c r="Q114" s="57">
        <f t="shared" si="31"/>
        <v>337</v>
      </c>
      <c r="R114" s="57">
        <f t="shared" si="31"/>
        <v>75</v>
      </c>
      <c r="S114" s="57">
        <f t="shared" si="31"/>
        <v>262</v>
      </c>
    </row>
    <row r="115" spans="1:19">
      <c r="A115" s="45" t="s">
        <v>112</v>
      </c>
      <c r="B115" s="62">
        <f t="shared" si="26"/>
        <v>588</v>
      </c>
      <c r="C115" s="62">
        <f t="shared" si="27"/>
        <v>110</v>
      </c>
      <c r="D115" s="62">
        <f t="shared" si="28"/>
        <v>478</v>
      </c>
      <c r="E115" s="58">
        <f>SUM(F115:G115)</f>
        <v>76</v>
      </c>
      <c r="F115" s="58">
        <v>14</v>
      </c>
      <c r="G115" s="58">
        <v>62</v>
      </c>
      <c r="H115" s="58">
        <f>SUM(I115:J115)</f>
        <v>107</v>
      </c>
      <c r="I115" s="72">
        <v>21</v>
      </c>
      <c r="J115" s="72">
        <v>86</v>
      </c>
      <c r="K115" s="63">
        <f>SUM(L115:M115)</f>
        <v>117</v>
      </c>
      <c r="L115" s="63">
        <v>24</v>
      </c>
      <c r="M115" s="63">
        <v>93</v>
      </c>
      <c r="N115" s="63">
        <f>SUM(O115:P115)</f>
        <v>174</v>
      </c>
      <c r="O115" s="63">
        <v>23</v>
      </c>
      <c r="P115" s="63">
        <v>151</v>
      </c>
      <c r="Q115" s="63">
        <f>SUM(R115:S115)</f>
        <v>114</v>
      </c>
      <c r="R115" s="63">
        <v>28</v>
      </c>
      <c r="S115" s="63">
        <v>86</v>
      </c>
    </row>
    <row r="116" spans="1:19">
      <c r="A116" s="45" t="s">
        <v>114</v>
      </c>
      <c r="B116" s="62">
        <f t="shared" si="26"/>
        <v>475</v>
      </c>
      <c r="C116" s="62">
        <f t="shared" si="27"/>
        <v>96</v>
      </c>
      <c r="D116" s="62">
        <f t="shared" si="28"/>
        <v>379</v>
      </c>
      <c r="E116" s="58">
        <f>SUM(F116:G116)</f>
        <v>46</v>
      </c>
      <c r="F116" s="58">
        <v>9</v>
      </c>
      <c r="G116" s="58">
        <v>37</v>
      </c>
      <c r="H116" s="58">
        <f>SUM(I116:J116)</f>
        <v>106</v>
      </c>
      <c r="I116" s="72">
        <v>21</v>
      </c>
      <c r="J116" s="72">
        <v>85</v>
      </c>
      <c r="K116" s="63">
        <f>SUM(L116:M116)</f>
        <v>85</v>
      </c>
      <c r="L116" s="63">
        <v>15</v>
      </c>
      <c r="M116" s="63">
        <v>70</v>
      </c>
      <c r="N116" s="63">
        <f>SUM(O116:P116)</f>
        <v>145</v>
      </c>
      <c r="O116" s="63">
        <v>29</v>
      </c>
      <c r="P116" s="63">
        <v>116</v>
      </c>
      <c r="Q116" s="63">
        <f>SUM(R116:S116)</f>
        <v>93</v>
      </c>
      <c r="R116" s="63">
        <v>22</v>
      </c>
      <c r="S116" s="63">
        <v>71</v>
      </c>
    </row>
    <row r="117" spans="1:19">
      <c r="A117" s="45" t="s">
        <v>115</v>
      </c>
      <c r="B117" s="62">
        <f t="shared" si="26"/>
        <v>349</v>
      </c>
      <c r="C117" s="62">
        <f t="shared" si="27"/>
        <v>53</v>
      </c>
      <c r="D117" s="62">
        <f t="shared" si="28"/>
        <v>296</v>
      </c>
      <c r="E117" s="58">
        <f>SUM(F117:G117)</f>
        <v>44</v>
      </c>
      <c r="F117" s="58">
        <v>7</v>
      </c>
      <c r="G117" s="58">
        <v>37</v>
      </c>
      <c r="H117" s="58">
        <f>SUM(I117:J117)</f>
        <v>72</v>
      </c>
      <c r="I117" s="72">
        <v>15</v>
      </c>
      <c r="J117" s="72">
        <v>57</v>
      </c>
      <c r="K117" s="63">
        <f>SUM(L117:M117)</f>
        <v>66</v>
      </c>
      <c r="L117" s="63">
        <v>7</v>
      </c>
      <c r="M117" s="63">
        <v>59</v>
      </c>
      <c r="N117" s="63">
        <f>SUM(O117:P117)</f>
        <v>115</v>
      </c>
      <c r="O117" s="63">
        <v>17</v>
      </c>
      <c r="P117" s="63">
        <v>98</v>
      </c>
      <c r="Q117" s="63">
        <f>SUM(R117:S117)</f>
        <v>52</v>
      </c>
      <c r="R117" s="63">
        <v>7</v>
      </c>
      <c r="S117" s="63">
        <v>45</v>
      </c>
    </row>
    <row r="118" spans="1:19">
      <c r="A118" s="45" t="s">
        <v>118</v>
      </c>
      <c r="B118" s="62">
        <f t="shared" si="26"/>
        <v>273</v>
      </c>
      <c r="C118" s="62">
        <f t="shared" si="27"/>
        <v>43</v>
      </c>
      <c r="D118" s="62">
        <f t="shared" si="28"/>
        <v>230</v>
      </c>
      <c r="E118" s="58">
        <f>SUM(F118:G118)</f>
        <v>23</v>
      </c>
      <c r="F118" s="58">
        <v>2</v>
      </c>
      <c r="G118" s="58">
        <v>21</v>
      </c>
      <c r="H118" s="58">
        <f>SUM(I118:J118)</f>
        <v>68</v>
      </c>
      <c r="I118" s="72">
        <v>9</v>
      </c>
      <c r="J118" s="72">
        <v>59</v>
      </c>
      <c r="K118" s="63">
        <f>SUM(L118:M118)</f>
        <v>56</v>
      </c>
      <c r="L118" s="63">
        <v>9</v>
      </c>
      <c r="M118" s="63">
        <v>47</v>
      </c>
      <c r="N118" s="63">
        <f>SUM(O118:P118)</f>
        <v>77</v>
      </c>
      <c r="O118" s="63">
        <v>11</v>
      </c>
      <c r="P118" s="63">
        <v>66</v>
      </c>
      <c r="Q118" s="63">
        <f>SUM(R118:S118)</f>
        <v>49</v>
      </c>
      <c r="R118" s="63">
        <v>12</v>
      </c>
      <c r="S118" s="63">
        <v>37</v>
      </c>
    </row>
    <row r="119" spans="1:19">
      <c r="A119" s="45" t="s">
        <v>119</v>
      </c>
      <c r="B119" s="62">
        <f t="shared" si="26"/>
        <v>180</v>
      </c>
      <c r="C119" s="62">
        <f t="shared" si="27"/>
        <v>34</v>
      </c>
      <c r="D119" s="62">
        <f t="shared" si="28"/>
        <v>146</v>
      </c>
      <c r="E119" s="58">
        <f>SUM(F119:G119)</f>
        <v>21</v>
      </c>
      <c r="F119" s="58">
        <v>4</v>
      </c>
      <c r="G119" s="58">
        <v>17</v>
      </c>
      <c r="H119" s="58">
        <f>SUM(I119:J119)</f>
        <v>36</v>
      </c>
      <c r="I119" s="72">
        <v>6</v>
      </c>
      <c r="J119" s="72">
        <v>30</v>
      </c>
      <c r="K119" s="63">
        <f>SUM(L119:M119)</f>
        <v>32</v>
      </c>
      <c r="L119" s="63">
        <v>4</v>
      </c>
      <c r="M119" s="63">
        <v>28</v>
      </c>
      <c r="N119" s="63">
        <f>SUM(O119:P119)</f>
        <v>62</v>
      </c>
      <c r="O119" s="63">
        <v>14</v>
      </c>
      <c r="P119" s="63">
        <v>48</v>
      </c>
      <c r="Q119" s="63">
        <f>SUM(R119:S119)</f>
        <v>29</v>
      </c>
      <c r="R119" s="63">
        <v>6</v>
      </c>
      <c r="S119" s="63">
        <v>23</v>
      </c>
    </row>
    <row r="120" spans="1:19" s="59" customFormat="1">
      <c r="A120" s="47" t="s">
        <v>117</v>
      </c>
      <c r="B120" s="61">
        <f t="shared" si="26"/>
        <v>447</v>
      </c>
      <c r="C120" s="61">
        <f t="shared" si="27"/>
        <v>45</v>
      </c>
      <c r="D120" s="61">
        <f t="shared" si="28"/>
        <v>402</v>
      </c>
      <c r="E120" s="57">
        <f t="shared" ref="E120:S120" si="32">SUM(E121:E125)</f>
        <v>59</v>
      </c>
      <c r="F120" s="57">
        <f t="shared" si="32"/>
        <v>5</v>
      </c>
      <c r="G120" s="57">
        <f t="shared" si="32"/>
        <v>54</v>
      </c>
      <c r="H120" s="57">
        <f t="shared" si="32"/>
        <v>100</v>
      </c>
      <c r="I120" s="71">
        <f t="shared" si="32"/>
        <v>10</v>
      </c>
      <c r="J120" s="71">
        <f t="shared" si="32"/>
        <v>90</v>
      </c>
      <c r="K120" s="57">
        <f t="shared" si="32"/>
        <v>88</v>
      </c>
      <c r="L120" s="57">
        <f t="shared" si="32"/>
        <v>6</v>
      </c>
      <c r="M120" s="57">
        <f t="shared" si="32"/>
        <v>82</v>
      </c>
      <c r="N120" s="57">
        <f t="shared" si="32"/>
        <v>122</v>
      </c>
      <c r="O120" s="57">
        <f t="shared" si="32"/>
        <v>15</v>
      </c>
      <c r="P120" s="57">
        <f t="shared" si="32"/>
        <v>107</v>
      </c>
      <c r="Q120" s="57">
        <f t="shared" si="32"/>
        <v>78</v>
      </c>
      <c r="R120" s="57">
        <f t="shared" si="32"/>
        <v>9</v>
      </c>
      <c r="S120" s="57">
        <f t="shared" si="32"/>
        <v>69</v>
      </c>
    </row>
    <row r="121" spans="1:19">
      <c r="A121" s="45" t="s">
        <v>120</v>
      </c>
      <c r="B121" s="62">
        <f t="shared" si="26"/>
        <v>171</v>
      </c>
      <c r="C121" s="62">
        <f t="shared" si="27"/>
        <v>14</v>
      </c>
      <c r="D121" s="62">
        <f t="shared" si="28"/>
        <v>157</v>
      </c>
      <c r="E121" s="58">
        <f t="shared" ref="E121:E126" si="33">SUM(F121:G121)</f>
        <v>18</v>
      </c>
      <c r="F121" s="58">
        <v>2</v>
      </c>
      <c r="G121" s="58">
        <v>16</v>
      </c>
      <c r="H121" s="58">
        <f t="shared" ref="H121:H126" si="34">SUM(I121:J121)</f>
        <v>37</v>
      </c>
      <c r="I121" s="72">
        <v>3</v>
      </c>
      <c r="J121" s="72">
        <v>34</v>
      </c>
      <c r="K121" s="63">
        <f t="shared" ref="K121:K126" si="35">SUM(L121:M121)</f>
        <v>28</v>
      </c>
      <c r="L121" s="73" t="s">
        <v>348</v>
      </c>
      <c r="M121" s="63">
        <v>28</v>
      </c>
      <c r="N121" s="63">
        <f t="shared" ref="N121:N126" si="36">SUM(O121:P121)</f>
        <v>53</v>
      </c>
      <c r="O121" s="63">
        <v>5</v>
      </c>
      <c r="P121" s="63">
        <v>48</v>
      </c>
      <c r="Q121" s="63">
        <f>SUM(R121:S121)</f>
        <v>35</v>
      </c>
      <c r="R121" s="63">
        <v>4</v>
      </c>
      <c r="S121" s="63">
        <v>31</v>
      </c>
    </row>
    <row r="122" spans="1:19">
      <c r="A122" s="45" t="s">
        <v>121</v>
      </c>
      <c r="B122" s="62">
        <f t="shared" si="26"/>
        <v>93</v>
      </c>
      <c r="C122" s="62">
        <f t="shared" si="27"/>
        <v>9</v>
      </c>
      <c r="D122" s="62">
        <f t="shared" si="28"/>
        <v>84</v>
      </c>
      <c r="E122" s="58">
        <f t="shared" si="33"/>
        <v>12</v>
      </c>
      <c r="F122" s="58">
        <v>1</v>
      </c>
      <c r="G122" s="58">
        <v>11</v>
      </c>
      <c r="H122" s="58">
        <f t="shared" si="34"/>
        <v>24</v>
      </c>
      <c r="I122" s="72">
        <v>3</v>
      </c>
      <c r="J122" s="72">
        <v>21</v>
      </c>
      <c r="K122" s="63">
        <f t="shared" si="35"/>
        <v>22</v>
      </c>
      <c r="L122" s="63">
        <v>1</v>
      </c>
      <c r="M122" s="63">
        <v>21</v>
      </c>
      <c r="N122" s="63">
        <f t="shared" si="36"/>
        <v>23</v>
      </c>
      <c r="O122" s="63">
        <v>2</v>
      </c>
      <c r="P122" s="63">
        <v>21</v>
      </c>
      <c r="Q122" s="63">
        <f>SUM(R122:S122)</f>
        <v>12</v>
      </c>
      <c r="R122" s="63">
        <v>2</v>
      </c>
      <c r="S122" s="63">
        <v>10</v>
      </c>
    </row>
    <row r="123" spans="1:19">
      <c r="A123" s="45" t="s">
        <v>123</v>
      </c>
      <c r="B123" s="62">
        <f t="shared" si="26"/>
        <v>84</v>
      </c>
      <c r="C123" s="62">
        <f t="shared" si="27"/>
        <v>12</v>
      </c>
      <c r="D123" s="62">
        <f t="shared" si="28"/>
        <v>72</v>
      </c>
      <c r="E123" s="58">
        <f t="shared" si="33"/>
        <v>16</v>
      </c>
      <c r="F123" s="64">
        <v>2</v>
      </c>
      <c r="G123" s="58">
        <v>14</v>
      </c>
      <c r="H123" s="58">
        <f t="shared" si="34"/>
        <v>15</v>
      </c>
      <c r="I123" s="74">
        <v>2</v>
      </c>
      <c r="J123" s="72">
        <v>13</v>
      </c>
      <c r="K123" s="63">
        <f t="shared" si="35"/>
        <v>18</v>
      </c>
      <c r="L123" s="63">
        <v>3</v>
      </c>
      <c r="M123" s="63">
        <v>15</v>
      </c>
      <c r="N123" s="63">
        <f t="shared" si="36"/>
        <v>18</v>
      </c>
      <c r="O123" s="63">
        <v>4</v>
      </c>
      <c r="P123" s="63">
        <v>14</v>
      </c>
      <c r="Q123" s="63">
        <f>SUM(R123:S123)</f>
        <v>17</v>
      </c>
      <c r="R123" s="63">
        <v>1</v>
      </c>
      <c r="S123" s="63">
        <v>16</v>
      </c>
    </row>
    <row r="124" spans="1:19">
      <c r="A124" s="45" t="s">
        <v>124</v>
      </c>
      <c r="B124" s="62">
        <f t="shared" si="26"/>
        <v>63</v>
      </c>
      <c r="C124" s="62">
        <f t="shared" si="27"/>
        <v>7</v>
      </c>
      <c r="D124" s="62">
        <f t="shared" si="28"/>
        <v>56</v>
      </c>
      <c r="E124" s="58">
        <f t="shared" si="33"/>
        <v>8</v>
      </c>
      <c r="F124" s="64">
        <v>0</v>
      </c>
      <c r="G124" s="58">
        <v>8</v>
      </c>
      <c r="H124" s="58">
        <f t="shared" si="34"/>
        <v>12</v>
      </c>
      <c r="I124" s="72">
        <v>1</v>
      </c>
      <c r="J124" s="72">
        <v>11</v>
      </c>
      <c r="K124" s="63">
        <f t="shared" si="35"/>
        <v>17</v>
      </c>
      <c r="L124" s="63">
        <v>2</v>
      </c>
      <c r="M124" s="63">
        <v>15</v>
      </c>
      <c r="N124" s="63">
        <f t="shared" si="36"/>
        <v>14</v>
      </c>
      <c r="O124" s="63">
        <v>2</v>
      </c>
      <c r="P124" s="63">
        <v>12</v>
      </c>
      <c r="Q124" s="63">
        <f>SUM(R124:S124)</f>
        <v>12</v>
      </c>
      <c r="R124" s="63">
        <v>2</v>
      </c>
      <c r="S124" s="63">
        <v>10</v>
      </c>
    </row>
    <row r="125" spans="1:19">
      <c r="A125" s="45" t="s">
        <v>122</v>
      </c>
      <c r="B125" s="62">
        <f t="shared" si="26"/>
        <v>36</v>
      </c>
      <c r="C125" s="62">
        <f t="shared" si="27"/>
        <v>3</v>
      </c>
      <c r="D125" s="62">
        <f t="shared" si="28"/>
        <v>33</v>
      </c>
      <c r="E125" s="58">
        <f t="shared" si="33"/>
        <v>5</v>
      </c>
      <c r="F125" s="75" t="s">
        <v>348</v>
      </c>
      <c r="G125" s="58">
        <v>5</v>
      </c>
      <c r="H125" s="58">
        <f t="shared" si="34"/>
        <v>12</v>
      </c>
      <c r="I125" s="72">
        <v>1</v>
      </c>
      <c r="J125" s="72">
        <v>11</v>
      </c>
      <c r="K125" s="63">
        <f t="shared" si="35"/>
        <v>3</v>
      </c>
      <c r="L125" s="73" t="s">
        <v>348</v>
      </c>
      <c r="M125" s="63">
        <v>3</v>
      </c>
      <c r="N125" s="63">
        <f t="shared" si="36"/>
        <v>14</v>
      </c>
      <c r="O125" s="63">
        <v>2</v>
      </c>
      <c r="P125" s="63">
        <v>12</v>
      </c>
      <c r="Q125" s="63">
        <f>SUM(R125:S125)</f>
        <v>2</v>
      </c>
      <c r="R125" s="63">
        <v>0</v>
      </c>
      <c r="S125" s="63">
        <v>2</v>
      </c>
    </row>
    <row r="126" spans="1:19" s="59" customFormat="1">
      <c r="A126" s="50" t="s">
        <v>125</v>
      </c>
      <c r="B126" s="65">
        <f t="shared" si="26"/>
        <v>77</v>
      </c>
      <c r="C126" s="66">
        <f t="shared" si="27"/>
        <v>6</v>
      </c>
      <c r="D126" s="66">
        <f t="shared" si="28"/>
        <v>71</v>
      </c>
      <c r="E126" s="67">
        <f t="shared" si="33"/>
        <v>9</v>
      </c>
      <c r="F126" s="67">
        <v>2</v>
      </c>
      <c r="G126" s="67">
        <v>7</v>
      </c>
      <c r="H126" s="67">
        <f t="shared" si="34"/>
        <v>18</v>
      </c>
      <c r="I126" s="76">
        <v>2</v>
      </c>
      <c r="J126" s="76">
        <v>16</v>
      </c>
      <c r="K126" s="68">
        <f t="shared" si="35"/>
        <v>22</v>
      </c>
      <c r="L126" s="68">
        <v>1</v>
      </c>
      <c r="M126" s="68">
        <v>21</v>
      </c>
      <c r="N126" s="68">
        <f t="shared" si="36"/>
        <v>19</v>
      </c>
      <c r="O126" s="68">
        <v>1</v>
      </c>
      <c r="P126" s="68">
        <v>18</v>
      </c>
      <c r="Q126" s="68">
        <v>9</v>
      </c>
      <c r="R126" s="68">
        <v>0</v>
      </c>
      <c r="S126" s="68">
        <v>9</v>
      </c>
    </row>
  </sheetData>
  <mergeCells count="10">
    <mergeCell ref="A1:J1"/>
    <mergeCell ref="A2:E2"/>
    <mergeCell ref="A3:A4"/>
    <mergeCell ref="B3:D3"/>
    <mergeCell ref="E3:G3"/>
    <mergeCell ref="R2:S2"/>
    <mergeCell ref="N3:P3"/>
    <mergeCell ref="Q3:S3"/>
    <mergeCell ref="H3:J3"/>
    <mergeCell ref="K3:M3"/>
  </mergeCells>
  <phoneticPr fontId="21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129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80" customWidth="1"/>
    <col min="2" max="10" width="11" style="36" customWidth="1"/>
    <col min="11" max="19" width="11.88671875" style="36" customWidth="1"/>
    <col min="20" max="16384" width="8.88671875" style="36"/>
  </cols>
  <sheetData>
    <row r="1" spans="1:22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54"/>
    </row>
    <row r="2" spans="1:22" ht="18">
      <c r="A2" s="335"/>
      <c r="B2" s="335"/>
      <c r="C2" s="335"/>
      <c r="D2" s="335"/>
      <c r="E2" s="335"/>
      <c r="F2" s="335"/>
      <c r="G2" s="335"/>
      <c r="H2" s="335"/>
      <c r="L2" s="44"/>
      <c r="M2" s="44"/>
      <c r="S2" s="77" t="s">
        <v>356</v>
      </c>
      <c r="T2" s="77"/>
      <c r="U2" s="346"/>
      <c r="V2" s="346"/>
    </row>
    <row r="3" spans="1:22">
      <c r="A3" s="347" t="str">
        <f>[1]연령별!A3</f>
        <v>구 분</v>
      </c>
      <c r="B3" s="349" t="s">
        <v>0</v>
      </c>
      <c r="C3" s="349"/>
      <c r="D3" s="349"/>
      <c r="E3" s="349" t="s">
        <v>354</v>
      </c>
      <c r="F3" s="349"/>
      <c r="G3" s="349"/>
      <c r="H3" s="349" t="s">
        <v>353</v>
      </c>
      <c r="I3" s="349"/>
      <c r="J3" s="349"/>
      <c r="K3" s="349" t="s">
        <v>358</v>
      </c>
      <c r="L3" s="349"/>
      <c r="M3" s="349"/>
      <c r="N3" s="349" t="s">
        <v>357</v>
      </c>
      <c r="O3" s="349"/>
      <c r="P3" s="349"/>
      <c r="Q3" s="349" t="s">
        <v>352</v>
      </c>
      <c r="R3" s="349"/>
      <c r="S3" s="350"/>
      <c r="U3" s="48"/>
      <c r="V3" s="48"/>
    </row>
    <row r="4" spans="1:22" s="80" customFormat="1">
      <c r="A4" s="348"/>
      <c r="B4" s="78" t="s">
        <v>3</v>
      </c>
      <c r="C4" s="78" t="s">
        <v>1</v>
      </c>
      <c r="D4" s="78" t="s">
        <v>2</v>
      </c>
      <c r="E4" s="78" t="str">
        <f>[1]연령별!B4</f>
        <v>계</v>
      </c>
      <c r="F4" s="78" t="str">
        <f>[1]연령별!C4</f>
        <v>남</v>
      </c>
      <c r="G4" s="78" t="str">
        <f>[1]연령별!D4</f>
        <v>여</v>
      </c>
      <c r="H4" s="78" t="str">
        <f>[2]연령별!B4</f>
        <v>계</v>
      </c>
      <c r="I4" s="78" t="str">
        <f>[2]연령별!C4</f>
        <v>남</v>
      </c>
      <c r="J4" s="78" t="str">
        <f>[2]연령별!D4</f>
        <v>여</v>
      </c>
      <c r="K4" s="78" t="str">
        <f>[3]연령별!B4</f>
        <v>계</v>
      </c>
      <c r="L4" s="78" t="str">
        <f>[3]연령별!C4</f>
        <v>남</v>
      </c>
      <c r="M4" s="78" t="str">
        <f>[3]연령별!D4</f>
        <v>여</v>
      </c>
      <c r="N4" s="78" t="str">
        <f>[4]연령별!B4</f>
        <v>계</v>
      </c>
      <c r="O4" s="78" t="str">
        <f>[4]연령별!C4</f>
        <v>남</v>
      </c>
      <c r="P4" s="78" t="str">
        <f>[4]연령별!D4</f>
        <v>여</v>
      </c>
      <c r="Q4" s="78" t="str">
        <f>[5]연령별!B4</f>
        <v>계</v>
      </c>
      <c r="R4" s="78" t="str">
        <f>[5]연령별!C4</f>
        <v>남</v>
      </c>
      <c r="S4" s="79" t="str">
        <f>[5]연령별!D4</f>
        <v>여</v>
      </c>
    </row>
    <row r="5" spans="1:22" s="59" customFormat="1">
      <c r="A5" s="81">
        <v>2010</v>
      </c>
      <c r="B5" s="82">
        <f t="shared" ref="B5:B36" si="0">SUM(C5:D5)</f>
        <v>1454636</v>
      </c>
      <c r="C5" s="83">
        <f t="shared" ref="C5:C36" si="1">SUM(F5,I5,L5,O5,R5)</f>
        <v>721780</v>
      </c>
      <c r="D5" s="83">
        <f t="shared" ref="D5:D36" si="2">SUM(G5,J5,M5,P5,S5)</f>
        <v>732856</v>
      </c>
      <c r="E5" s="83">
        <f>[1]연령별!B5</f>
        <v>104449</v>
      </c>
      <c r="F5" s="83">
        <f>[1]연령별!C5</f>
        <v>52221</v>
      </c>
      <c r="G5" s="83">
        <f>[1]연령별!D5</f>
        <v>52228</v>
      </c>
      <c r="H5" s="83">
        <f>[2]연령별!B5</f>
        <v>303219</v>
      </c>
      <c r="I5" s="83">
        <f>[2]연령별!C5</f>
        <v>149345</v>
      </c>
      <c r="J5" s="83">
        <f>[2]연령별!D5</f>
        <v>153874</v>
      </c>
      <c r="K5" s="83">
        <f>[3]연령별!B5</f>
        <v>216863</v>
      </c>
      <c r="L5" s="83">
        <f>[3]연령별!C5</f>
        <v>105612</v>
      </c>
      <c r="M5" s="83">
        <f>[3]연령별!D5</f>
        <v>111251</v>
      </c>
      <c r="N5" s="83">
        <f>[4]연령별!B5</f>
        <v>466866</v>
      </c>
      <c r="O5" s="83">
        <f>[4]연령별!C5</f>
        <v>232226</v>
      </c>
      <c r="P5" s="83">
        <f>[4]연령별!D5</f>
        <v>234640</v>
      </c>
      <c r="Q5" s="83">
        <f>[5]연령별!B5</f>
        <v>363239</v>
      </c>
      <c r="R5" s="83">
        <f>[5]연령별!C5</f>
        <v>182376</v>
      </c>
      <c r="S5" s="83">
        <f>[5]연령별!D5</f>
        <v>180863</v>
      </c>
    </row>
    <row r="6" spans="1:22" s="59" customFormat="1">
      <c r="A6" s="81" t="str">
        <f>[1]연령별!A6</f>
        <v>0 - 4</v>
      </c>
      <c r="B6" s="84">
        <f t="shared" si="0"/>
        <v>71779</v>
      </c>
      <c r="C6" s="85">
        <f t="shared" si="1"/>
        <v>37124</v>
      </c>
      <c r="D6" s="85">
        <f t="shared" si="2"/>
        <v>34655</v>
      </c>
      <c r="E6" s="85">
        <f>[1]연령별!B6</f>
        <v>3122</v>
      </c>
      <c r="F6" s="85">
        <f>[1]연령별!C6</f>
        <v>1650</v>
      </c>
      <c r="G6" s="85">
        <f>[1]연령별!D6</f>
        <v>1472</v>
      </c>
      <c r="H6" s="85">
        <f>[2]연령별!B6</f>
        <v>13780</v>
      </c>
      <c r="I6" s="85">
        <f>[2]연령별!C6</f>
        <v>7106</v>
      </c>
      <c r="J6" s="85">
        <f>[2]연령별!D6</f>
        <v>6674</v>
      </c>
      <c r="K6" s="85">
        <f>[3]연령별!B6</f>
        <v>8459</v>
      </c>
      <c r="L6" s="85">
        <f>[3]연령별!C6</f>
        <v>4312</v>
      </c>
      <c r="M6" s="85">
        <f>[3]연령별!D6</f>
        <v>4147</v>
      </c>
      <c r="N6" s="85">
        <f>[4]연령별!B6</f>
        <v>21758</v>
      </c>
      <c r="O6" s="85">
        <f>[4]연령별!C6</f>
        <v>11298</v>
      </c>
      <c r="P6" s="85">
        <f>[4]연령별!D6</f>
        <v>10460</v>
      </c>
      <c r="Q6" s="85">
        <f>[5]연령별!B6</f>
        <v>24660</v>
      </c>
      <c r="R6" s="85">
        <f>[5]연령별!C6</f>
        <v>12758</v>
      </c>
      <c r="S6" s="85">
        <f>[5]연령별!D6</f>
        <v>11902</v>
      </c>
    </row>
    <row r="7" spans="1:22">
      <c r="A7" s="86" t="str">
        <f>[1]연령별!A7</f>
        <v xml:space="preserve">  0  세</v>
      </c>
      <c r="B7" s="87">
        <f t="shared" si="0"/>
        <v>13506</v>
      </c>
      <c r="C7" s="88">
        <f t="shared" si="1"/>
        <v>6963</v>
      </c>
      <c r="D7" s="88">
        <f t="shared" si="2"/>
        <v>6543</v>
      </c>
      <c r="E7" s="88">
        <f>[1]연령별!B7</f>
        <v>646</v>
      </c>
      <c r="F7" s="88">
        <f>[1]연령별!C7</f>
        <v>356</v>
      </c>
      <c r="G7" s="88">
        <f>[1]연령별!D7</f>
        <v>290</v>
      </c>
      <c r="H7" s="88">
        <f>[2]연령별!B7</f>
        <v>2568</v>
      </c>
      <c r="I7" s="88">
        <f>[2]연령별!C7</f>
        <v>1357</v>
      </c>
      <c r="J7" s="88">
        <f>[2]연령별!D7</f>
        <v>1211</v>
      </c>
      <c r="K7" s="88">
        <f>[3]연령별!B7</f>
        <v>1676</v>
      </c>
      <c r="L7" s="88">
        <f>[3]연령별!C7</f>
        <v>845</v>
      </c>
      <c r="M7" s="88">
        <f>[3]연령별!D7</f>
        <v>831</v>
      </c>
      <c r="N7" s="88">
        <f>[4]연령별!B7</f>
        <v>4044</v>
      </c>
      <c r="O7" s="88">
        <f>[4]연령별!C7</f>
        <v>2050</v>
      </c>
      <c r="P7" s="88">
        <f>[4]연령별!D7</f>
        <v>1994</v>
      </c>
      <c r="Q7" s="88">
        <f>[5]연령별!B7</f>
        <v>4572</v>
      </c>
      <c r="R7" s="88">
        <f>[5]연령별!C7</f>
        <v>2355</v>
      </c>
      <c r="S7" s="88">
        <f>[5]연령별!D7</f>
        <v>2217</v>
      </c>
    </row>
    <row r="8" spans="1:22">
      <c r="A8" s="86" t="str">
        <f>[1]연령별!A8</f>
        <v xml:space="preserve">  1  세</v>
      </c>
      <c r="B8" s="87">
        <f t="shared" si="0"/>
        <v>13663</v>
      </c>
      <c r="C8" s="88">
        <f t="shared" si="1"/>
        <v>7023</v>
      </c>
      <c r="D8" s="88">
        <f t="shared" si="2"/>
        <v>6640</v>
      </c>
      <c r="E8" s="88">
        <f>[1]연령별!B8</f>
        <v>555</v>
      </c>
      <c r="F8" s="88">
        <f>[1]연령별!C8</f>
        <v>307</v>
      </c>
      <c r="G8" s="88">
        <f>[1]연령별!D8</f>
        <v>248</v>
      </c>
      <c r="H8" s="88">
        <f>[2]연령별!B8</f>
        <v>2621</v>
      </c>
      <c r="I8" s="88">
        <f>[2]연령별!C8</f>
        <v>1334</v>
      </c>
      <c r="J8" s="88">
        <f>[2]연령별!D8</f>
        <v>1287</v>
      </c>
      <c r="K8" s="88">
        <f>[3]연령별!B8</f>
        <v>1579</v>
      </c>
      <c r="L8" s="88">
        <f>[3]연령별!C8</f>
        <v>784</v>
      </c>
      <c r="M8" s="88">
        <f>[3]연령별!D8</f>
        <v>795</v>
      </c>
      <c r="N8" s="88">
        <f>[4]연령별!B8</f>
        <v>4214</v>
      </c>
      <c r="O8" s="88">
        <f>[4]연령별!C8</f>
        <v>2216</v>
      </c>
      <c r="P8" s="88">
        <f>[4]연령별!D8</f>
        <v>1998</v>
      </c>
      <c r="Q8" s="88">
        <f>[5]연령별!B8</f>
        <v>4694</v>
      </c>
      <c r="R8" s="88">
        <f>[5]연령별!C8</f>
        <v>2382</v>
      </c>
      <c r="S8" s="88">
        <f>[5]연령별!D8</f>
        <v>2312</v>
      </c>
    </row>
    <row r="9" spans="1:22">
      <c r="A9" s="86" t="str">
        <f>[1]연령별!A9</f>
        <v xml:space="preserve">  2  세</v>
      </c>
      <c r="B9" s="87">
        <f t="shared" si="0"/>
        <v>14478</v>
      </c>
      <c r="C9" s="88">
        <f t="shared" si="1"/>
        <v>7403</v>
      </c>
      <c r="D9" s="88">
        <f t="shared" si="2"/>
        <v>7075</v>
      </c>
      <c r="E9" s="88">
        <f>[1]연령별!B9</f>
        <v>617</v>
      </c>
      <c r="F9" s="88">
        <f>[1]연령별!C9</f>
        <v>324</v>
      </c>
      <c r="G9" s="88">
        <f>[1]연령별!D9</f>
        <v>293</v>
      </c>
      <c r="H9" s="88">
        <f>[2]연령별!B9</f>
        <v>2801</v>
      </c>
      <c r="I9" s="88">
        <f>[2]연령별!C9</f>
        <v>1423</v>
      </c>
      <c r="J9" s="88">
        <f>[2]연령별!D9</f>
        <v>1378</v>
      </c>
      <c r="K9" s="88">
        <f>[3]연령별!B9</f>
        <v>1701</v>
      </c>
      <c r="L9" s="88">
        <f>[3]연령별!C9</f>
        <v>875</v>
      </c>
      <c r="M9" s="88">
        <f>[3]연령별!D9</f>
        <v>826</v>
      </c>
      <c r="N9" s="88">
        <f>[4]연령별!B9</f>
        <v>4359</v>
      </c>
      <c r="O9" s="88">
        <f>[4]연령별!C9</f>
        <v>2229</v>
      </c>
      <c r="P9" s="88">
        <f>[4]연령별!D9</f>
        <v>2130</v>
      </c>
      <c r="Q9" s="88">
        <f>[5]연령별!B9</f>
        <v>5000</v>
      </c>
      <c r="R9" s="88">
        <f>[5]연령별!C9</f>
        <v>2552</v>
      </c>
      <c r="S9" s="88">
        <f>[5]연령별!D9</f>
        <v>2448</v>
      </c>
    </row>
    <row r="10" spans="1:22">
      <c r="A10" s="86" t="str">
        <f>[1]연령별!A10</f>
        <v xml:space="preserve">  3  세</v>
      </c>
      <c r="B10" s="87">
        <f t="shared" si="0"/>
        <v>15731</v>
      </c>
      <c r="C10" s="88">
        <f t="shared" si="1"/>
        <v>8246</v>
      </c>
      <c r="D10" s="88">
        <f t="shared" si="2"/>
        <v>7485</v>
      </c>
      <c r="E10" s="88">
        <f>[1]연령별!B10</f>
        <v>700</v>
      </c>
      <c r="F10" s="88">
        <f>[1]연령별!C10</f>
        <v>349</v>
      </c>
      <c r="G10" s="88">
        <f>[1]연령별!D10</f>
        <v>351</v>
      </c>
      <c r="H10" s="88">
        <f>[2]연령별!B10</f>
        <v>2999</v>
      </c>
      <c r="I10" s="88">
        <f>[2]연령별!C10</f>
        <v>1548</v>
      </c>
      <c r="J10" s="88">
        <f>[2]연령별!D10</f>
        <v>1451</v>
      </c>
      <c r="K10" s="88">
        <f>[3]연령별!B10</f>
        <v>1787</v>
      </c>
      <c r="L10" s="88">
        <f>[3]연령별!C10</f>
        <v>934</v>
      </c>
      <c r="M10" s="88">
        <f>[3]연령별!D10</f>
        <v>853</v>
      </c>
      <c r="N10" s="88">
        <f>[4]연령별!B10</f>
        <v>4818</v>
      </c>
      <c r="O10" s="88">
        <f>[4]연령별!C10</f>
        <v>2568</v>
      </c>
      <c r="P10" s="88">
        <f>[4]연령별!D10</f>
        <v>2250</v>
      </c>
      <c r="Q10" s="88">
        <f>[5]연령별!B10</f>
        <v>5427</v>
      </c>
      <c r="R10" s="88">
        <f>[5]연령별!C10</f>
        <v>2847</v>
      </c>
      <c r="S10" s="88">
        <f>[5]연령별!D10</f>
        <v>2580</v>
      </c>
    </row>
    <row r="11" spans="1:22">
      <c r="A11" s="86" t="str">
        <f>[1]연령별!A11</f>
        <v xml:space="preserve">  4  세</v>
      </c>
      <c r="B11" s="87">
        <f t="shared" si="0"/>
        <v>14401</v>
      </c>
      <c r="C11" s="88">
        <f t="shared" si="1"/>
        <v>7489</v>
      </c>
      <c r="D11" s="88">
        <f t="shared" si="2"/>
        <v>6912</v>
      </c>
      <c r="E11" s="88">
        <f>[1]연령별!B11</f>
        <v>604</v>
      </c>
      <c r="F11" s="88">
        <f>[1]연령별!C11</f>
        <v>314</v>
      </c>
      <c r="G11" s="88">
        <f>[1]연령별!D11</f>
        <v>290</v>
      </c>
      <c r="H11" s="88">
        <f>[2]연령별!B11</f>
        <v>2791</v>
      </c>
      <c r="I11" s="88">
        <f>[2]연령별!C11</f>
        <v>1444</v>
      </c>
      <c r="J11" s="88">
        <f>[2]연령별!D11</f>
        <v>1347</v>
      </c>
      <c r="K11" s="88">
        <f>[3]연령별!B11</f>
        <v>1716</v>
      </c>
      <c r="L11" s="88">
        <f>[3]연령별!C11</f>
        <v>874</v>
      </c>
      <c r="M11" s="88">
        <f>[3]연령별!D11</f>
        <v>842</v>
      </c>
      <c r="N11" s="88">
        <f>[4]연령별!B11</f>
        <v>4323</v>
      </c>
      <c r="O11" s="88">
        <f>[4]연령별!C11</f>
        <v>2235</v>
      </c>
      <c r="P11" s="88">
        <f>[4]연령별!D11</f>
        <v>2088</v>
      </c>
      <c r="Q11" s="88">
        <f>[5]연령별!B11</f>
        <v>4967</v>
      </c>
      <c r="R11" s="88">
        <f>[5]연령별!C11</f>
        <v>2622</v>
      </c>
      <c r="S11" s="88">
        <f>[5]연령별!D11</f>
        <v>2345</v>
      </c>
    </row>
    <row r="12" spans="1:22" s="59" customFormat="1">
      <c r="A12" s="81" t="str">
        <f>[1]연령별!A12</f>
        <v>5 - 9</v>
      </c>
      <c r="B12" s="84">
        <f t="shared" si="0"/>
        <v>82562</v>
      </c>
      <c r="C12" s="85">
        <f t="shared" si="1"/>
        <v>43063</v>
      </c>
      <c r="D12" s="85">
        <f t="shared" si="2"/>
        <v>39499</v>
      </c>
      <c r="E12" s="85">
        <f>[1]연령별!B12</f>
        <v>3692</v>
      </c>
      <c r="F12" s="85">
        <f>[1]연령별!C12</f>
        <v>1969</v>
      </c>
      <c r="G12" s="85">
        <f>[1]연령별!D12</f>
        <v>1723</v>
      </c>
      <c r="H12" s="85">
        <f>[2]연령별!B12</f>
        <v>17428</v>
      </c>
      <c r="I12" s="85">
        <f>[2]연령별!C12</f>
        <v>9117</v>
      </c>
      <c r="J12" s="85">
        <f>[2]연령별!D12</f>
        <v>8311</v>
      </c>
      <c r="K12" s="85">
        <f>[3]연령별!B12</f>
        <v>9661</v>
      </c>
      <c r="L12" s="85">
        <f>[3]연령별!C12</f>
        <v>5047</v>
      </c>
      <c r="M12" s="85">
        <f>[3]연령별!D12</f>
        <v>4614</v>
      </c>
      <c r="N12" s="85">
        <f>[4]연령별!B12</f>
        <v>24823</v>
      </c>
      <c r="O12" s="85">
        <f>[4]연령별!C12</f>
        <v>12950</v>
      </c>
      <c r="P12" s="85">
        <f>[4]연령별!D12</f>
        <v>11873</v>
      </c>
      <c r="Q12" s="85">
        <f>[5]연령별!B12</f>
        <v>26958</v>
      </c>
      <c r="R12" s="85">
        <f>[5]연령별!C12</f>
        <v>13980</v>
      </c>
      <c r="S12" s="85">
        <f>[5]연령별!D12</f>
        <v>12978</v>
      </c>
    </row>
    <row r="13" spans="1:22">
      <c r="A13" s="86" t="str">
        <f>[1]연령별!A13</f>
        <v xml:space="preserve">  5  세</v>
      </c>
      <c r="B13" s="87">
        <f t="shared" si="0"/>
        <v>14043</v>
      </c>
      <c r="C13" s="88">
        <f t="shared" si="1"/>
        <v>7292</v>
      </c>
      <c r="D13" s="88">
        <f t="shared" si="2"/>
        <v>6751</v>
      </c>
      <c r="E13" s="88">
        <f>[1]연령별!B13</f>
        <v>572</v>
      </c>
      <c r="F13" s="88">
        <f>[1]연령별!C13</f>
        <v>307</v>
      </c>
      <c r="G13" s="88">
        <f>[1]연령별!D13</f>
        <v>265</v>
      </c>
      <c r="H13" s="88">
        <f>[2]연령별!B13</f>
        <v>2816</v>
      </c>
      <c r="I13" s="88">
        <f>[2]연령별!C13</f>
        <v>1462</v>
      </c>
      <c r="J13" s="88">
        <f>[2]연령별!D13</f>
        <v>1354</v>
      </c>
      <c r="K13" s="88">
        <f>[3]연령별!B13</f>
        <v>1635</v>
      </c>
      <c r="L13" s="88">
        <f>[3]연령별!C13</f>
        <v>847</v>
      </c>
      <c r="M13" s="88">
        <f>[3]연령별!D13</f>
        <v>788</v>
      </c>
      <c r="N13" s="88">
        <f>[4]연령별!B13</f>
        <v>4201</v>
      </c>
      <c r="O13" s="88">
        <f>[4]연령별!C13</f>
        <v>2166</v>
      </c>
      <c r="P13" s="88">
        <f>[4]연령별!D13</f>
        <v>2035</v>
      </c>
      <c r="Q13" s="88">
        <f>[5]연령별!B13</f>
        <v>4819</v>
      </c>
      <c r="R13" s="88">
        <f>[5]연령별!C13</f>
        <v>2510</v>
      </c>
      <c r="S13" s="88">
        <f>[5]연령별!D13</f>
        <v>2309</v>
      </c>
    </row>
    <row r="14" spans="1:22">
      <c r="A14" s="86" t="str">
        <f>[1]연령별!A14</f>
        <v xml:space="preserve">  6  세</v>
      </c>
      <c r="B14" s="87">
        <f t="shared" si="0"/>
        <v>15646</v>
      </c>
      <c r="C14" s="88">
        <f t="shared" si="1"/>
        <v>8143</v>
      </c>
      <c r="D14" s="88">
        <f t="shared" si="2"/>
        <v>7503</v>
      </c>
      <c r="E14" s="88">
        <f>[1]연령별!B14</f>
        <v>707</v>
      </c>
      <c r="F14" s="88">
        <f>[1]연령별!C14</f>
        <v>366</v>
      </c>
      <c r="G14" s="88">
        <f>[1]연령별!D14</f>
        <v>341</v>
      </c>
      <c r="H14" s="88">
        <f>[2]연령별!B14</f>
        <v>3278</v>
      </c>
      <c r="I14" s="88">
        <f>[2]연령별!C14</f>
        <v>1682</v>
      </c>
      <c r="J14" s="88">
        <f>[2]연령별!D14</f>
        <v>1596</v>
      </c>
      <c r="K14" s="88">
        <f>[3]연령별!B14</f>
        <v>1784</v>
      </c>
      <c r="L14" s="88">
        <f>[3]연령별!C14</f>
        <v>943</v>
      </c>
      <c r="M14" s="88">
        <f>[3]연령별!D14</f>
        <v>841</v>
      </c>
      <c r="N14" s="88">
        <f>[4]연령별!B14</f>
        <v>4693</v>
      </c>
      <c r="O14" s="88">
        <f>[4]연령별!C14</f>
        <v>2444</v>
      </c>
      <c r="P14" s="88">
        <f>[4]연령별!D14</f>
        <v>2249</v>
      </c>
      <c r="Q14" s="88">
        <f>[5]연령별!B14</f>
        <v>5184</v>
      </c>
      <c r="R14" s="88">
        <f>[5]연령별!C14</f>
        <v>2708</v>
      </c>
      <c r="S14" s="88">
        <f>[5]연령별!D14</f>
        <v>2476</v>
      </c>
    </row>
    <row r="15" spans="1:22">
      <c r="A15" s="86" t="str">
        <f>[1]연령별!A15</f>
        <v xml:space="preserve">  7  세</v>
      </c>
      <c r="B15" s="87">
        <f t="shared" si="0"/>
        <v>16904</v>
      </c>
      <c r="C15" s="88">
        <f t="shared" si="1"/>
        <v>8933</v>
      </c>
      <c r="D15" s="88">
        <f t="shared" si="2"/>
        <v>7971</v>
      </c>
      <c r="E15" s="88">
        <f>[1]연령별!B15</f>
        <v>767</v>
      </c>
      <c r="F15" s="88">
        <f>[1]연령별!C15</f>
        <v>418</v>
      </c>
      <c r="G15" s="88">
        <f>[1]연령별!D15</f>
        <v>349</v>
      </c>
      <c r="H15" s="88">
        <f>[2]연령별!B15</f>
        <v>3535</v>
      </c>
      <c r="I15" s="88">
        <f>[2]연령별!C15</f>
        <v>1883</v>
      </c>
      <c r="J15" s="88">
        <f>[2]연령별!D15</f>
        <v>1652</v>
      </c>
      <c r="K15" s="88">
        <f>[3]연령별!B15</f>
        <v>1903</v>
      </c>
      <c r="L15" s="88">
        <f>[3]연령별!C15</f>
        <v>999</v>
      </c>
      <c r="M15" s="88">
        <f>[3]연령별!D15</f>
        <v>904</v>
      </c>
      <c r="N15" s="88">
        <f>[4]연령별!B15</f>
        <v>5093</v>
      </c>
      <c r="O15" s="88">
        <f>[4]연령별!C15</f>
        <v>2715</v>
      </c>
      <c r="P15" s="88">
        <f>[4]연령별!D15</f>
        <v>2378</v>
      </c>
      <c r="Q15" s="88">
        <f>[5]연령별!B15</f>
        <v>5606</v>
      </c>
      <c r="R15" s="88">
        <f>[5]연령별!C15</f>
        <v>2918</v>
      </c>
      <c r="S15" s="88">
        <f>[5]연령별!D15</f>
        <v>2688</v>
      </c>
    </row>
    <row r="16" spans="1:22">
      <c r="A16" s="86" t="str">
        <f>[1]연령별!A16</f>
        <v xml:space="preserve">  8  세</v>
      </c>
      <c r="B16" s="87">
        <f t="shared" si="0"/>
        <v>16649</v>
      </c>
      <c r="C16" s="88">
        <f t="shared" si="1"/>
        <v>8689</v>
      </c>
      <c r="D16" s="88">
        <f t="shared" si="2"/>
        <v>7960</v>
      </c>
      <c r="E16" s="88">
        <f>[1]연령별!B16</f>
        <v>757</v>
      </c>
      <c r="F16" s="88">
        <f>[1]연령별!C16</f>
        <v>400</v>
      </c>
      <c r="G16" s="88">
        <f>[1]연령별!D16</f>
        <v>357</v>
      </c>
      <c r="H16" s="88">
        <f>[2]연령별!B16</f>
        <v>3569</v>
      </c>
      <c r="I16" s="88">
        <f>[2]연령별!C16</f>
        <v>1917</v>
      </c>
      <c r="J16" s="88">
        <f>[2]연령별!D16</f>
        <v>1652</v>
      </c>
      <c r="K16" s="88">
        <f>[3]연령별!B16</f>
        <v>2025</v>
      </c>
      <c r="L16" s="88">
        <f>[3]연령별!C16</f>
        <v>1057</v>
      </c>
      <c r="M16" s="88">
        <f>[3]연령별!D16</f>
        <v>968</v>
      </c>
      <c r="N16" s="88">
        <f>[4]연령별!B16</f>
        <v>5037</v>
      </c>
      <c r="O16" s="88">
        <f>[4]연령별!C16</f>
        <v>2592</v>
      </c>
      <c r="P16" s="88">
        <f>[4]연령별!D16</f>
        <v>2445</v>
      </c>
      <c r="Q16" s="88">
        <f>[5]연령별!B16</f>
        <v>5261</v>
      </c>
      <c r="R16" s="88">
        <f>[5]연령별!C16</f>
        <v>2723</v>
      </c>
      <c r="S16" s="88">
        <f>[5]연령별!D16</f>
        <v>2538</v>
      </c>
    </row>
    <row r="17" spans="1:19">
      <c r="A17" s="86" t="str">
        <f>[1]연령별!A17</f>
        <v xml:space="preserve">  9  세</v>
      </c>
      <c r="B17" s="87">
        <f t="shared" si="0"/>
        <v>19320</v>
      </c>
      <c r="C17" s="88">
        <f t="shared" si="1"/>
        <v>10006</v>
      </c>
      <c r="D17" s="88">
        <f t="shared" si="2"/>
        <v>9314</v>
      </c>
      <c r="E17" s="88">
        <f>[1]연령별!B17</f>
        <v>889</v>
      </c>
      <c r="F17" s="88">
        <f>[1]연령별!C17</f>
        <v>478</v>
      </c>
      <c r="G17" s="88">
        <f>[1]연령별!D17</f>
        <v>411</v>
      </c>
      <c r="H17" s="88">
        <f>[2]연령별!B17</f>
        <v>4230</v>
      </c>
      <c r="I17" s="88">
        <f>[2]연령별!C17</f>
        <v>2173</v>
      </c>
      <c r="J17" s="88">
        <f>[2]연령별!D17</f>
        <v>2057</v>
      </c>
      <c r="K17" s="88">
        <f>[3]연령별!B17</f>
        <v>2314</v>
      </c>
      <c r="L17" s="88">
        <f>[3]연령별!C17</f>
        <v>1201</v>
      </c>
      <c r="M17" s="88">
        <f>[3]연령별!D17</f>
        <v>1113</v>
      </c>
      <c r="N17" s="88">
        <f>[4]연령별!B17</f>
        <v>5799</v>
      </c>
      <c r="O17" s="88">
        <f>[4]연령별!C17</f>
        <v>3033</v>
      </c>
      <c r="P17" s="88">
        <f>[4]연령별!D17</f>
        <v>2766</v>
      </c>
      <c r="Q17" s="88">
        <f>[5]연령별!B17</f>
        <v>6088</v>
      </c>
      <c r="R17" s="88">
        <f>[5]연령별!C17</f>
        <v>3121</v>
      </c>
      <c r="S17" s="88">
        <f>[5]연령별!D17</f>
        <v>2967</v>
      </c>
    </row>
    <row r="18" spans="1:19" s="59" customFormat="1">
      <c r="A18" s="81" t="str">
        <f>[1]연령별!A18</f>
        <v>10-14</v>
      </c>
      <c r="B18" s="84">
        <f t="shared" si="0"/>
        <v>114329</v>
      </c>
      <c r="C18" s="85">
        <f t="shared" si="1"/>
        <v>59544</v>
      </c>
      <c r="D18" s="85">
        <f t="shared" si="2"/>
        <v>54785</v>
      </c>
      <c r="E18" s="85">
        <f>[1]연령별!B18</f>
        <v>5505</v>
      </c>
      <c r="F18" s="85">
        <f>[1]연령별!C18</f>
        <v>2868</v>
      </c>
      <c r="G18" s="85">
        <f>[1]연령별!D18</f>
        <v>2637</v>
      </c>
      <c r="H18" s="85">
        <f>[2]연령별!B18</f>
        <v>24746</v>
      </c>
      <c r="I18" s="85">
        <f>[2]연령별!C18</f>
        <v>12993</v>
      </c>
      <c r="J18" s="85">
        <f>[2]연령별!D18</f>
        <v>11753</v>
      </c>
      <c r="K18" s="85">
        <f>[3]연령별!B18</f>
        <v>15628</v>
      </c>
      <c r="L18" s="85">
        <f>[3]연령별!C18</f>
        <v>8103</v>
      </c>
      <c r="M18" s="85">
        <f>[3]연령별!D18</f>
        <v>7525</v>
      </c>
      <c r="N18" s="85">
        <f>[4]연령별!B18</f>
        <v>35073</v>
      </c>
      <c r="O18" s="85">
        <f>[4]연령별!C18</f>
        <v>18351</v>
      </c>
      <c r="P18" s="85">
        <f>[4]연령별!D18</f>
        <v>16722</v>
      </c>
      <c r="Q18" s="85">
        <f>[5]연령별!B18</f>
        <v>33377</v>
      </c>
      <c r="R18" s="85">
        <f>[5]연령별!C18</f>
        <v>17229</v>
      </c>
      <c r="S18" s="85">
        <f>[5]연령별!D18</f>
        <v>16148</v>
      </c>
    </row>
    <row r="19" spans="1:19">
      <c r="A19" s="86" t="str">
        <f>[1]연령별!A19</f>
        <v>10  세</v>
      </c>
      <c r="B19" s="87">
        <f t="shared" si="0"/>
        <v>22301</v>
      </c>
      <c r="C19" s="88">
        <f t="shared" si="1"/>
        <v>11667</v>
      </c>
      <c r="D19" s="88">
        <f t="shared" si="2"/>
        <v>10634</v>
      </c>
      <c r="E19" s="88">
        <f>[1]연령별!B19</f>
        <v>1033</v>
      </c>
      <c r="F19" s="88">
        <f>[1]연령별!C19</f>
        <v>538</v>
      </c>
      <c r="G19" s="88">
        <f>[1]연령별!D19</f>
        <v>495</v>
      </c>
      <c r="H19" s="88">
        <f>[2]연령별!B19</f>
        <v>4776</v>
      </c>
      <c r="I19" s="88">
        <f>[2]연령별!C19</f>
        <v>2491</v>
      </c>
      <c r="J19" s="88">
        <f>[2]연령별!D19</f>
        <v>2285</v>
      </c>
      <c r="K19" s="88">
        <f>[3]연령별!B19</f>
        <v>2755</v>
      </c>
      <c r="L19" s="88">
        <f>[3]연령별!C19</f>
        <v>1443</v>
      </c>
      <c r="M19" s="88">
        <f>[3]연령별!D19</f>
        <v>1312</v>
      </c>
      <c r="N19" s="88">
        <f>[4]연령별!B19</f>
        <v>6798</v>
      </c>
      <c r="O19" s="88">
        <f>[4]연령별!C19</f>
        <v>3633</v>
      </c>
      <c r="P19" s="88">
        <f>[4]연령별!D19</f>
        <v>3165</v>
      </c>
      <c r="Q19" s="88">
        <f>[5]연령별!B19</f>
        <v>6939</v>
      </c>
      <c r="R19" s="88">
        <f>[5]연령별!C19</f>
        <v>3562</v>
      </c>
      <c r="S19" s="88">
        <f>[5]연령별!D19</f>
        <v>3377</v>
      </c>
    </row>
    <row r="20" spans="1:19">
      <c r="A20" s="86" t="str">
        <f>[1]연령별!A20</f>
        <v>11  세</v>
      </c>
      <c r="B20" s="87">
        <f t="shared" si="0"/>
        <v>21637</v>
      </c>
      <c r="C20" s="88">
        <f t="shared" si="1"/>
        <v>11245</v>
      </c>
      <c r="D20" s="88">
        <f t="shared" si="2"/>
        <v>10392</v>
      </c>
      <c r="E20" s="88">
        <f>[1]연령별!B20</f>
        <v>1014</v>
      </c>
      <c r="F20" s="88">
        <f>[1]연령별!C20</f>
        <v>529</v>
      </c>
      <c r="G20" s="88">
        <f>[1]연령별!D20</f>
        <v>485</v>
      </c>
      <c r="H20" s="88">
        <f>[2]연령별!B20</f>
        <v>4731</v>
      </c>
      <c r="I20" s="88">
        <f>[2]연령별!C20</f>
        <v>2494</v>
      </c>
      <c r="J20" s="88">
        <f>[2]연령별!D20</f>
        <v>2237</v>
      </c>
      <c r="K20" s="88">
        <f>[3]연령별!B20</f>
        <v>2832</v>
      </c>
      <c r="L20" s="88">
        <f>[3]연령별!C20</f>
        <v>1467</v>
      </c>
      <c r="M20" s="88">
        <f>[3]연령별!D20</f>
        <v>1365</v>
      </c>
      <c r="N20" s="88">
        <f>[4]연령별!B20</f>
        <v>6546</v>
      </c>
      <c r="O20" s="88">
        <f>[4]연령별!C20</f>
        <v>3365</v>
      </c>
      <c r="P20" s="88">
        <f>[4]연령별!D20</f>
        <v>3181</v>
      </c>
      <c r="Q20" s="88">
        <f>[5]연령별!B20</f>
        <v>6514</v>
      </c>
      <c r="R20" s="88">
        <f>[5]연령별!C20</f>
        <v>3390</v>
      </c>
      <c r="S20" s="88">
        <f>[5]연령별!D20</f>
        <v>3124</v>
      </c>
    </row>
    <row r="21" spans="1:19">
      <c r="A21" s="86" t="str">
        <f>[1]연령별!A21</f>
        <v>12  세</v>
      </c>
      <c r="B21" s="87">
        <f t="shared" si="0"/>
        <v>22692</v>
      </c>
      <c r="C21" s="88">
        <f t="shared" si="1"/>
        <v>11816</v>
      </c>
      <c r="D21" s="88">
        <f t="shared" si="2"/>
        <v>10876</v>
      </c>
      <c r="E21" s="88">
        <f>[1]연령별!B21</f>
        <v>1125</v>
      </c>
      <c r="F21" s="88">
        <f>[1]연령별!C21</f>
        <v>609</v>
      </c>
      <c r="G21" s="88">
        <f>[1]연령별!D21</f>
        <v>516</v>
      </c>
      <c r="H21" s="88">
        <f>[2]연령별!B21</f>
        <v>4929</v>
      </c>
      <c r="I21" s="88">
        <f>[2]연령별!C21</f>
        <v>2587</v>
      </c>
      <c r="J21" s="88">
        <f>[2]연령별!D21</f>
        <v>2342</v>
      </c>
      <c r="K21" s="88">
        <f>[3]연령별!B21</f>
        <v>3236</v>
      </c>
      <c r="L21" s="88">
        <f>[3]연령별!C21</f>
        <v>1685</v>
      </c>
      <c r="M21" s="88">
        <f>[3]연령별!D21</f>
        <v>1551</v>
      </c>
      <c r="N21" s="88">
        <f>[4]연령별!B21</f>
        <v>6857</v>
      </c>
      <c r="O21" s="88">
        <f>[4]연령별!C21</f>
        <v>3583</v>
      </c>
      <c r="P21" s="88">
        <f>[4]연령별!D21</f>
        <v>3274</v>
      </c>
      <c r="Q21" s="88">
        <f>[5]연령별!B21</f>
        <v>6545</v>
      </c>
      <c r="R21" s="88">
        <f>[5]연령별!C21</f>
        <v>3352</v>
      </c>
      <c r="S21" s="88">
        <f>[5]연령별!D21</f>
        <v>3193</v>
      </c>
    </row>
    <row r="22" spans="1:19">
      <c r="A22" s="86" t="str">
        <f>[1]연령별!A22</f>
        <v>13  세</v>
      </c>
      <c r="B22" s="87">
        <f t="shared" si="0"/>
        <v>23901</v>
      </c>
      <c r="C22" s="88">
        <f t="shared" si="1"/>
        <v>12348</v>
      </c>
      <c r="D22" s="88">
        <f t="shared" si="2"/>
        <v>11553</v>
      </c>
      <c r="E22" s="88">
        <f>[1]연령별!B22</f>
        <v>1163</v>
      </c>
      <c r="F22" s="88">
        <f>[1]연령별!C22</f>
        <v>615</v>
      </c>
      <c r="G22" s="88">
        <f>[1]연령별!D22</f>
        <v>548</v>
      </c>
      <c r="H22" s="88">
        <f>[2]연령별!B22</f>
        <v>5192</v>
      </c>
      <c r="I22" s="88">
        <f>[2]연령별!C22</f>
        <v>2705</v>
      </c>
      <c r="J22" s="88">
        <f>[2]연령별!D22</f>
        <v>2487</v>
      </c>
      <c r="K22" s="88">
        <f>[3]연령별!B22</f>
        <v>3358</v>
      </c>
      <c r="L22" s="88">
        <f>[3]연령별!C22</f>
        <v>1754</v>
      </c>
      <c r="M22" s="88">
        <f>[3]연령별!D22</f>
        <v>1604</v>
      </c>
      <c r="N22" s="88">
        <f>[4]연령별!B22</f>
        <v>7399</v>
      </c>
      <c r="O22" s="88">
        <f>[4]연령별!C22</f>
        <v>3789</v>
      </c>
      <c r="P22" s="88">
        <f>[4]연령별!D22</f>
        <v>3610</v>
      </c>
      <c r="Q22" s="88">
        <f>[5]연령별!B22</f>
        <v>6789</v>
      </c>
      <c r="R22" s="88">
        <f>[5]연령별!C22</f>
        <v>3485</v>
      </c>
      <c r="S22" s="88">
        <f>[5]연령별!D22</f>
        <v>3304</v>
      </c>
    </row>
    <row r="23" spans="1:19">
      <c r="A23" s="86" t="str">
        <f>[1]연령별!A23</f>
        <v>14  세</v>
      </c>
      <c r="B23" s="87">
        <f t="shared" si="0"/>
        <v>23798</v>
      </c>
      <c r="C23" s="88">
        <f t="shared" si="1"/>
        <v>12468</v>
      </c>
      <c r="D23" s="88">
        <f t="shared" si="2"/>
        <v>11330</v>
      </c>
      <c r="E23" s="88">
        <f>[1]연령별!B23</f>
        <v>1170</v>
      </c>
      <c r="F23" s="88">
        <f>[1]연령별!C23</f>
        <v>577</v>
      </c>
      <c r="G23" s="88">
        <f>[1]연령별!D23</f>
        <v>593</v>
      </c>
      <c r="H23" s="88">
        <f>[2]연령별!B23</f>
        <v>5118</v>
      </c>
      <c r="I23" s="88">
        <f>[2]연령별!C23</f>
        <v>2716</v>
      </c>
      <c r="J23" s="88">
        <f>[2]연령별!D23</f>
        <v>2402</v>
      </c>
      <c r="K23" s="88">
        <f>[3]연령별!B23</f>
        <v>3447</v>
      </c>
      <c r="L23" s="88">
        <f>[3]연령별!C23</f>
        <v>1754</v>
      </c>
      <c r="M23" s="88">
        <f>[3]연령별!D23</f>
        <v>1693</v>
      </c>
      <c r="N23" s="88">
        <f>[4]연령별!B23</f>
        <v>7473</v>
      </c>
      <c r="O23" s="88">
        <f>[4]연령별!C23</f>
        <v>3981</v>
      </c>
      <c r="P23" s="88">
        <f>[4]연령별!D23</f>
        <v>3492</v>
      </c>
      <c r="Q23" s="88">
        <f>[5]연령별!B23</f>
        <v>6590</v>
      </c>
      <c r="R23" s="88">
        <f>[5]연령별!C23</f>
        <v>3440</v>
      </c>
      <c r="S23" s="88">
        <f>[5]연령별!D23</f>
        <v>3150</v>
      </c>
    </row>
    <row r="24" spans="1:19" s="59" customFormat="1">
      <c r="A24" s="81" t="str">
        <f>[1]연령별!A24</f>
        <v>15-19</v>
      </c>
      <c r="B24" s="84">
        <f t="shared" si="0"/>
        <v>119005</v>
      </c>
      <c r="C24" s="85">
        <f t="shared" si="1"/>
        <v>62232</v>
      </c>
      <c r="D24" s="85">
        <f t="shared" si="2"/>
        <v>56773</v>
      </c>
      <c r="E24" s="85">
        <f>[1]연령별!B24</f>
        <v>6659</v>
      </c>
      <c r="F24" s="85">
        <f>[1]연령별!C24</f>
        <v>3405</v>
      </c>
      <c r="G24" s="85">
        <f>[1]연령별!D24</f>
        <v>3254</v>
      </c>
      <c r="H24" s="85">
        <f>[2]연령별!B24</f>
        <v>25580</v>
      </c>
      <c r="I24" s="85">
        <f>[2]연령별!C24</f>
        <v>13540</v>
      </c>
      <c r="J24" s="85">
        <f>[2]연령별!D24</f>
        <v>12040</v>
      </c>
      <c r="K24" s="85">
        <f>[3]연령별!B24</f>
        <v>18423</v>
      </c>
      <c r="L24" s="85">
        <f>[3]연령별!C24</f>
        <v>9330</v>
      </c>
      <c r="M24" s="85">
        <f>[3]연령별!D24</f>
        <v>9093</v>
      </c>
      <c r="N24" s="85">
        <f>[4]연령별!B24</f>
        <v>38655</v>
      </c>
      <c r="O24" s="85">
        <f>[4]연령별!C24</f>
        <v>20401</v>
      </c>
      <c r="P24" s="85">
        <f>[4]연령별!D24</f>
        <v>18254</v>
      </c>
      <c r="Q24" s="85">
        <f>[5]연령별!B24</f>
        <v>29688</v>
      </c>
      <c r="R24" s="85">
        <f>[5]연령별!C24</f>
        <v>15556</v>
      </c>
      <c r="S24" s="85">
        <f>[5]연령별!D24</f>
        <v>14132</v>
      </c>
    </row>
    <row r="25" spans="1:19">
      <c r="A25" s="86" t="str">
        <f>[1]연령별!A25</f>
        <v>15  세</v>
      </c>
      <c r="B25" s="87">
        <f t="shared" si="0"/>
        <v>24772</v>
      </c>
      <c r="C25" s="88">
        <f t="shared" si="1"/>
        <v>12759</v>
      </c>
      <c r="D25" s="88">
        <f t="shared" si="2"/>
        <v>12013</v>
      </c>
      <c r="E25" s="88">
        <f>[1]연령별!B25</f>
        <v>1204</v>
      </c>
      <c r="F25" s="88">
        <f>[1]연령별!C25</f>
        <v>592</v>
      </c>
      <c r="G25" s="88">
        <f>[1]연령별!D25</f>
        <v>612</v>
      </c>
      <c r="H25" s="88">
        <f>[2]연령별!B25</f>
        <v>5471</v>
      </c>
      <c r="I25" s="88">
        <f>[2]연령별!C25</f>
        <v>2895</v>
      </c>
      <c r="J25" s="88">
        <f>[2]연령별!D25</f>
        <v>2576</v>
      </c>
      <c r="K25" s="88">
        <f>[3]연령별!B25</f>
        <v>3705</v>
      </c>
      <c r="L25" s="88">
        <f>[3]연령별!C25</f>
        <v>1848</v>
      </c>
      <c r="M25" s="88">
        <f>[3]연령별!D25</f>
        <v>1857</v>
      </c>
      <c r="N25" s="88">
        <f>[4]연령별!B25</f>
        <v>7918</v>
      </c>
      <c r="O25" s="88">
        <f>[4]연령별!C25</f>
        <v>4114</v>
      </c>
      <c r="P25" s="88">
        <f>[4]연령별!D25</f>
        <v>3804</v>
      </c>
      <c r="Q25" s="88">
        <f>[5]연령별!B25</f>
        <v>6474</v>
      </c>
      <c r="R25" s="88">
        <f>[5]연령별!C25</f>
        <v>3310</v>
      </c>
      <c r="S25" s="88">
        <f>[5]연령별!D25</f>
        <v>3164</v>
      </c>
    </row>
    <row r="26" spans="1:19">
      <c r="A26" s="86" t="str">
        <f>[1]연령별!A26</f>
        <v>16  세</v>
      </c>
      <c r="B26" s="87">
        <f t="shared" si="0"/>
        <v>24196</v>
      </c>
      <c r="C26" s="88">
        <f t="shared" si="1"/>
        <v>12795</v>
      </c>
      <c r="D26" s="88">
        <f t="shared" si="2"/>
        <v>11401</v>
      </c>
      <c r="E26" s="88">
        <f>[1]연령별!B26</f>
        <v>1353</v>
      </c>
      <c r="F26" s="88">
        <f>[1]연령별!C26</f>
        <v>737</v>
      </c>
      <c r="G26" s="88">
        <f>[1]연령별!D26</f>
        <v>616</v>
      </c>
      <c r="H26" s="88">
        <f>[2]연령별!B26</f>
        <v>5249</v>
      </c>
      <c r="I26" s="88">
        <f>[2]연령별!C26</f>
        <v>2782</v>
      </c>
      <c r="J26" s="88">
        <f>[2]연령별!D26</f>
        <v>2467</v>
      </c>
      <c r="K26" s="88">
        <f>[3]연령별!B26</f>
        <v>3669</v>
      </c>
      <c r="L26" s="88">
        <f>[3]연령별!C26</f>
        <v>1868</v>
      </c>
      <c r="M26" s="88">
        <f>[3]연령별!D26</f>
        <v>1801</v>
      </c>
      <c r="N26" s="88">
        <f>[4]연령별!B26</f>
        <v>7730</v>
      </c>
      <c r="O26" s="88">
        <f>[4]연령별!C26</f>
        <v>4159</v>
      </c>
      <c r="P26" s="88">
        <f>[4]연령별!D26</f>
        <v>3571</v>
      </c>
      <c r="Q26" s="88">
        <f>[5]연령별!B26</f>
        <v>6195</v>
      </c>
      <c r="R26" s="88">
        <f>[5]연령별!C26</f>
        <v>3249</v>
      </c>
      <c r="S26" s="88">
        <f>[5]연령별!D26</f>
        <v>2946</v>
      </c>
    </row>
    <row r="27" spans="1:19">
      <c r="A27" s="86" t="str">
        <f>[1]연령별!A27</f>
        <v>17  세</v>
      </c>
      <c r="B27" s="87">
        <f t="shared" si="0"/>
        <v>23803</v>
      </c>
      <c r="C27" s="88">
        <f t="shared" si="1"/>
        <v>12500</v>
      </c>
      <c r="D27" s="88">
        <f t="shared" si="2"/>
        <v>11303</v>
      </c>
      <c r="E27" s="88">
        <f>[1]연령별!B27</f>
        <v>1295</v>
      </c>
      <c r="F27" s="88">
        <f>[1]연령별!C27</f>
        <v>671</v>
      </c>
      <c r="G27" s="88">
        <f>[1]연령별!D27</f>
        <v>624</v>
      </c>
      <c r="H27" s="88">
        <f>[2]연령별!B27</f>
        <v>5142</v>
      </c>
      <c r="I27" s="88">
        <f>[2]연령별!C27</f>
        <v>2700</v>
      </c>
      <c r="J27" s="88">
        <f>[2]연령별!D27</f>
        <v>2442</v>
      </c>
      <c r="K27" s="88">
        <f>[3]연령별!B27</f>
        <v>3741</v>
      </c>
      <c r="L27" s="88">
        <f>[3]연령별!C27</f>
        <v>1921</v>
      </c>
      <c r="M27" s="88">
        <f>[3]연령별!D27</f>
        <v>1820</v>
      </c>
      <c r="N27" s="88">
        <f>[4]연령별!B27</f>
        <v>7696</v>
      </c>
      <c r="O27" s="88">
        <f>[4]연령별!C27</f>
        <v>4085</v>
      </c>
      <c r="P27" s="88">
        <f>[4]연령별!D27</f>
        <v>3611</v>
      </c>
      <c r="Q27" s="88">
        <f>[5]연령별!B27</f>
        <v>5929</v>
      </c>
      <c r="R27" s="88">
        <f>[5]연령별!C27</f>
        <v>3123</v>
      </c>
      <c r="S27" s="88">
        <f>[5]연령별!D27</f>
        <v>2806</v>
      </c>
    </row>
    <row r="28" spans="1:19">
      <c r="A28" s="86" t="str">
        <f>[1]연령별!A28</f>
        <v>18  세</v>
      </c>
      <c r="B28" s="87">
        <f t="shared" si="0"/>
        <v>24003</v>
      </c>
      <c r="C28" s="88">
        <f t="shared" si="1"/>
        <v>12573</v>
      </c>
      <c r="D28" s="88">
        <f t="shared" si="2"/>
        <v>11430</v>
      </c>
      <c r="E28" s="88">
        <f>[1]연령별!B28</f>
        <v>1449</v>
      </c>
      <c r="F28" s="88">
        <f>[1]연령별!C28</f>
        <v>747</v>
      </c>
      <c r="G28" s="88">
        <f>[1]연령별!D28</f>
        <v>702</v>
      </c>
      <c r="H28" s="88">
        <f>[2]연령별!B28</f>
        <v>5061</v>
      </c>
      <c r="I28" s="88">
        <f>[2]연령별!C28</f>
        <v>2685</v>
      </c>
      <c r="J28" s="88">
        <f>[2]연령별!D28</f>
        <v>2376</v>
      </c>
      <c r="K28" s="88">
        <f>[3]연령별!B28</f>
        <v>3677</v>
      </c>
      <c r="L28" s="88">
        <f>[3]연령별!C28</f>
        <v>1864</v>
      </c>
      <c r="M28" s="88">
        <f>[3]연령별!D28</f>
        <v>1813</v>
      </c>
      <c r="N28" s="88">
        <f>[4]연령별!B28</f>
        <v>7888</v>
      </c>
      <c r="O28" s="88">
        <f>[4]연령별!C28</f>
        <v>4126</v>
      </c>
      <c r="P28" s="88">
        <f>[4]연령별!D28</f>
        <v>3762</v>
      </c>
      <c r="Q28" s="88">
        <f>[5]연령별!B28</f>
        <v>5928</v>
      </c>
      <c r="R28" s="88">
        <f>[5]연령별!C28</f>
        <v>3151</v>
      </c>
      <c r="S28" s="88">
        <f>[5]연령별!D28</f>
        <v>2777</v>
      </c>
    </row>
    <row r="29" spans="1:19">
      <c r="A29" s="86" t="str">
        <f>[1]연령별!A29</f>
        <v>19  세</v>
      </c>
      <c r="B29" s="87">
        <f t="shared" si="0"/>
        <v>22231</v>
      </c>
      <c r="C29" s="88">
        <f t="shared" si="1"/>
        <v>11605</v>
      </c>
      <c r="D29" s="88">
        <f t="shared" si="2"/>
        <v>10626</v>
      </c>
      <c r="E29" s="88">
        <f>[1]연령별!B29</f>
        <v>1358</v>
      </c>
      <c r="F29" s="88">
        <f>[1]연령별!C29</f>
        <v>658</v>
      </c>
      <c r="G29" s="88">
        <f>[1]연령별!D29</f>
        <v>700</v>
      </c>
      <c r="H29" s="88">
        <f>[2]연령별!B29</f>
        <v>4657</v>
      </c>
      <c r="I29" s="88">
        <f>[2]연령별!C29</f>
        <v>2478</v>
      </c>
      <c r="J29" s="88">
        <f>[2]연령별!D29</f>
        <v>2179</v>
      </c>
      <c r="K29" s="88">
        <f>[3]연령별!B29</f>
        <v>3631</v>
      </c>
      <c r="L29" s="88">
        <f>[3]연령별!C29</f>
        <v>1829</v>
      </c>
      <c r="M29" s="88">
        <f>[3]연령별!D29</f>
        <v>1802</v>
      </c>
      <c r="N29" s="88">
        <f>[4]연령별!B29</f>
        <v>7423</v>
      </c>
      <c r="O29" s="88">
        <f>[4]연령별!C29</f>
        <v>3917</v>
      </c>
      <c r="P29" s="88">
        <f>[4]연령별!D29</f>
        <v>3506</v>
      </c>
      <c r="Q29" s="88">
        <f>[5]연령별!B29</f>
        <v>5162</v>
      </c>
      <c r="R29" s="88">
        <f>[5]연령별!C29</f>
        <v>2723</v>
      </c>
      <c r="S29" s="88">
        <f>[5]연령별!D29</f>
        <v>2439</v>
      </c>
    </row>
    <row r="30" spans="1:19" s="59" customFormat="1">
      <c r="A30" s="81" t="str">
        <f>[1]연령별!A30</f>
        <v>20-24</v>
      </c>
      <c r="B30" s="84">
        <f t="shared" si="0"/>
        <v>95380</v>
      </c>
      <c r="C30" s="85">
        <f t="shared" si="1"/>
        <v>49309</v>
      </c>
      <c r="D30" s="85">
        <f t="shared" si="2"/>
        <v>46071</v>
      </c>
      <c r="E30" s="85">
        <f>[1]연령별!B30</f>
        <v>7290</v>
      </c>
      <c r="F30" s="85">
        <f>[1]연령별!C30</f>
        <v>3660</v>
      </c>
      <c r="G30" s="85">
        <f>[1]연령별!D30</f>
        <v>3630</v>
      </c>
      <c r="H30" s="85">
        <f>[2]연령별!B30</f>
        <v>19991</v>
      </c>
      <c r="I30" s="85">
        <f>[2]연령별!C30</f>
        <v>10340</v>
      </c>
      <c r="J30" s="85">
        <f>[2]연령별!D30</f>
        <v>9651</v>
      </c>
      <c r="K30" s="85">
        <f>[3]연령별!B30</f>
        <v>15161</v>
      </c>
      <c r="L30" s="85">
        <f>[3]연령별!C30</f>
        <v>7732</v>
      </c>
      <c r="M30" s="85">
        <f>[3]연령별!D30</f>
        <v>7429</v>
      </c>
      <c r="N30" s="85">
        <f>[4]연령별!B30</f>
        <v>32832</v>
      </c>
      <c r="O30" s="85">
        <f>[4]연령별!C30</f>
        <v>17106</v>
      </c>
      <c r="P30" s="85">
        <f>[4]연령별!D30</f>
        <v>15726</v>
      </c>
      <c r="Q30" s="85">
        <f>[5]연령별!B30</f>
        <v>20106</v>
      </c>
      <c r="R30" s="85">
        <f>[5]연령별!C30</f>
        <v>10471</v>
      </c>
      <c r="S30" s="85">
        <f>[5]연령별!D30</f>
        <v>9635</v>
      </c>
    </row>
    <row r="31" spans="1:19">
      <c r="A31" s="86" t="str">
        <f>[1]연령별!A31</f>
        <v>20  세</v>
      </c>
      <c r="B31" s="87">
        <f t="shared" si="0"/>
        <v>20016</v>
      </c>
      <c r="C31" s="88">
        <f t="shared" si="1"/>
        <v>10608</v>
      </c>
      <c r="D31" s="88">
        <f t="shared" si="2"/>
        <v>9408</v>
      </c>
      <c r="E31" s="88">
        <f>[1]연령별!B31</f>
        <v>1314</v>
      </c>
      <c r="F31" s="88">
        <f>[1]연령별!C31</f>
        <v>679</v>
      </c>
      <c r="G31" s="88">
        <f>[1]연령별!D31</f>
        <v>635</v>
      </c>
      <c r="H31" s="88">
        <f>[2]연령별!B31</f>
        <v>4171</v>
      </c>
      <c r="I31" s="88">
        <f>[2]연령별!C31</f>
        <v>2243</v>
      </c>
      <c r="J31" s="88">
        <f>[2]연령별!D31</f>
        <v>1928</v>
      </c>
      <c r="K31" s="88">
        <f>[3]연령별!B31</f>
        <v>3093</v>
      </c>
      <c r="L31" s="88">
        <f>[3]연령별!C31</f>
        <v>1605</v>
      </c>
      <c r="M31" s="88">
        <f>[3]연령별!D31</f>
        <v>1488</v>
      </c>
      <c r="N31" s="88">
        <f>[4]연령별!B31</f>
        <v>6865</v>
      </c>
      <c r="O31" s="88">
        <f>[4]연령별!C31</f>
        <v>3661</v>
      </c>
      <c r="P31" s="88">
        <f>[4]연령별!D31</f>
        <v>3204</v>
      </c>
      <c r="Q31" s="88">
        <f>[5]연령별!B31</f>
        <v>4573</v>
      </c>
      <c r="R31" s="88">
        <f>[5]연령별!C31</f>
        <v>2420</v>
      </c>
      <c r="S31" s="88">
        <f>[5]연령별!D31</f>
        <v>2153</v>
      </c>
    </row>
    <row r="32" spans="1:19">
      <c r="A32" s="86" t="str">
        <f>[1]연령별!A32</f>
        <v>21  세</v>
      </c>
      <c r="B32" s="87">
        <f t="shared" si="0"/>
        <v>19441</v>
      </c>
      <c r="C32" s="88">
        <f t="shared" si="1"/>
        <v>10016</v>
      </c>
      <c r="D32" s="88">
        <f t="shared" si="2"/>
        <v>9425</v>
      </c>
      <c r="E32" s="88">
        <f>[1]연령별!B32</f>
        <v>1369</v>
      </c>
      <c r="F32" s="88">
        <f>[1]연령별!C32</f>
        <v>672</v>
      </c>
      <c r="G32" s="88">
        <f>[1]연령별!D32</f>
        <v>697</v>
      </c>
      <c r="H32" s="88">
        <f>[2]연령별!B32</f>
        <v>4076</v>
      </c>
      <c r="I32" s="88">
        <f>[2]연령별!C32</f>
        <v>2118</v>
      </c>
      <c r="J32" s="88">
        <f>[2]연령별!D32</f>
        <v>1958</v>
      </c>
      <c r="K32" s="88">
        <f>[3]연령별!B32</f>
        <v>3118</v>
      </c>
      <c r="L32" s="88">
        <f>[3]연령별!C32</f>
        <v>1594</v>
      </c>
      <c r="M32" s="88">
        <f>[3]연령별!D32</f>
        <v>1524</v>
      </c>
      <c r="N32" s="88">
        <f>[4]연령별!B32</f>
        <v>6642</v>
      </c>
      <c r="O32" s="88">
        <f>[4]연령별!C32</f>
        <v>3430</v>
      </c>
      <c r="P32" s="88">
        <f>[4]연령별!D32</f>
        <v>3212</v>
      </c>
      <c r="Q32" s="88">
        <f>[5]연령별!B32</f>
        <v>4236</v>
      </c>
      <c r="R32" s="88">
        <f>[5]연령별!C32</f>
        <v>2202</v>
      </c>
      <c r="S32" s="88">
        <f>[5]연령별!D32</f>
        <v>2034</v>
      </c>
    </row>
    <row r="33" spans="1:19">
      <c r="A33" s="86" t="str">
        <f>[1]연령별!A33</f>
        <v>22  세</v>
      </c>
      <c r="B33" s="87">
        <f t="shared" si="0"/>
        <v>18839</v>
      </c>
      <c r="C33" s="88">
        <f t="shared" si="1"/>
        <v>9720</v>
      </c>
      <c r="D33" s="88">
        <f t="shared" si="2"/>
        <v>9119</v>
      </c>
      <c r="E33" s="88">
        <f>[1]연령별!B33</f>
        <v>1496</v>
      </c>
      <c r="F33" s="88">
        <f>[1]연령별!C33</f>
        <v>772</v>
      </c>
      <c r="G33" s="88">
        <f>[1]연령별!D33</f>
        <v>724</v>
      </c>
      <c r="H33" s="88">
        <f>[2]연령별!B33</f>
        <v>3870</v>
      </c>
      <c r="I33" s="88">
        <f>[2]연령별!C33</f>
        <v>1960</v>
      </c>
      <c r="J33" s="88">
        <f>[2]연령별!D33</f>
        <v>1910</v>
      </c>
      <c r="K33" s="88">
        <f>[3]연령별!B33</f>
        <v>3021</v>
      </c>
      <c r="L33" s="88">
        <f>[3]연령별!C33</f>
        <v>1522</v>
      </c>
      <c r="M33" s="88">
        <f>[3]연령별!D33</f>
        <v>1499</v>
      </c>
      <c r="N33" s="88">
        <f>[4]연령별!B33</f>
        <v>6560</v>
      </c>
      <c r="O33" s="88">
        <f>[4]연령별!C33</f>
        <v>3436</v>
      </c>
      <c r="P33" s="88">
        <f>[4]연령별!D33</f>
        <v>3124</v>
      </c>
      <c r="Q33" s="88">
        <f>[5]연령별!B33</f>
        <v>3892</v>
      </c>
      <c r="R33" s="88">
        <f>[5]연령별!C33</f>
        <v>2030</v>
      </c>
      <c r="S33" s="88">
        <f>[5]연령별!D33</f>
        <v>1862</v>
      </c>
    </row>
    <row r="34" spans="1:19">
      <c r="A34" s="86" t="str">
        <f>[1]연령별!A34</f>
        <v>23  세</v>
      </c>
      <c r="B34" s="87">
        <f t="shared" si="0"/>
        <v>18490</v>
      </c>
      <c r="C34" s="88">
        <f t="shared" si="1"/>
        <v>9458</v>
      </c>
      <c r="D34" s="88">
        <f t="shared" si="2"/>
        <v>9032</v>
      </c>
      <c r="E34" s="88">
        <f>[1]연령별!B34</f>
        <v>1502</v>
      </c>
      <c r="F34" s="88">
        <f>[1]연령별!C34</f>
        <v>726</v>
      </c>
      <c r="G34" s="88">
        <f>[1]연령별!D34</f>
        <v>776</v>
      </c>
      <c r="H34" s="88">
        <f>[2]연령별!B34</f>
        <v>3914</v>
      </c>
      <c r="I34" s="88">
        <f>[2]연령별!C34</f>
        <v>2014</v>
      </c>
      <c r="J34" s="88">
        <f>[2]연령별!D34</f>
        <v>1900</v>
      </c>
      <c r="K34" s="88">
        <f>[3]연령별!B34</f>
        <v>3002</v>
      </c>
      <c r="L34" s="88">
        <f>[3]연령별!C34</f>
        <v>1519</v>
      </c>
      <c r="M34" s="88">
        <f>[3]연령별!D34</f>
        <v>1483</v>
      </c>
      <c r="N34" s="88">
        <f>[4]연령별!B34</f>
        <v>6340</v>
      </c>
      <c r="O34" s="88">
        <f>[4]연령별!C34</f>
        <v>3242</v>
      </c>
      <c r="P34" s="88">
        <f>[4]연령별!D34</f>
        <v>3098</v>
      </c>
      <c r="Q34" s="88">
        <f>[5]연령별!B34</f>
        <v>3732</v>
      </c>
      <c r="R34" s="88">
        <f>[5]연령별!C34</f>
        <v>1957</v>
      </c>
      <c r="S34" s="88">
        <f>[5]연령별!D34</f>
        <v>1775</v>
      </c>
    </row>
    <row r="35" spans="1:19">
      <c r="A35" s="86" t="str">
        <f>[1]연령별!A35</f>
        <v>24  세</v>
      </c>
      <c r="B35" s="87">
        <f t="shared" si="0"/>
        <v>18594</v>
      </c>
      <c r="C35" s="88">
        <f t="shared" si="1"/>
        <v>9507</v>
      </c>
      <c r="D35" s="88">
        <f t="shared" si="2"/>
        <v>9087</v>
      </c>
      <c r="E35" s="88">
        <f>[1]연령별!B35</f>
        <v>1609</v>
      </c>
      <c r="F35" s="88">
        <f>[1]연령별!C35</f>
        <v>811</v>
      </c>
      <c r="G35" s="88">
        <f>[1]연령별!D35</f>
        <v>798</v>
      </c>
      <c r="H35" s="88">
        <f>[2]연령별!B35</f>
        <v>3960</v>
      </c>
      <c r="I35" s="88">
        <f>[2]연령별!C35</f>
        <v>2005</v>
      </c>
      <c r="J35" s="88">
        <f>[2]연령별!D35</f>
        <v>1955</v>
      </c>
      <c r="K35" s="88">
        <f>[3]연령별!B35</f>
        <v>2927</v>
      </c>
      <c r="L35" s="88">
        <f>[3]연령별!C35</f>
        <v>1492</v>
      </c>
      <c r="M35" s="88">
        <f>[3]연령별!D35</f>
        <v>1435</v>
      </c>
      <c r="N35" s="88">
        <f>[4]연령별!B35</f>
        <v>6425</v>
      </c>
      <c r="O35" s="88">
        <f>[4]연령별!C35</f>
        <v>3337</v>
      </c>
      <c r="P35" s="88">
        <f>[4]연령별!D35</f>
        <v>3088</v>
      </c>
      <c r="Q35" s="88">
        <f>[5]연령별!B35</f>
        <v>3673</v>
      </c>
      <c r="R35" s="88">
        <f>[5]연령별!C35</f>
        <v>1862</v>
      </c>
      <c r="S35" s="88">
        <f>[5]연령별!D35</f>
        <v>1811</v>
      </c>
    </row>
    <row r="36" spans="1:19" s="59" customFormat="1">
      <c r="A36" s="81" t="str">
        <f>[1]연령별!A36</f>
        <v>25-29</v>
      </c>
      <c r="B36" s="84">
        <f t="shared" si="0"/>
        <v>109517</v>
      </c>
      <c r="C36" s="85">
        <f t="shared" si="1"/>
        <v>55589</v>
      </c>
      <c r="D36" s="85">
        <f t="shared" si="2"/>
        <v>53928</v>
      </c>
      <c r="E36" s="85">
        <f>[1]연령별!B36</f>
        <v>9003</v>
      </c>
      <c r="F36" s="85">
        <f>[1]연령별!C36</f>
        <v>4787</v>
      </c>
      <c r="G36" s="85">
        <f>[1]연령별!D36</f>
        <v>4216</v>
      </c>
      <c r="H36" s="85">
        <f>[2]연령별!B36</f>
        <v>23414</v>
      </c>
      <c r="I36" s="85">
        <f>[2]연령별!C36</f>
        <v>11707</v>
      </c>
      <c r="J36" s="85">
        <f>[2]연령별!D36</f>
        <v>11707</v>
      </c>
      <c r="K36" s="85">
        <f>[3]연령별!B36</f>
        <v>17170</v>
      </c>
      <c r="L36" s="85">
        <f>[3]연령별!C36</f>
        <v>8713</v>
      </c>
      <c r="M36" s="85">
        <f>[3]연령별!D36</f>
        <v>8457</v>
      </c>
      <c r="N36" s="85">
        <f>[4]연령별!B36</f>
        <v>36223</v>
      </c>
      <c r="O36" s="85">
        <f>[4]연령별!C36</f>
        <v>18686</v>
      </c>
      <c r="P36" s="85">
        <f>[4]연령별!D36</f>
        <v>17537</v>
      </c>
      <c r="Q36" s="85">
        <f>[5]연령별!B36</f>
        <v>23707</v>
      </c>
      <c r="R36" s="85">
        <f>[5]연령별!C36</f>
        <v>11696</v>
      </c>
      <c r="S36" s="85">
        <f>[5]연령별!D36</f>
        <v>12011</v>
      </c>
    </row>
    <row r="37" spans="1:19">
      <c r="A37" s="86" t="str">
        <f>[1]연령별!A37</f>
        <v>25 세</v>
      </c>
      <c r="B37" s="87">
        <f t="shared" ref="B37:B68" si="3">SUM(C37:D37)</f>
        <v>19201</v>
      </c>
      <c r="C37" s="88">
        <f t="shared" ref="C37:C68" si="4">SUM(F37,I37,L37,O37,R37)</f>
        <v>9825</v>
      </c>
      <c r="D37" s="88">
        <f t="shared" ref="D37:D68" si="5">SUM(G37,J37,M37,P37,S37)</f>
        <v>9376</v>
      </c>
      <c r="E37" s="88">
        <f>[1]연령별!B37</f>
        <v>1718</v>
      </c>
      <c r="F37" s="88">
        <f>[1]연령별!C37</f>
        <v>905</v>
      </c>
      <c r="G37" s="88">
        <f>[1]연령별!D37</f>
        <v>813</v>
      </c>
      <c r="H37" s="88">
        <f>[2]연령별!B37</f>
        <v>4149</v>
      </c>
      <c r="I37" s="88">
        <f>[2]연령별!C37</f>
        <v>2082</v>
      </c>
      <c r="J37" s="88">
        <f>[2]연령별!D37</f>
        <v>2067</v>
      </c>
      <c r="K37" s="88">
        <f>[3]연령별!B37</f>
        <v>3074</v>
      </c>
      <c r="L37" s="88">
        <f>[3]연령별!C37</f>
        <v>1553</v>
      </c>
      <c r="M37" s="88">
        <f>[3]연령별!D37</f>
        <v>1521</v>
      </c>
      <c r="N37" s="88">
        <f>[4]연령별!B37</f>
        <v>6528</v>
      </c>
      <c r="O37" s="88">
        <f>[4]연령별!C37</f>
        <v>3402</v>
      </c>
      <c r="P37" s="88">
        <f>[4]연령별!D37</f>
        <v>3126</v>
      </c>
      <c r="Q37" s="88">
        <f>[5]연령별!B37</f>
        <v>3732</v>
      </c>
      <c r="R37" s="88">
        <f>[5]연령별!C37</f>
        <v>1883</v>
      </c>
      <c r="S37" s="88">
        <f>[5]연령별!D37</f>
        <v>1849</v>
      </c>
    </row>
    <row r="38" spans="1:19">
      <c r="A38" s="86" t="str">
        <f>[1]연령별!A38</f>
        <v>26 세</v>
      </c>
      <c r="B38" s="87">
        <f t="shared" si="3"/>
        <v>19727</v>
      </c>
      <c r="C38" s="88">
        <f t="shared" si="4"/>
        <v>10124</v>
      </c>
      <c r="D38" s="88">
        <f t="shared" si="5"/>
        <v>9603</v>
      </c>
      <c r="E38" s="88">
        <f>[1]연령별!B38</f>
        <v>1639</v>
      </c>
      <c r="F38" s="88">
        <f>[1]연령별!C38</f>
        <v>885</v>
      </c>
      <c r="G38" s="88">
        <f>[1]연령별!D38</f>
        <v>754</v>
      </c>
      <c r="H38" s="88">
        <f>[2]연령별!B38</f>
        <v>4213</v>
      </c>
      <c r="I38" s="88">
        <f>[2]연령별!C38</f>
        <v>2113</v>
      </c>
      <c r="J38" s="88">
        <f>[2]연령별!D38</f>
        <v>2100</v>
      </c>
      <c r="K38" s="88">
        <f>[3]연령별!B38</f>
        <v>3219</v>
      </c>
      <c r="L38" s="88">
        <f>[3]연령별!C38</f>
        <v>1602</v>
      </c>
      <c r="M38" s="88">
        <f>[3]연령별!D38</f>
        <v>1617</v>
      </c>
      <c r="N38" s="88">
        <f>[4]연령별!B38</f>
        <v>6742</v>
      </c>
      <c r="O38" s="88">
        <f>[4]연령별!C38</f>
        <v>3555</v>
      </c>
      <c r="P38" s="88">
        <f>[4]연령별!D38</f>
        <v>3187</v>
      </c>
      <c r="Q38" s="88">
        <f>[5]연령별!B38</f>
        <v>3914</v>
      </c>
      <c r="R38" s="88">
        <f>[5]연령별!C38</f>
        <v>1969</v>
      </c>
      <c r="S38" s="88">
        <f>[5]연령별!D38</f>
        <v>1945</v>
      </c>
    </row>
    <row r="39" spans="1:19">
      <c r="A39" s="86" t="str">
        <f>[1]연령별!A39</f>
        <v>27 세</v>
      </c>
      <c r="B39" s="87">
        <f t="shared" si="3"/>
        <v>22235</v>
      </c>
      <c r="C39" s="88">
        <f t="shared" si="4"/>
        <v>11374</v>
      </c>
      <c r="D39" s="88">
        <f t="shared" si="5"/>
        <v>10861</v>
      </c>
      <c r="E39" s="88">
        <f>[1]연령별!B39</f>
        <v>1772</v>
      </c>
      <c r="F39" s="88">
        <f>[1]연령별!C39</f>
        <v>910</v>
      </c>
      <c r="G39" s="88">
        <f>[1]연령별!D39</f>
        <v>862</v>
      </c>
      <c r="H39" s="88">
        <f>[2]연령별!B39</f>
        <v>4832</v>
      </c>
      <c r="I39" s="88">
        <f>[2]연령별!C39</f>
        <v>2426</v>
      </c>
      <c r="J39" s="88">
        <f>[2]연령별!D39</f>
        <v>2406</v>
      </c>
      <c r="K39" s="88">
        <f>[3]연령별!B39</f>
        <v>3560</v>
      </c>
      <c r="L39" s="88">
        <f>[3]연령별!C39</f>
        <v>1906</v>
      </c>
      <c r="M39" s="88">
        <f>[3]연령별!D39</f>
        <v>1654</v>
      </c>
      <c r="N39" s="88">
        <f>[4]연령별!B39</f>
        <v>7330</v>
      </c>
      <c r="O39" s="88">
        <f>[4]연령별!C39</f>
        <v>3779</v>
      </c>
      <c r="P39" s="88">
        <f>[4]연령별!D39</f>
        <v>3551</v>
      </c>
      <c r="Q39" s="88">
        <f>[5]연령별!B39</f>
        <v>4741</v>
      </c>
      <c r="R39" s="88">
        <f>[5]연령별!C39</f>
        <v>2353</v>
      </c>
      <c r="S39" s="88">
        <f>[5]연령별!D39</f>
        <v>2388</v>
      </c>
    </row>
    <row r="40" spans="1:19">
      <c r="A40" s="86" t="str">
        <f>[1]연령별!A40</f>
        <v>28  세</v>
      </c>
      <c r="B40" s="87">
        <f t="shared" si="3"/>
        <v>24263</v>
      </c>
      <c r="C40" s="88">
        <f t="shared" si="4"/>
        <v>12236</v>
      </c>
      <c r="D40" s="88">
        <f t="shared" si="5"/>
        <v>12027</v>
      </c>
      <c r="E40" s="88">
        <f>[1]연령별!B40</f>
        <v>1973</v>
      </c>
      <c r="F40" s="88">
        <f>[1]연령별!C40</f>
        <v>1069</v>
      </c>
      <c r="G40" s="88">
        <f>[1]연령별!D40</f>
        <v>904</v>
      </c>
      <c r="H40" s="88">
        <f>[2]연령별!B40</f>
        <v>5150</v>
      </c>
      <c r="I40" s="88">
        <f>[2]연령별!C40</f>
        <v>2524</v>
      </c>
      <c r="J40" s="88">
        <f>[2]연령별!D40</f>
        <v>2626</v>
      </c>
      <c r="K40" s="88">
        <f>[3]연령별!B40</f>
        <v>3717</v>
      </c>
      <c r="L40" s="88">
        <f>[3]연령별!C40</f>
        <v>1844</v>
      </c>
      <c r="M40" s="88">
        <f>[3]연령별!D40</f>
        <v>1873</v>
      </c>
      <c r="N40" s="88">
        <f>[4]연령별!B40</f>
        <v>7788</v>
      </c>
      <c r="O40" s="88">
        <f>[4]연령별!C40</f>
        <v>4036</v>
      </c>
      <c r="P40" s="88">
        <f>[4]연령별!D40</f>
        <v>3752</v>
      </c>
      <c r="Q40" s="88">
        <f>[5]연령별!B40</f>
        <v>5635</v>
      </c>
      <c r="R40" s="88">
        <f>[5]연령별!C40</f>
        <v>2763</v>
      </c>
      <c r="S40" s="88">
        <f>[5]연령별!D40</f>
        <v>2872</v>
      </c>
    </row>
    <row r="41" spans="1:19">
      <c r="A41" s="86" t="str">
        <f>[1]연령별!A41</f>
        <v>29  세</v>
      </c>
      <c r="B41" s="87">
        <f t="shared" si="3"/>
        <v>24091</v>
      </c>
      <c r="C41" s="88">
        <f t="shared" si="4"/>
        <v>12030</v>
      </c>
      <c r="D41" s="88">
        <f t="shared" si="5"/>
        <v>12061</v>
      </c>
      <c r="E41" s="88">
        <f>[1]연령별!B41</f>
        <v>1901</v>
      </c>
      <c r="F41" s="88">
        <f>[1]연령별!C41</f>
        <v>1018</v>
      </c>
      <c r="G41" s="88">
        <f>[1]연령별!D41</f>
        <v>883</v>
      </c>
      <c r="H41" s="88">
        <f>[2]연령별!B41</f>
        <v>5070</v>
      </c>
      <c r="I41" s="88">
        <f>[2]연령별!C41</f>
        <v>2562</v>
      </c>
      <c r="J41" s="88">
        <f>[2]연령별!D41</f>
        <v>2508</v>
      </c>
      <c r="K41" s="88">
        <f>[3]연령별!B41</f>
        <v>3600</v>
      </c>
      <c r="L41" s="88">
        <f>[3]연령별!C41</f>
        <v>1808</v>
      </c>
      <c r="M41" s="88">
        <f>[3]연령별!D41</f>
        <v>1792</v>
      </c>
      <c r="N41" s="88">
        <f>[4]연령별!B41</f>
        <v>7835</v>
      </c>
      <c r="O41" s="88">
        <f>[4]연령별!C41</f>
        <v>3914</v>
      </c>
      <c r="P41" s="88">
        <f>[4]연령별!D41</f>
        <v>3921</v>
      </c>
      <c r="Q41" s="88">
        <f>[5]연령별!B41</f>
        <v>5685</v>
      </c>
      <c r="R41" s="88">
        <f>[5]연령별!C41</f>
        <v>2728</v>
      </c>
      <c r="S41" s="88">
        <f>[5]연령별!D41</f>
        <v>2957</v>
      </c>
    </row>
    <row r="42" spans="1:19" s="59" customFormat="1">
      <c r="A42" s="81" t="str">
        <f>[1]연령별!A42</f>
        <v>30-34</v>
      </c>
      <c r="B42" s="84">
        <f t="shared" si="3"/>
        <v>115020</v>
      </c>
      <c r="C42" s="85">
        <f t="shared" si="4"/>
        <v>57364</v>
      </c>
      <c r="D42" s="85">
        <f t="shared" si="5"/>
        <v>57656</v>
      </c>
      <c r="E42" s="85">
        <f>[1]연령별!B42</f>
        <v>7697</v>
      </c>
      <c r="F42" s="85">
        <f>[1]연령별!C42</f>
        <v>4171</v>
      </c>
      <c r="G42" s="85">
        <f>[1]연령별!D42</f>
        <v>3526</v>
      </c>
      <c r="H42" s="85">
        <f>[2]연령별!B42</f>
        <v>23316</v>
      </c>
      <c r="I42" s="85">
        <f>[2]연령별!C42</f>
        <v>11332</v>
      </c>
      <c r="J42" s="85">
        <f>[2]연령별!D42</f>
        <v>11984</v>
      </c>
      <c r="K42" s="85">
        <f>[3]연령별!B42</f>
        <v>15532</v>
      </c>
      <c r="L42" s="85">
        <f>[3]연령별!C42</f>
        <v>7997</v>
      </c>
      <c r="M42" s="85">
        <f>[3]연령별!D42</f>
        <v>7535</v>
      </c>
      <c r="N42" s="85">
        <f>[4]연령별!B42</f>
        <v>36047</v>
      </c>
      <c r="O42" s="85">
        <f>[4]연령별!C42</f>
        <v>18226</v>
      </c>
      <c r="P42" s="85">
        <f>[4]연령별!D42</f>
        <v>17821</v>
      </c>
      <c r="Q42" s="85">
        <f>[5]연령별!B42</f>
        <v>32428</v>
      </c>
      <c r="R42" s="85">
        <f>[5]연령별!C42</f>
        <v>15638</v>
      </c>
      <c r="S42" s="85">
        <f>[5]연령별!D42</f>
        <v>16790</v>
      </c>
    </row>
    <row r="43" spans="1:19">
      <c r="A43" s="86" t="str">
        <f>[1]연령별!A43</f>
        <v>30  세</v>
      </c>
      <c r="B43" s="87">
        <f t="shared" si="3"/>
        <v>23720</v>
      </c>
      <c r="C43" s="88">
        <f t="shared" si="4"/>
        <v>11846</v>
      </c>
      <c r="D43" s="88">
        <f t="shared" si="5"/>
        <v>11874</v>
      </c>
      <c r="E43" s="88">
        <f>[1]연령별!B43</f>
        <v>1665</v>
      </c>
      <c r="F43" s="88">
        <f>[1]연령별!C43</f>
        <v>888</v>
      </c>
      <c r="G43" s="88">
        <f>[1]연령별!D43</f>
        <v>777</v>
      </c>
      <c r="H43" s="88">
        <f>[2]연령별!B43</f>
        <v>4860</v>
      </c>
      <c r="I43" s="88">
        <f>[2]연령별!C43</f>
        <v>2347</v>
      </c>
      <c r="J43" s="88">
        <f>[2]연령별!D43</f>
        <v>2513</v>
      </c>
      <c r="K43" s="88">
        <f>[3]연령별!B43</f>
        <v>3370</v>
      </c>
      <c r="L43" s="88">
        <f>[3]연령별!C43</f>
        <v>1703</v>
      </c>
      <c r="M43" s="88">
        <f>[3]연령별!D43</f>
        <v>1667</v>
      </c>
      <c r="N43" s="88">
        <f>[4]연령별!B43</f>
        <v>7719</v>
      </c>
      <c r="O43" s="88">
        <f>[4]연령별!C43</f>
        <v>3928</v>
      </c>
      <c r="P43" s="88">
        <f>[4]연령별!D43</f>
        <v>3791</v>
      </c>
      <c r="Q43" s="88">
        <f>[5]연령별!B43</f>
        <v>6106</v>
      </c>
      <c r="R43" s="88">
        <f>[5]연령별!C43</f>
        <v>2980</v>
      </c>
      <c r="S43" s="88">
        <f>[5]연령별!D43</f>
        <v>3126</v>
      </c>
    </row>
    <row r="44" spans="1:19">
      <c r="A44" s="86" t="str">
        <f>[1]연령별!A44</f>
        <v>31  세</v>
      </c>
      <c r="B44" s="87">
        <f t="shared" si="3"/>
        <v>24271</v>
      </c>
      <c r="C44" s="88">
        <f t="shared" si="4"/>
        <v>11905</v>
      </c>
      <c r="D44" s="88">
        <f t="shared" si="5"/>
        <v>12366</v>
      </c>
      <c r="E44" s="88">
        <f>[1]연령별!B44</f>
        <v>1651</v>
      </c>
      <c r="F44" s="88">
        <f>[1]연령별!C44</f>
        <v>910</v>
      </c>
      <c r="G44" s="88">
        <f>[1]연령별!D44</f>
        <v>741</v>
      </c>
      <c r="H44" s="88">
        <f>[2]연령별!B44</f>
        <v>4885</v>
      </c>
      <c r="I44" s="88">
        <f>[2]연령별!C44</f>
        <v>2305</v>
      </c>
      <c r="J44" s="88">
        <f>[2]연령별!D44</f>
        <v>2580</v>
      </c>
      <c r="K44" s="88">
        <f>[3]연령별!B44</f>
        <v>3336</v>
      </c>
      <c r="L44" s="88">
        <f>[3]연령별!C44</f>
        <v>1696</v>
      </c>
      <c r="M44" s="88">
        <f>[3]연령별!D44</f>
        <v>1640</v>
      </c>
      <c r="N44" s="88">
        <f>[4]연령별!B44</f>
        <v>7731</v>
      </c>
      <c r="O44" s="88">
        <f>[4]연령별!C44</f>
        <v>3827</v>
      </c>
      <c r="P44" s="88">
        <f>[4]연령별!D44</f>
        <v>3904</v>
      </c>
      <c r="Q44" s="88">
        <f>[5]연령별!B44</f>
        <v>6668</v>
      </c>
      <c r="R44" s="88">
        <f>[5]연령별!C44</f>
        <v>3167</v>
      </c>
      <c r="S44" s="88">
        <f>[5]연령별!D44</f>
        <v>3501</v>
      </c>
    </row>
    <row r="45" spans="1:19">
      <c r="A45" s="86" t="str">
        <f>[1]연령별!A45</f>
        <v>32  세</v>
      </c>
      <c r="B45" s="87">
        <f t="shared" si="3"/>
        <v>21050</v>
      </c>
      <c r="C45" s="88">
        <f t="shared" si="4"/>
        <v>10673</v>
      </c>
      <c r="D45" s="88">
        <f t="shared" si="5"/>
        <v>10377</v>
      </c>
      <c r="E45" s="88">
        <f>[1]연령별!B45</f>
        <v>1414</v>
      </c>
      <c r="F45" s="88">
        <f>[1]연령별!C45</f>
        <v>770</v>
      </c>
      <c r="G45" s="88">
        <f>[1]연령별!D45</f>
        <v>644</v>
      </c>
      <c r="H45" s="88">
        <f>[2]연령별!B45</f>
        <v>4201</v>
      </c>
      <c r="I45" s="88">
        <f>[2]연령별!C45</f>
        <v>2119</v>
      </c>
      <c r="J45" s="88">
        <f>[2]연령별!D45</f>
        <v>2082</v>
      </c>
      <c r="K45" s="88">
        <f>[3]연령별!B45</f>
        <v>2848</v>
      </c>
      <c r="L45" s="88">
        <f>[3]연령별!C45</f>
        <v>1481</v>
      </c>
      <c r="M45" s="88">
        <f>[3]연령별!D45</f>
        <v>1367</v>
      </c>
      <c r="N45" s="88">
        <f>[4]연령별!B45</f>
        <v>6618</v>
      </c>
      <c r="O45" s="88">
        <f>[4]연령별!C45</f>
        <v>3407</v>
      </c>
      <c r="P45" s="88">
        <f>[4]연령별!D45</f>
        <v>3211</v>
      </c>
      <c r="Q45" s="88">
        <f>[5]연령별!B45</f>
        <v>5969</v>
      </c>
      <c r="R45" s="88">
        <f>[5]연령별!C45</f>
        <v>2896</v>
      </c>
      <c r="S45" s="88">
        <f>[5]연령별!D45</f>
        <v>3073</v>
      </c>
    </row>
    <row r="46" spans="1:19">
      <c r="A46" s="86" t="str">
        <f>[1]연령별!A46</f>
        <v>33  세</v>
      </c>
      <c r="B46" s="87">
        <f t="shared" si="3"/>
        <v>23043</v>
      </c>
      <c r="C46" s="88">
        <f t="shared" si="4"/>
        <v>11382</v>
      </c>
      <c r="D46" s="88">
        <f t="shared" si="5"/>
        <v>11661</v>
      </c>
      <c r="E46" s="88">
        <f>[1]연령별!B46</f>
        <v>1510</v>
      </c>
      <c r="F46" s="88">
        <f>[1]연령별!C46</f>
        <v>815</v>
      </c>
      <c r="G46" s="88">
        <f>[1]연령별!D46</f>
        <v>695</v>
      </c>
      <c r="H46" s="88">
        <f>[2]연령별!B46</f>
        <v>4676</v>
      </c>
      <c r="I46" s="88">
        <f>[2]연령별!C46</f>
        <v>2280</v>
      </c>
      <c r="J46" s="88">
        <f>[2]연령별!D46</f>
        <v>2396</v>
      </c>
      <c r="K46" s="88">
        <f>[3]연령별!B46</f>
        <v>3085</v>
      </c>
      <c r="L46" s="88">
        <f>[3]연령별!C46</f>
        <v>1569</v>
      </c>
      <c r="M46" s="88">
        <f>[3]연령별!D46</f>
        <v>1516</v>
      </c>
      <c r="N46" s="88">
        <f>[4]연령별!B46</f>
        <v>6966</v>
      </c>
      <c r="O46" s="88">
        <f>[4]연령별!C46</f>
        <v>3480</v>
      </c>
      <c r="P46" s="88">
        <f>[4]연령별!D46</f>
        <v>3486</v>
      </c>
      <c r="Q46" s="88">
        <f>[5]연령별!B46</f>
        <v>6806</v>
      </c>
      <c r="R46" s="88">
        <f>[5]연령별!C46</f>
        <v>3238</v>
      </c>
      <c r="S46" s="88">
        <f>[5]연령별!D46</f>
        <v>3568</v>
      </c>
    </row>
    <row r="47" spans="1:19">
      <c r="A47" s="86" t="str">
        <f>[1]연령별!A47</f>
        <v>34  세</v>
      </c>
      <c r="B47" s="87">
        <f t="shared" si="3"/>
        <v>22936</v>
      </c>
      <c r="C47" s="88">
        <f t="shared" si="4"/>
        <v>11558</v>
      </c>
      <c r="D47" s="88">
        <f t="shared" si="5"/>
        <v>11378</v>
      </c>
      <c r="E47" s="88">
        <f>[1]연령별!B47</f>
        <v>1457</v>
      </c>
      <c r="F47" s="88">
        <f>[1]연령별!C47</f>
        <v>788</v>
      </c>
      <c r="G47" s="88">
        <f>[1]연령별!D47</f>
        <v>669</v>
      </c>
      <c r="H47" s="88">
        <f>[2]연령별!B47</f>
        <v>4694</v>
      </c>
      <c r="I47" s="88">
        <f>[2]연령별!C47</f>
        <v>2281</v>
      </c>
      <c r="J47" s="88">
        <f>[2]연령별!D47</f>
        <v>2413</v>
      </c>
      <c r="K47" s="88">
        <f>[3]연령별!B47</f>
        <v>2893</v>
      </c>
      <c r="L47" s="88">
        <f>[3]연령별!C47</f>
        <v>1548</v>
      </c>
      <c r="M47" s="88">
        <f>[3]연령별!D47</f>
        <v>1345</v>
      </c>
      <c r="N47" s="88">
        <f>[4]연령별!B47</f>
        <v>7013</v>
      </c>
      <c r="O47" s="88">
        <f>[4]연령별!C47</f>
        <v>3584</v>
      </c>
      <c r="P47" s="88">
        <f>[4]연령별!D47</f>
        <v>3429</v>
      </c>
      <c r="Q47" s="88">
        <f>[5]연령별!B47</f>
        <v>6879</v>
      </c>
      <c r="R47" s="88">
        <f>[5]연령별!C47</f>
        <v>3357</v>
      </c>
      <c r="S47" s="88">
        <f>[5]연령별!D47</f>
        <v>3522</v>
      </c>
    </row>
    <row r="48" spans="1:19" s="59" customFormat="1">
      <c r="A48" s="81" t="str">
        <f>[1]연령별!A48</f>
        <v>35-39</v>
      </c>
      <c r="B48" s="84">
        <f t="shared" si="3"/>
        <v>128783</v>
      </c>
      <c r="C48" s="85">
        <f t="shared" si="4"/>
        <v>64124</v>
      </c>
      <c r="D48" s="85">
        <f t="shared" si="5"/>
        <v>64659</v>
      </c>
      <c r="E48" s="85">
        <f>[1]연령별!B48</f>
        <v>7459</v>
      </c>
      <c r="F48" s="85">
        <f>[1]연령별!C48</f>
        <v>4050</v>
      </c>
      <c r="G48" s="85">
        <f>[1]연령별!D48</f>
        <v>3409</v>
      </c>
      <c r="H48" s="85">
        <f>[2]연령별!B48</f>
        <v>26750</v>
      </c>
      <c r="I48" s="85">
        <f>[2]연령별!C48</f>
        <v>12776</v>
      </c>
      <c r="J48" s="85">
        <f>[2]연령별!D48</f>
        <v>13974</v>
      </c>
      <c r="K48" s="85">
        <f>[3]연령별!B48</f>
        <v>16129</v>
      </c>
      <c r="L48" s="85">
        <f>[3]연령별!C48</f>
        <v>8092</v>
      </c>
      <c r="M48" s="85">
        <f>[3]연령별!D48</f>
        <v>8037</v>
      </c>
      <c r="N48" s="85">
        <f>[4]연령별!B48</f>
        <v>39298</v>
      </c>
      <c r="O48" s="85">
        <f>[4]연령별!C48</f>
        <v>19716</v>
      </c>
      <c r="P48" s="85">
        <f>[4]연령별!D48</f>
        <v>19582</v>
      </c>
      <c r="Q48" s="85">
        <f>[5]연령별!B48</f>
        <v>39147</v>
      </c>
      <c r="R48" s="85">
        <f>[5]연령별!C48</f>
        <v>19490</v>
      </c>
      <c r="S48" s="85">
        <f>[5]연령별!D48</f>
        <v>19657</v>
      </c>
    </row>
    <row r="49" spans="1:19">
      <c r="A49" s="86" t="str">
        <f>[1]연령별!A49</f>
        <v>35  세</v>
      </c>
      <c r="B49" s="87">
        <f t="shared" si="3"/>
        <v>22940</v>
      </c>
      <c r="C49" s="88">
        <f t="shared" si="4"/>
        <v>11479</v>
      </c>
      <c r="D49" s="88">
        <f t="shared" si="5"/>
        <v>11461</v>
      </c>
      <c r="E49" s="88">
        <f>[1]연령별!B49</f>
        <v>1323</v>
      </c>
      <c r="F49" s="88">
        <f>[1]연령별!C49</f>
        <v>718</v>
      </c>
      <c r="G49" s="88">
        <f>[1]연령별!D49</f>
        <v>605</v>
      </c>
      <c r="H49" s="88">
        <f>[2]연령별!B49</f>
        <v>4514</v>
      </c>
      <c r="I49" s="88">
        <f>[2]연령별!C49</f>
        <v>2173</v>
      </c>
      <c r="J49" s="88">
        <f>[2]연령별!D49</f>
        <v>2341</v>
      </c>
      <c r="K49" s="88">
        <f>[3]연령별!B49</f>
        <v>2945</v>
      </c>
      <c r="L49" s="88">
        <f>[3]연령별!C49</f>
        <v>1503</v>
      </c>
      <c r="M49" s="88">
        <f>[3]연령별!D49</f>
        <v>1442</v>
      </c>
      <c r="N49" s="88">
        <f>[4]연령별!B49</f>
        <v>7102</v>
      </c>
      <c r="O49" s="88">
        <f>[4]연령별!C49</f>
        <v>3660</v>
      </c>
      <c r="P49" s="88">
        <f>[4]연령별!D49</f>
        <v>3442</v>
      </c>
      <c r="Q49" s="88">
        <f>[5]연령별!B49</f>
        <v>7056</v>
      </c>
      <c r="R49" s="88">
        <f>[5]연령별!C49</f>
        <v>3425</v>
      </c>
      <c r="S49" s="88">
        <f>[5]연령별!D49</f>
        <v>3631</v>
      </c>
    </row>
    <row r="50" spans="1:19">
      <c r="A50" s="86" t="str">
        <f>[1]연령별!A50</f>
        <v>36  세</v>
      </c>
      <c r="B50" s="87">
        <f t="shared" si="3"/>
        <v>25853</v>
      </c>
      <c r="C50" s="88">
        <f t="shared" si="4"/>
        <v>12941</v>
      </c>
      <c r="D50" s="88">
        <f t="shared" si="5"/>
        <v>12912</v>
      </c>
      <c r="E50" s="88">
        <f>[1]연령별!B50</f>
        <v>1486</v>
      </c>
      <c r="F50" s="88">
        <f>[1]연령별!C50</f>
        <v>820</v>
      </c>
      <c r="G50" s="88">
        <f>[1]연령별!D50</f>
        <v>666</v>
      </c>
      <c r="H50" s="88">
        <f>[2]연령별!B50</f>
        <v>5388</v>
      </c>
      <c r="I50" s="88">
        <f>[2]연령별!C50</f>
        <v>2615</v>
      </c>
      <c r="J50" s="88">
        <f>[2]연령별!D50</f>
        <v>2773</v>
      </c>
      <c r="K50" s="88">
        <f>[3]연령별!B50</f>
        <v>3171</v>
      </c>
      <c r="L50" s="88">
        <f>[3]연령별!C50</f>
        <v>1624</v>
      </c>
      <c r="M50" s="88">
        <f>[3]연령별!D50</f>
        <v>1547</v>
      </c>
      <c r="N50" s="88">
        <f>[4]연령별!B50</f>
        <v>7946</v>
      </c>
      <c r="O50" s="88">
        <f>[4]연령별!C50</f>
        <v>4004</v>
      </c>
      <c r="P50" s="88">
        <f>[4]연령별!D50</f>
        <v>3942</v>
      </c>
      <c r="Q50" s="88">
        <f>[5]연령별!B50</f>
        <v>7862</v>
      </c>
      <c r="R50" s="88">
        <f>[5]연령별!C50</f>
        <v>3878</v>
      </c>
      <c r="S50" s="88">
        <f>[5]연령별!D50</f>
        <v>3984</v>
      </c>
    </row>
    <row r="51" spans="1:19">
      <c r="A51" s="86" t="str">
        <f>[1]연령별!A51</f>
        <v>37  세</v>
      </c>
      <c r="B51" s="87">
        <f t="shared" si="3"/>
        <v>26196</v>
      </c>
      <c r="C51" s="88">
        <f t="shared" si="4"/>
        <v>12932</v>
      </c>
      <c r="D51" s="88">
        <f t="shared" si="5"/>
        <v>13264</v>
      </c>
      <c r="E51" s="88">
        <f>[1]연령별!B51</f>
        <v>1576</v>
      </c>
      <c r="F51" s="88">
        <f>[1]연령별!C51</f>
        <v>846</v>
      </c>
      <c r="G51" s="88">
        <f>[1]연령별!D51</f>
        <v>730</v>
      </c>
      <c r="H51" s="88">
        <f>[2]연령별!B51</f>
        <v>5432</v>
      </c>
      <c r="I51" s="88">
        <f>[2]연령별!C51</f>
        <v>2557</v>
      </c>
      <c r="J51" s="88">
        <f>[2]연령별!D51</f>
        <v>2875</v>
      </c>
      <c r="K51" s="88">
        <f>[3]연령별!B51</f>
        <v>3242</v>
      </c>
      <c r="L51" s="88">
        <f>[3]연령별!C51</f>
        <v>1626</v>
      </c>
      <c r="M51" s="88">
        <f>[3]연령별!D51</f>
        <v>1616</v>
      </c>
      <c r="N51" s="88">
        <f>[4]연령별!B51</f>
        <v>7925</v>
      </c>
      <c r="O51" s="88">
        <f>[4]연령별!C51</f>
        <v>3951</v>
      </c>
      <c r="P51" s="88">
        <f>[4]연령별!D51</f>
        <v>3974</v>
      </c>
      <c r="Q51" s="88">
        <f>[5]연령별!B51</f>
        <v>8021</v>
      </c>
      <c r="R51" s="88">
        <f>[5]연령별!C51</f>
        <v>3952</v>
      </c>
      <c r="S51" s="88">
        <f>[5]연령별!D51</f>
        <v>4069</v>
      </c>
    </row>
    <row r="52" spans="1:19">
      <c r="A52" s="86" t="str">
        <f>[1]연령별!A52</f>
        <v>38  세</v>
      </c>
      <c r="B52" s="87">
        <f t="shared" si="3"/>
        <v>26278</v>
      </c>
      <c r="C52" s="88">
        <f t="shared" si="4"/>
        <v>13034</v>
      </c>
      <c r="D52" s="88">
        <f t="shared" si="5"/>
        <v>13244</v>
      </c>
      <c r="E52" s="88">
        <f>[1]연령별!B52</f>
        <v>1507</v>
      </c>
      <c r="F52" s="88">
        <f>[1]연령별!C52</f>
        <v>795</v>
      </c>
      <c r="G52" s="88">
        <f>[1]연령별!D52</f>
        <v>712</v>
      </c>
      <c r="H52" s="88">
        <f>[2]연령별!B52</f>
        <v>5572</v>
      </c>
      <c r="I52" s="88">
        <f>[2]연령별!C52</f>
        <v>2635</v>
      </c>
      <c r="J52" s="88">
        <f>[2]연령별!D52</f>
        <v>2937</v>
      </c>
      <c r="K52" s="88">
        <f>[3]연령별!B52</f>
        <v>3315</v>
      </c>
      <c r="L52" s="88">
        <f>[3]연령별!C52</f>
        <v>1617</v>
      </c>
      <c r="M52" s="88">
        <f>[3]연령별!D52</f>
        <v>1698</v>
      </c>
      <c r="N52" s="88">
        <f>[4]연령별!B52</f>
        <v>7963</v>
      </c>
      <c r="O52" s="88">
        <f>[4]연령별!C52</f>
        <v>3965</v>
      </c>
      <c r="P52" s="88">
        <f>[4]연령별!D52</f>
        <v>3998</v>
      </c>
      <c r="Q52" s="88">
        <f>[5]연령별!B52</f>
        <v>7921</v>
      </c>
      <c r="R52" s="88">
        <f>[5]연령별!C52</f>
        <v>4022</v>
      </c>
      <c r="S52" s="88">
        <f>[5]연령별!D52</f>
        <v>3899</v>
      </c>
    </row>
    <row r="53" spans="1:19">
      <c r="A53" s="86" t="str">
        <f>[1]연령별!A53</f>
        <v>39  세</v>
      </c>
      <c r="B53" s="87">
        <f t="shared" si="3"/>
        <v>27516</v>
      </c>
      <c r="C53" s="88">
        <f t="shared" si="4"/>
        <v>13738</v>
      </c>
      <c r="D53" s="88">
        <f t="shared" si="5"/>
        <v>13778</v>
      </c>
      <c r="E53" s="88">
        <f>[1]연령별!B53</f>
        <v>1567</v>
      </c>
      <c r="F53" s="88">
        <f>[1]연령별!C53</f>
        <v>871</v>
      </c>
      <c r="G53" s="88">
        <f>[1]연령별!D53</f>
        <v>696</v>
      </c>
      <c r="H53" s="88">
        <f>[2]연령별!B53</f>
        <v>5844</v>
      </c>
      <c r="I53" s="88">
        <f>[2]연령별!C53</f>
        <v>2796</v>
      </c>
      <c r="J53" s="88">
        <f>[2]연령별!D53</f>
        <v>3048</v>
      </c>
      <c r="K53" s="88">
        <f>[3]연령별!B53</f>
        <v>3456</v>
      </c>
      <c r="L53" s="88">
        <f>[3]연령별!C53</f>
        <v>1722</v>
      </c>
      <c r="M53" s="88">
        <f>[3]연령별!D53</f>
        <v>1734</v>
      </c>
      <c r="N53" s="88">
        <f>[4]연령별!B53</f>
        <v>8362</v>
      </c>
      <c r="O53" s="88">
        <f>[4]연령별!C53</f>
        <v>4136</v>
      </c>
      <c r="P53" s="88">
        <f>[4]연령별!D53</f>
        <v>4226</v>
      </c>
      <c r="Q53" s="88">
        <f>[5]연령별!B53</f>
        <v>8287</v>
      </c>
      <c r="R53" s="88">
        <f>[5]연령별!C53</f>
        <v>4213</v>
      </c>
      <c r="S53" s="88">
        <f>[5]연령별!D53</f>
        <v>4074</v>
      </c>
    </row>
    <row r="54" spans="1:19" s="59" customFormat="1">
      <c r="A54" s="81" t="str">
        <f>[1]연령별!A54</f>
        <v>40-44</v>
      </c>
      <c r="B54" s="84">
        <f t="shared" si="3"/>
        <v>130349</v>
      </c>
      <c r="C54" s="85">
        <f t="shared" si="4"/>
        <v>65316</v>
      </c>
      <c r="D54" s="85">
        <f t="shared" si="5"/>
        <v>65033</v>
      </c>
      <c r="E54" s="85">
        <f>[1]연령별!B54</f>
        <v>7471</v>
      </c>
      <c r="F54" s="85">
        <f>[1]연령별!C54</f>
        <v>3992</v>
      </c>
      <c r="G54" s="85">
        <f>[1]연령별!D54</f>
        <v>3479</v>
      </c>
      <c r="H54" s="85">
        <f>[2]연령별!B54</f>
        <v>28067</v>
      </c>
      <c r="I54" s="85">
        <f>[2]연령별!C54</f>
        <v>13753</v>
      </c>
      <c r="J54" s="85">
        <f>[2]연령별!D54</f>
        <v>14314</v>
      </c>
      <c r="K54" s="85">
        <f>[3]연령별!B54</f>
        <v>17173</v>
      </c>
      <c r="L54" s="85">
        <f>[3]연령별!C54</f>
        <v>8201</v>
      </c>
      <c r="M54" s="85">
        <f>[3]연령별!D54</f>
        <v>8972</v>
      </c>
      <c r="N54" s="85">
        <f>[4]연령별!B54</f>
        <v>40673</v>
      </c>
      <c r="O54" s="85">
        <f>[4]연령별!C54</f>
        <v>20230</v>
      </c>
      <c r="P54" s="85">
        <f>[4]연령별!D54</f>
        <v>20443</v>
      </c>
      <c r="Q54" s="85">
        <f>[5]연령별!B54</f>
        <v>36965</v>
      </c>
      <c r="R54" s="85">
        <f>[5]연령별!C54</f>
        <v>19140</v>
      </c>
      <c r="S54" s="85">
        <f>[5]연령별!D54</f>
        <v>17825</v>
      </c>
    </row>
    <row r="55" spans="1:19">
      <c r="A55" s="86" t="str">
        <f>[1]연령별!A55</f>
        <v>40  세</v>
      </c>
      <c r="B55" s="87">
        <f t="shared" si="3"/>
        <v>27290</v>
      </c>
      <c r="C55" s="88">
        <f t="shared" si="4"/>
        <v>13673</v>
      </c>
      <c r="D55" s="88">
        <f t="shared" si="5"/>
        <v>13617</v>
      </c>
      <c r="E55" s="88">
        <f>[1]연령별!B55</f>
        <v>1587</v>
      </c>
      <c r="F55" s="88">
        <f>[1]연령별!C55</f>
        <v>837</v>
      </c>
      <c r="G55" s="88">
        <f>[1]연령별!D55</f>
        <v>750</v>
      </c>
      <c r="H55" s="88">
        <f>[2]연령별!B55</f>
        <v>5795</v>
      </c>
      <c r="I55" s="88">
        <f>[2]연령별!C55</f>
        <v>2838</v>
      </c>
      <c r="J55" s="88">
        <f>[2]연령별!D55</f>
        <v>2957</v>
      </c>
      <c r="K55" s="88">
        <f>[3]연령별!B55</f>
        <v>3387</v>
      </c>
      <c r="L55" s="88">
        <f>[3]연령별!C55</f>
        <v>1616</v>
      </c>
      <c r="M55" s="88">
        <f>[3]연령별!D55</f>
        <v>1771</v>
      </c>
      <c r="N55" s="88">
        <f>[4]연령별!B55</f>
        <v>8375</v>
      </c>
      <c r="O55" s="88">
        <f>[4]연령별!C55</f>
        <v>4128</v>
      </c>
      <c r="P55" s="88">
        <f>[4]연령별!D55</f>
        <v>4247</v>
      </c>
      <c r="Q55" s="88">
        <f>[5]연령별!B55</f>
        <v>8146</v>
      </c>
      <c r="R55" s="88">
        <f>[5]연령별!C55</f>
        <v>4254</v>
      </c>
      <c r="S55" s="88">
        <f>[5]연령별!D55</f>
        <v>3892</v>
      </c>
    </row>
    <row r="56" spans="1:19">
      <c r="A56" s="86" t="str">
        <f>[1]연령별!A56</f>
        <v>41  세</v>
      </c>
      <c r="B56" s="87">
        <f t="shared" si="3"/>
        <v>25934</v>
      </c>
      <c r="C56" s="88">
        <f t="shared" si="4"/>
        <v>12956</v>
      </c>
      <c r="D56" s="88">
        <f t="shared" si="5"/>
        <v>12978</v>
      </c>
      <c r="E56" s="88">
        <f>[1]연령별!B56</f>
        <v>1468</v>
      </c>
      <c r="F56" s="88">
        <f>[1]연령별!C56</f>
        <v>811</v>
      </c>
      <c r="G56" s="88">
        <f>[1]연령별!D56</f>
        <v>657</v>
      </c>
      <c r="H56" s="88">
        <f>[2]연령별!B56</f>
        <v>5696</v>
      </c>
      <c r="I56" s="88">
        <f>[2]연령별!C56</f>
        <v>2711</v>
      </c>
      <c r="J56" s="88">
        <f>[2]연령별!D56</f>
        <v>2985</v>
      </c>
      <c r="K56" s="88">
        <f>[3]연령별!B56</f>
        <v>3321</v>
      </c>
      <c r="L56" s="88">
        <f>[3]연령별!C56</f>
        <v>1631</v>
      </c>
      <c r="M56" s="88">
        <f>[3]연령별!D56</f>
        <v>1690</v>
      </c>
      <c r="N56" s="88">
        <f>[4]연령별!B56</f>
        <v>7984</v>
      </c>
      <c r="O56" s="88">
        <f>[4]연령별!C56</f>
        <v>3942</v>
      </c>
      <c r="P56" s="88">
        <f>[4]연령별!D56</f>
        <v>4042</v>
      </c>
      <c r="Q56" s="88">
        <f>[5]연령별!B56</f>
        <v>7465</v>
      </c>
      <c r="R56" s="88">
        <f>[5]연령별!C56</f>
        <v>3861</v>
      </c>
      <c r="S56" s="88">
        <f>[5]연령별!D56</f>
        <v>3604</v>
      </c>
    </row>
    <row r="57" spans="1:19">
      <c r="A57" s="86" t="str">
        <f>[1]연령별!A57</f>
        <v>42  세</v>
      </c>
      <c r="B57" s="87">
        <f t="shared" si="3"/>
        <v>27529</v>
      </c>
      <c r="C57" s="88">
        <f t="shared" si="4"/>
        <v>13706</v>
      </c>
      <c r="D57" s="88">
        <f t="shared" si="5"/>
        <v>13823</v>
      </c>
      <c r="E57" s="88">
        <f>[1]연령별!B57</f>
        <v>1496</v>
      </c>
      <c r="F57" s="88">
        <f>[1]연령별!C57</f>
        <v>781</v>
      </c>
      <c r="G57" s="88">
        <f>[1]연령별!D57</f>
        <v>715</v>
      </c>
      <c r="H57" s="88">
        <f>[2]연령별!B57</f>
        <v>5921</v>
      </c>
      <c r="I57" s="88">
        <f>[2]연령별!C57</f>
        <v>2948</v>
      </c>
      <c r="J57" s="88">
        <f>[2]연령별!D57</f>
        <v>2973</v>
      </c>
      <c r="K57" s="88">
        <f>[3]연령별!B57</f>
        <v>3635</v>
      </c>
      <c r="L57" s="88">
        <f>[3]연령별!C57</f>
        <v>1691</v>
      </c>
      <c r="M57" s="88">
        <f>[3]연령별!D57</f>
        <v>1944</v>
      </c>
      <c r="N57" s="88">
        <f>[4]연령별!B57</f>
        <v>8642</v>
      </c>
      <c r="O57" s="88">
        <f>[4]연령별!C57</f>
        <v>4355</v>
      </c>
      <c r="P57" s="88">
        <f>[4]연령별!D57</f>
        <v>4287</v>
      </c>
      <c r="Q57" s="88">
        <f>[5]연령별!B57</f>
        <v>7835</v>
      </c>
      <c r="R57" s="88">
        <f>[5]연령별!C57</f>
        <v>3931</v>
      </c>
      <c r="S57" s="88">
        <f>[5]연령별!D57</f>
        <v>3904</v>
      </c>
    </row>
    <row r="58" spans="1:19">
      <c r="A58" s="86" t="str">
        <f>[1]연령별!A58</f>
        <v>43  세</v>
      </c>
      <c r="B58" s="87">
        <f t="shared" si="3"/>
        <v>25080</v>
      </c>
      <c r="C58" s="88">
        <f t="shared" si="4"/>
        <v>12462</v>
      </c>
      <c r="D58" s="88">
        <f t="shared" si="5"/>
        <v>12618</v>
      </c>
      <c r="E58" s="88">
        <f>[1]연령별!B58</f>
        <v>1460</v>
      </c>
      <c r="F58" s="88">
        <f>[1]연령별!C58</f>
        <v>784</v>
      </c>
      <c r="G58" s="88">
        <f>[1]연령별!D58</f>
        <v>676</v>
      </c>
      <c r="H58" s="88">
        <f>[2]연령별!B58</f>
        <v>5480</v>
      </c>
      <c r="I58" s="88">
        <f>[2]연령별!C58</f>
        <v>2690</v>
      </c>
      <c r="J58" s="88">
        <f>[2]연령별!D58</f>
        <v>2790</v>
      </c>
      <c r="K58" s="88">
        <f>[3]연령별!B58</f>
        <v>3462</v>
      </c>
      <c r="L58" s="88">
        <f>[3]연령별!C58</f>
        <v>1630</v>
      </c>
      <c r="M58" s="88">
        <f>[3]연령별!D58</f>
        <v>1832</v>
      </c>
      <c r="N58" s="88">
        <f>[4]연령별!B58</f>
        <v>7865</v>
      </c>
      <c r="O58" s="88">
        <f>[4]연령별!C58</f>
        <v>3816</v>
      </c>
      <c r="P58" s="88">
        <f>[4]연령별!D58</f>
        <v>4049</v>
      </c>
      <c r="Q58" s="88">
        <f>[5]연령별!B58</f>
        <v>6813</v>
      </c>
      <c r="R58" s="88">
        <f>[5]연령별!C58</f>
        <v>3542</v>
      </c>
      <c r="S58" s="88">
        <f>[5]연령별!D58</f>
        <v>3271</v>
      </c>
    </row>
    <row r="59" spans="1:19">
      <c r="A59" s="86" t="str">
        <f>[1]연령별!A59</f>
        <v>44  세</v>
      </c>
      <c r="B59" s="87">
        <f t="shared" si="3"/>
        <v>24516</v>
      </c>
      <c r="C59" s="88">
        <f t="shared" si="4"/>
        <v>12519</v>
      </c>
      <c r="D59" s="88">
        <f t="shared" si="5"/>
        <v>11997</v>
      </c>
      <c r="E59" s="88">
        <f>[1]연령별!B59</f>
        <v>1460</v>
      </c>
      <c r="F59" s="88">
        <f>[1]연령별!C59</f>
        <v>779</v>
      </c>
      <c r="G59" s="88">
        <f>[1]연령별!D59</f>
        <v>681</v>
      </c>
      <c r="H59" s="88">
        <f>[2]연령별!B59</f>
        <v>5175</v>
      </c>
      <c r="I59" s="88">
        <f>[2]연령별!C59</f>
        <v>2566</v>
      </c>
      <c r="J59" s="88">
        <f>[2]연령별!D59</f>
        <v>2609</v>
      </c>
      <c r="K59" s="88">
        <f>[3]연령별!B59</f>
        <v>3368</v>
      </c>
      <c r="L59" s="88">
        <f>[3]연령별!C59</f>
        <v>1633</v>
      </c>
      <c r="M59" s="88">
        <f>[3]연령별!D59</f>
        <v>1735</v>
      </c>
      <c r="N59" s="88">
        <f>[4]연령별!B59</f>
        <v>7807</v>
      </c>
      <c r="O59" s="88">
        <f>[4]연령별!C59</f>
        <v>3989</v>
      </c>
      <c r="P59" s="88">
        <f>[4]연령별!D59</f>
        <v>3818</v>
      </c>
      <c r="Q59" s="88">
        <f>[5]연령별!B59</f>
        <v>6706</v>
      </c>
      <c r="R59" s="88">
        <f>[5]연령별!C59</f>
        <v>3552</v>
      </c>
      <c r="S59" s="88">
        <f>[5]연령별!D59</f>
        <v>3154</v>
      </c>
    </row>
    <row r="60" spans="1:19" s="59" customFormat="1">
      <c r="A60" s="81" t="str">
        <f>[1]연령별!A60</f>
        <v>45-49</v>
      </c>
      <c r="B60" s="84">
        <f t="shared" si="3"/>
        <v>118067</v>
      </c>
      <c r="C60" s="85">
        <f t="shared" si="4"/>
        <v>59070</v>
      </c>
      <c r="D60" s="85">
        <f t="shared" si="5"/>
        <v>58997</v>
      </c>
      <c r="E60" s="85">
        <f>[1]연령별!B60</f>
        <v>7909</v>
      </c>
      <c r="F60" s="85">
        <f>[1]연령별!C60</f>
        <v>3945</v>
      </c>
      <c r="G60" s="85">
        <f>[1]연령별!D60</f>
        <v>3964</v>
      </c>
      <c r="H60" s="85">
        <f>[2]연령별!B60</f>
        <v>24730</v>
      </c>
      <c r="I60" s="85">
        <f>[2]연령별!C60</f>
        <v>12244</v>
      </c>
      <c r="J60" s="85">
        <f>[2]연령별!D60</f>
        <v>12486</v>
      </c>
      <c r="K60" s="85">
        <f>[3]연령별!B60</f>
        <v>17799</v>
      </c>
      <c r="L60" s="85">
        <f>[3]연령별!C60</f>
        <v>8432</v>
      </c>
      <c r="M60" s="85">
        <f>[3]연령별!D60</f>
        <v>9367</v>
      </c>
      <c r="N60" s="85">
        <f>[4]연령별!B60</f>
        <v>39286</v>
      </c>
      <c r="O60" s="85">
        <f>[4]연령별!C60</f>
        <v>19137</v>
      </c>
      <c r="P60" s="85">
        <f>[4]연령별!D60</f>
        <v>20149</v>
      </c>
      <c r="Q60" s="85">
        <f>[5]연령별!B60</f>
        <v>28343</v>
      </c>
      <c r="R60" s="85">
        <f>[5]연령별!C60</f>
        <v>15312</v>
      </c>
      <c r="S60" s="85">
        <f>[5]연령별!D60</f>
        <v>13031</v>
      </c>
    </row>
    <row r="61" spans="1:19">
      <c r="A61" s="86" t="str">
        <f>[1]연령별!A61</f>
        <v>45  세</v>
      </c>
      <c r="B61" s="87">
        <f t="shared" si="3"/>
        <v>24535</v>
      </c>
      <c r="C61" s="88">
        <f t="shared" si="4"/>
        <v>12142</v>
      </c>
      <c r="D61" s="88">
        <f t="shared" si="5"/>
        <v>12393</v>
      </c>
      <c r="E61" s="88">
        <f>[1]연령별!B61</f>
        <v>1493</v>
      </c>
      <c r="F61" s="88">
        <f>[1]연령별!C61</f>
        <v>746</v>
      </c>
      <c r="G61" s="88">
        <f>[1]연령별!D61</f>
        <v>747</v>
      </c>
      <c r="H61" s="88">
        <f>[2]연령별!B61</f>
        <v>5147</v>
      </c>
      <c r="I61" s="88">
        <f>[2]연령별!C61</f>
        <v>2573</v>
      </c>
      <c r="J61" s="88">
        <f>[2]연령별!D61</f>
        <v>2574</v>
      </c>
      <c r="K61" s="88">
        <f>[3]연령별!B61</f>
        <v>3455</v>
      </c>
      <c r="L61" s="88">
        <f>[3]연령별!C61</f>
        <v>1609</v>
      </c>
      <c r="M61" s="88">
        <f>[3]연령별!D61</f>
        <v>1846</v>
      </c>
      <c r="N61" s="88">
        <f>[4]연령별!B61</f>
        <v>7989</v>
      </c>
      <c r="O61" s="88">
        <f>[4]연령별!C61</f>
        <v>3846</v>
      </c>
      <c r="P61" s="88">
        <f>[4]연령별!D61</f>
        <v>4143</v>
      </c>
      <c r="Q61" s="88">
        <f>[5]연령별!B61</f>
        <v>6451</v>
      </c>
      <c r="R61" s="88">
        <f>[5]연령별!C61</f>
        <v>3368</v>
      </c>
      <c r="S61" s="88">
        <f>[5]연령별!D61</f>
        <v>3083</v>
      </c>
    </row>
    <row r="62" spans="1:19">
      <c r="A62" s="86" t="str">
        <f>[1]연령별!A62</f>
        <v>46  세</v>
      </c>
      <c r="B62" s="87">
        <f t="shared" si="3"/>
        <v>23138</v>
      </c>
      <c r="C62" s="88">
        <f t="shared" si="4"/>
        <v>11672</v>
      </c>
      <c r="D62" s="88">
        <f t="shared" si="5"/>
        <v>11466</v>
      </c>
      <c r="E62" s="88">
        <f>[1]연령별!B62</f>
        <v>1472</v>
      </c>
      <c r="F62" s="88">
        <f>[1]연령별!C62</f>
        <v>719</v>
      </c>
      <c r="G62" s="88">
        <f>[1]연령별!D62</f>
        <v>753</v>
      </c>
      <c r="H62" s="88">
        <f>[2]연령별!B62</f>
        <v>4932</v>
      </c>
      <c r="I62" s="88">
        <f>[2]연령별!C62</f>
        <v>2463</v>
      </c>
      <c r="J62" s="88">
        <f>[2]연령별!D62</f>
        <v>2469</v>
      </c>
      <c r="K62" s="88">
        <f>[3]연령별!B62</f>
        <v>3441</v>
      </c>
      <c r="L62" s="88">
        <f>[3]연령별!C62</f>
        <v>1637</v>
      </c>
      <c r="M62" s="88">
        <f>[3]연령별!D62</f>
        <v>1804</v>
      </c>
      <c r="N62" s="88">
        <f>[4]연령별!B62</f>
        <v>7597</v>
      </c>
      <c r="O62" s="88">
        <f>[4]연령별!C62</f>
        <v>3785</v>
      </c>
      <c r="P62" s="88">
        <f>[4]연령별!D62</f>
        <v>3812</v>
      </c>
      <c r="Q62" s="88">
        <f>[5]연령별!B62</f>
        <v>5696</v>
      </c>
      <c r="R62" s="88">
        <f>[5]연령별!C62</f>
        <v>3068</v>
      </c>
      <c r="S62" s="88">
        <f>[5]연령별!D62</f>
        <v>2628</v>
      </c>
    </row>
    <row r="63" spans="1:19">
      <c r="A63" s="86" t="str">
        <f>[1]연령별!A63</f>
        <v>47  세</v>
      </c>
      <c r="B63" s="87">
        <f t="shared" si="3"/>
        <v>23291</v>
      </c>
      <c r="C63" s="88">
        <f t="shared" si="4"/>
        <v>11769</v>
      </c>
      <c r="D63" s="88">
        <f t="shared" si="5"/>
        <v>11522</v>
      </c>
      <c r="E63" s="88">
        <f>[1]연령별!B63</f>
        <v>1562</v>
      </c>
      <c r="F63" s="88">
        <f>[1]연령별!C63</f>
        <v>821</v>
      </c>
      <c r="G63" s="88">
        <f>[1]연령별!D63</f>
        <v>741</v>
      </c>
      <c r="H63" s="88">
        <f>[2]연령별!B63</f>
        <v>4791</v>
      </c>
      <c r="I63" s="88">
        <f>[2]연령별!C63</f>
        <v>2369</v>
      </c>
      <c r="J63" s="88">
        <f>[2]연령별!D63</f>
        <v>2422</v>
      </c>
      <c r="K63" s="88">
        <f>[3]연령별!B63</f>
        <v>3537</v>
      </c>
      <c r="L63" s="88">
        <f>[3]연령별!C63</f>
        <v>1711</v>
      </c>
      <c r="M63" s="88">
        <f>[3]연령별!D63</f>
        <v>1826</v>
      </c>
      <c r="N63" s="88">
        <f>[4]연령별!B63</f>
        <v>7822</v>
      </c>
      <c r="O63" s="88">
        <f>[4]연령별!C63</f>
        <v>3841</v>
      </c>
      <c r="P63" s="88">
        <f>[4]연령별!D63</f>
        <v>3981</v>
      </c>
      <c r="Q63" s="88">
        <f>[5]연령별!B63</f>
        <v>5579</v>
      </c>
      <c r="R63" s="88">
        <f>[5]연령별!C63</f>
        <v>3027</v>
      </c>
      <c r="S63" s="88">
        <f>[5]연령별!D63</f>
        <v>2552</v>
      </c>
    </row>
    <row r="64" spans="1:19">
      <c r="A64" s="86" t="str">
        <f>[1]연령별!A64</f>
        <v>48  세</v>
      </c>
      <c r="B64" s="87">
        <f t="shared" si="3"/>
        <v>23270</v>
      </c>
      <c r="C64" s="88">
        <f t="shared" si="4"/>
        <v>11661</v>
      </c>
      <c r="D64" s="88">
        <f t="shared" si="5"/>
        <v>11609</v>
      </c>
      <c r="E64" s="88">
        <f>[1]연령별!B64</f>
        <v>1617</v>
      </c>
      <c r="F64" s="88">
        <f>[1]연령별!C64</f>
        <v>780</v>
      </c>
      <c r="G64" s="88">
        <f>[1]연령별!D64</f>
        <v>837</v>
      </c>
      <c r="H64" s="88">
        <f>[2]연령별!B64</f>
        <v>4934</v>
      </c>
      <c r="I64" s="88">
        <f>[2]연령별!C64</f>
        <v>2385</v>
      </c>
      <c r="J64" s="88">
        <f>[2]연령별!D64</f>
        <v>2549</v>
      </c>
      <c r="K64" s="88">
        <f>[3]연령별!B64</f>
        <v>3549</v>
      </c>
      <c r="L64" s="88">
        <f>[3]연령별!C64</f>
        <v>1690</v>
      </c>
      <c r="M64" s="88">
        <f>[3]연령별!D64</f>
        <v>1859</v>
      </c>
      <c r="N64" s="88">
        <f>[4]연령별!B64</f>
        <v>7782</v>
      </c>
      <c r="O64" s="88">
        <f>[4]연령별!C64</f>
        <v>3752</v>
      </c>
      <c r="P64" s="88">
        <f>[4]연령별!D64</f>
        <v>4030</v>
      </c>
      <c r="Q64" s="88">
        <f>[5]연령별!B64</f>
        <v>5388</v>
      </c>
      <c r="R64" s="88">
        <f>[5]연령별!C64</f>
        <v>3054</v>
      </c>
      <c r="S64" s="88">
        <f>[5]연령별!D64</f>
        <v>2334</v>
      </c>
    </row>
    <row r="65" spans="1:19">
      <c r="A65" s="86" t="str">
        <f>[1]연령별!A65</f>
        <v>49  세</v>
      </c>
      <c r="B65" s="87">
        <f t="shared" si="3"/>
        <v>23833</v>
      </c>
      <c r="C65" s="88">
        <f t="shared" si="4"/>
        <v>11826</v>
      </c>
      <c r="D65" s="88">
        <f t="shared" si="5"/>
        <v>12007</v>
      </c>
      <c r="E65" s="88">
        <f>[1]연령별!B65</f>
        <v>1765</v>
      </c>
      <c r="F65" s="88">
        <f>[1]연령별!C65</f>
        <v>879</v>
      </c>
      <c r="G65" s="88">
        <f>[1]연령별!D65</f>
        <v>886</v>
      </c>
      <c r="H65" s="88">
        <f>[2]연령별!B65</f>
        <v>4926</v>
      </c>
      <c r="I65" s="88">
        <f>[2]연령별!C65</f>
        <v>2454</v>
      </c>
      <c r="J65" s="88">
        <f>[2]연령별!D65</f>
        <v>2472</v>
      </c>
      <c r="K65" s="88">
        <f>[3]연령별!B65</f>
        <v>3817</v>
      </c>
      <c r="L65" s="88">
        <f>[3]연령별!C65</f>
        <v>1785</v>
      </c>
      <c r="M65" s="88">
        <f>[3]연령별!D65</f>
        <v>2032</v>
      </c>
      <c r="N65" s="88">
        <f>[4]연령별!B65</f>
        <v>8096</v>
      </c>
      <c r="O65" s="88">
        <f>[4]연령별!C65</f>
        <v>3913</v>
      </c>
      <c r="P65" s="88">
        <f>[4]연령별!D65</f>
        <v>4183</v>
      </c>
      <c r="Q65" s="88">
        <f>[5]연령별!B65</f>
        <v>5229</v>
      </c>
      <c r="R65" s="88">
        <f>[5]연령별!C65</f>
        <v>2795</v>
      </c>
      <c r="S65" s="88">
        <f>[5]연령별!D65</f>
        <v>2434</v>
      </c>
    </row>
    <row r="66" spans="1:19" s="59" customFormat="1">
      <c r="A66" s="81" t="str">
        <f>[1]연령별!A66</f>
        <v>50-54</v>
      </c>
      <c r="B66" s="84">
        <f t="shared" si="3"/>
        <v>106920</v>
      </c>
      <c r="C66" s="85">
        <f t="shared" si="4"/>
        <v>52667</v>
      </c>
      <c r="D66" s="85">
        <f t="shared" si="5"/>
        <v>54253</v>
      </c>
      <c r="E66" s="85">
        <f>[1]연령별!B66</f>
        <v>8797</v>
      </c>
      <c r="F66" s="85">
        <f>[1]연령별!C66</f>
        <v>4300</v>
      </c>
      <c r="G66" s="85">
        <f>[1]연령별!D66</f>
        <v>4497</v>
      </c>
      <c r="H66" s="85">
        <f>[2]연령별!B66</f>
        <v>22420</v>
      </c>
      <c r="I66" s="85">
        <f>[2]연령별!C66</f>
        <v>10946</v>
      </c>
      <c r="J66" s="85">
        <f>[2]연령별!D66</f>
        <v>11474</v>
      </c>
      <c r="K66" s="85">
        <f>[3]연령별!B66</f>
        <v>17818</v>
      </c>
      <c r="L66" s="85">
        <f>[3]연령별!C66</f>
        <v>8414</v>
      </c>
      <c r="M66" s="85">
        <f>[3]연령별!D66</f>
        <v>9404</v>
      </c>
      <c r="N66" s="85">
        <f>[4]연령별!B66</f>
        <v>36767</v>
      </c>
      <c r="O66" s="85">
        <f>[4]연령별!C66</f>
        <v>17821</v>
      </c>
      <c r="P66" s="85">
        <f>[4]연령별!D66</f>
        <v>18946</v>
      </c>
      <c r="Q66" s="85">
        <f>[5]연령별!B66</f>
        <v>21118</v>
      </c>
      <c r="R66" s="85">
        <f>[5]연령별!C66</f>
        <v>11186</v>
      </c>
      <c r="S66" s="85">
        <f>[5]연령별!D66</f>
        <v>9932</v>
      </c>
    </row>
    <row r="67" spans="1:19">
      <c r="A67" s="86" t="str">
        <f>[1]연령별!A67</f>
        <v>50  세</v>
      </c>
      <c r="B67" s="87">
        <f t="shared" si="3"/>
        <v>25671</v>
      </c>
      <c r="C67" s="88">
        <f t="shared" si="4"/>
        <v>12625</v>
      </c>
      <c r="D67" s="88">
        <f t="shared" si="5"/>
        <v>13046</v>
      </c>
      <c r="E67" s="88">
        <f>[1]연령별!B67</f>
        <v>1920</v>
      </c>
      <c r="F67" s="88">
        <f>[1]연령별!C67</f>
        <v>885</v>
      </c>
      <c r="G67" s="88">
        <f>[1]연령별!D67</f>
        <v>1035</v>
      </c>
      <c r="H67" s="88">
        <f>[2]연령별!B67</f>
        <v>5375</v>
      </c>
      <c r="I67" s="88">
        <f>[2]연령별!C67</f>
        <v>2577</v>
      </c>
      <c r="J67" s="88">
        <f>[2]연령별!D67</f>
        <v>2798</v>
      </c>
      <c r="K67" s="88">
        <f>[3]연령별!B67</f>
        <v>4109</v>
      </c>
      <c r="L67" s="88">
        <f>[3]연령별!C67</f>
        <v>1927</v>
      </c>
      <c r="M67" s="88">
        <f>[3]연령별!D67</f>
        <v>2182</v>
      </c>
      <c r="N67" s="88">
        <f>[4]연령별!B67</f>
        <v>8835</v>
      </c>
      <c r="O67" s="88">
        <f>[4]연령별!C67</f>
        <v>4259</v>
      </c>
      <c r="P67" s="88">
        <f>[4]연령별!D67</f>
        <v>4576</v>
      </c>
      <c r="Q67" s="88">
        <f>[5]연령별!B67</f>
        <v>5432</v>
      </c>
      <c r="R67" s="88">
        <f>[5]연령별!C67</f>
        <v>2977</v>
      </c>
      <c r="S67" s="88">
        <f>[5]연령별!D67</f>
        <v>2455</v>
      </c>
    </row>
    <row r="68" spans="1:19">
      <c r="A68" s="86" t="str">
        <f>[1]연령별!A68</f>
        <v>51  세</v>
      </c>
      <c r="B68" s="87">
        <f t="shared" si="3"/>
        <v>23177</v>
      </c>
      <c r="C68" s="88">
        <f t="shared" si="4"/>
        <v>11380</v>
      </c>
      <c r="D68" s="88">
        <f t="shared" si="5"/>
        <v>11797</v>
      </c>
      <c r="E68" s="88">
        <f>[1]연령별!B68</f>
        <v>1782</v>
      </c>
      <c r="F68" s="88">
        <f>[1]연령별!C68</f>
        <v>886</v>
      </c>
      <c r="G68" s="88">
        <f>[1]연령별!D68</f>
        <v>896</v>
      </c>
      <c r="H68" s="88">
        <f>[2]연령별!B68</f>
        <v>4784</v>
      </c>
      <c r="I68" s="88">
        <f>[2]연령별!C68</f>
        <v>2336</v>
      </c>
      <c r="J68" s="88">
        <f>[2]연령별!D68</f>
        <v>2448</v>
      </c>
      <c r="K68" s="88">
        <f>[3]연령별!B68</f>
        <v>3828</v>
      </c>
      <c r="L68" s="88">
        <f>[3]연령별!C68</f>
        <v>1810</v>
      </c>
      <c r="M68" s="88">
        <f>[3]연령별!D68</f>
        <v>2018</v>
      </c>
      <c r="N68" s="88">
        <f>[4]연령별!B68</f>
        <v>8058</v>
      </c>
      <c r="O68" s="88">
        <f>[4]연령별!C68</f>
        <v>3857</v>
      </c>
      <c r="P68" s="88">
        <f>[4]연령별!D68</f>
        <v>4201</v>
      </c>
      <c r="Q68" s="88">
        <f>[5]연령별!B68</f>
        <v>4725</v>
      </c>
      <c r="R68" s="88">
        <f>[5]연령별!C68</f>
        <v>2491</v>
      </c>
      <c r="S68" s="88">
        <f>[5]연령별!D68</f>
        <v>2234</v>
      </c>
    </row>
    <row r="69" spans="1:19">
      <c r="A69" s="86" t="str">
        <f>[1]연령별!A69</f>
        <v>52  세</v>
      </c>
      <c r="B69" s="87">
        <f t="shared" ref="B69:B100" si="6">SUM(C69:D69)</f>
        <v>20618</v>
      </c>
      <c r="C69" s="88">
        <f t="shared" ref="C69:C100" si="7">SUM(F69,I69,L69,O69,R69)</f>
        <v>10060</v>
      </c>
      <c r="D69" s="88">
        <f t="shared" ref="D69:D100" si="8">SUM(G69,J69,M69,P69,S69)</f>
        <v>10558</v>
      </c>
      <c r="E69" s="88">
        <f>[1]연령별!B69</f>
        <v>1729</v>
      </c>
      <c r="F69" s="88">
        <f>[1]연령별!C69</f>
        <v>851</v>
      </c>
      <c r="G69" s="88">
        <f>[1]연령별!D69</f>
        <v>878</v>
      </c>
      <c r="H69" s="88">
        <f>[2]연령별!B69</f>
        <v>4308</v>
      </c>
      <c r="I69" s="88">
        <f>[2]연령별!C69</f>
        <v>2060</v>
      </c>
      <c r="J69" s="88">
        <f>[2]연령별!D69</f>
        <v>2248</v>
      </c>
      <c r="K69" s="88">
        <f>[3]연령별!B69</f>
        <v>3492</v>
      </c>
      <c r="L69" s="88">
        <f>[3]연령별!C69</f>
        <v>1649</v>
      </c>
      <c r="M69" s="88">
        <f>[3]연령별!D69</f>
        <v>1843</v>
      </c>
      <c r="N69" s="88">
        <f>[4]연령별!B69</f>
        <v>7048</v>
      </c>
      <c r="O69" s="88">
        <f>[4]연령별!C69</f>
        <v>3361</v>
      </c>
      <c r="P69" s="88">
        <f>[4]연령별!D69</f>
        <v>3687</v>
      </c>
      <c r="Q69" s="88">
        <f>[5]연령별!B69</f>
        <v>4041</v>
      </c>
      <c r="R69" s="88">
        <f>[5]연령별!C69</f>
        <v>2139</v>
      </c>
      <c r="S69" s="88">
        <f>[5]연령별!D69</f>
        <v>1902</v>
      </c>
    </row>
    <row r="70" spans="1:19">
      <c r="A70" s="86" t="str">
        <f>[1]연령별!A70</f>
        <v>53  세</v>
      </c>
      <c r="B70" s="87">
        <f t="shared" si="6"/>
        <v>20323</v>
      </c>
      <c r="C70" s="88">
        <f t="shared" si="7"/>
        <v>10025</v>
      </c>
      <c r="D70" s="88">
        <f t="shared" si="8"/>
        <v>10298</v>
      </c>
      <c r="E70" s="88">
        <f>[1]연령별!B70</f>
        <v>1803</v>
      </c>
      <c r="F70" s="88">
        <f>[1]연령별!C70</f>
        <v>884</v>
      </c>
      <c r="G70" s="88">
        <f>[1]연령별!D70</f>
        <v>919</v>
      </c>
      <c r="H70" s="88">
        <f>[2]연령별!B70</f>
        <v>4259</v>
      </c>
      <c r="I70" s="88">
        <f>[2]연령별!C70</f>
        <v>2128</v>
      </c>
      <c r="J70" s="88">
        <f>[2]연령별!D70</f>
        <v>2131</v>
      </c>
      <c r="K70" s="88">
        <f>[3]연령별!B70</f>
        <v>3432</v>
      </c>
      <c r="L70" s="88">
        <f>[3]연령별!C70</f>
        <v>1604</v>
      </c>
      <c r="M70" s="88">
        <f>[3]연령별!D70</f>
        <v>1828</v>
      </c>
      <c r="N70" s="88">
        <f>[4]연령별!B70</f>
        <v>7010</v>
      </c>
      <c r="O70" s="88">
        <f>[4]연령별!C70</f>
        <v>3421</v>
      </c>
      <c r="P70" s="88">
        <f>[4]연령별!D70</f>
        <v>3589</v>
      </c>
      <c r="Q70" s="88">
        <f>[5]연령별!B70</f>
        <v>3819</v>
      </c>
      <c r="R70" s="88">
        <f>[5]연령별!C70</f>
        <v>1988</v>
      </c>
      <c r="S70" s="88">
        <f>[5]연령별!D70</f>
        <v>1831</v>
      </c>
    </row>
    <row r="71" spans="1:19">
      <c r="A71" s="86" t="str">
        <f>[1]연령별!A71</f>
        <v>54  세</v>
      </c>
      <c r="B71" s="87">
        <f t="shared" si="6"/>
        <v>17131</v>
      </c>
      <c r="C71" s="88">
        <f t="shared" si="7"/>
        <v>8577</v>
      </c>
      <c r="D71" s="88">
        <f t="shared" si="8"/>
        <v>8554</v>
      </c>
      <c r="E71" s="88">
        <f>[1]연령별!B71</f>
        <v>1563</v>
      </c>
      <c r="F71" s="88">
        <f>[1]연령별!C71</f>
        <v>794</v>
      </c>
      <c r="G71" s="88">
        <f>[1]연령별!D71</f>
        <v>769</v>
      </c>
      <c r="H71" s="88">
        <f>[2]연령별!B71</f>
        <v>3694</v>
      </c>
      <c r="I71" s="88">
        <f>[2]연령별!C71</f>
        <v>1845</v>
      </c>
      <c r="J71" s="88">
        <f>[2]연령별!D71</f>
        <v>1849</v>
      </c>
      <c r="K71" s="88">
        <f>[3]연령별!B71</f>
        <v>2957</v>
      </c>
      <c r="L71" s="88">
        <f>[3]연령별!C71</f>
        <v>1424</v>
      </c>
      <c r="M71" s="88">
        <f>[3]연령별!D71</f>
        <v>1533</v>
      </c>
      <c r="N71" s="88">
        <f>[4]연령별!B71</f>
        <v>5816</v>
      </c>
      <c r="O71" s="88">
        <f>[4]연령별!C71</f>
        <v>2923</v>
      </c>
      <c r="P71" s="88">
        <f>[4]연령별!D71</f>
        <v>2893</v>
      </c>
      <c r="Q71" s="88">
        <f>[5]연령별!B71</f>
        <v>3101</v>
      </c>
      <c r="R71" s="88">
        <f>[5]연령별!C71</f>
        <v>1591</v>
      </c>
      <c r="S71" s="88">
        <f>[5]연령별!D71</f>
        <v>1510</v>
      </c>
    </row>
    <row r="72" spans="1:19" s="59" customFormat="1">
      <c r="A72" s="81" t="str">
        <f>[1]연령별!A72</f>
        <v>55-59</v>
      </c>
      <c r="B72" s="84">
        <f t="shared" si="6"/>
        <v>72578</v>
      </c>
      <c r="C72" s="85">
        <f t="shared" si="7"/>
        <v>35149</v>
      </c>
      <c r="D72" s="85">
        <f t="shared" si="8"/>
        <v>37429</v>
      </c>
      <c r="E72" s="85">
        <f>[1]연령별!B72</f>
        <v>7413</v>
      </c>
      <c r="F72" s="85">
        <f>[1]연령별!C72</f>
        <v>3480</v>
      </c>
      <c r="G72" s="85">
        <f>[1]연령별!D72</f>
        <v>3933</v>
      </c>
      <c r="H72" s="85">
        <f>[2]연령별!B72</f>
        <v>15038</v>
      </c>
      <c r="I72" s="85">
        <f>[2]연령별!C72</f>
        <v>7279</v>
      </c>
      <c r="J72" s="85">
        <f>[2]연령별!D72</f>
        <v>7759</v>
      </c>
      <c r="K72" s="85">
        <f>[3]연령별!B72</f>
        <v>12955</v>
      </c>
      <c r="L72" s="85">
        <f>[3]연령별!C72</f>
        <v>6147</v>
      </c>
      <c r="M72" s="85">
        <f>[3]연령별!D72</f>
        <v>6808</v>
      </c>
      <c r="N72" s="85">
        <f>[4]연령별!B72</f>
        <v>24687</v>
      </c>
      <c r="O72" s="85">
        <f>[4]연령별!C72</f>
        <v>12063</v>
      </c>
      <c r="P72" s="85">
        <f>[4]연령별!D72</f>
        <v>12624</v>
      </c>
      <c r="Q72" s="85">
        <f>[5]연령별!B72</f>
        <v>12485</v>
      </c>
      <c r="R72" s="85">
        <f>[5]연령별!C72</f>
        <v>6180</v>
      </c>
      <c r="S72" s="85">
        <f>[5]연령별!D72</f>
        <v>6305</v>
      </c>
    </row>
    <row r="73" spans="1:19">
      <c r="A73" s="86" t="str">
        <f>[1]연령별!A73</f>
        <v>55  세</v>
      </c>
      <c r="B73" s="87">
        <f t="shared" si="6"/>
        <v>18085</v>
      </c>
      <c r="C73" s="88">
        <f t="shared" si="7"/>
        <v>8757</v>
      </c>
      <c r="D73" s="88">
        <f t="shared" si="8"/>
        <v>9328</v>
      </c>
      <c r="E73" s="88">
        <f>[1]연령별!B73</f>
        <v>1795</v>
      </c>
      <c r="F73" s="88">
        <f>[1]연령별!C73</f>
        <v>827</v>
      </c>
      <c r="G73" s="88">
        <f>[1]연령별!D73</f>
        <v>968</v>
      </c>
      <c r="H73" s="88">
        <f>[2]연령별!B73</f>
        <v>3855</v>
      </c>
      <c r="I73" s="88">
        <f>[2]연령별!C73</f>
        <v>1835</v>
      </c>
      <c r="J73" s="88">
        <f>[2]연령별!D73</f>
        <v>2020</v>
      </c>
      <c r="K73" s="88">
        <f>[3]연령별!B73</f>
        <v>3158</v>
      </c>
      <c r="L73" s="88">
        <f>[3]연령별!C73</f>
        <v>1473</v>
      </c>
      <c r="M73" s="88">
        <f>[3]연령별!D73</f>
        <v>1685</v>
      </c>
      <c r="N73" s="88">
        <f>[4]연령별!B73</f>
        <v>6149</v>
      </c>
      <c r="O73" s="88">
        <f>[4]연령별!C73</f>
        <v>3044</v>
      </c>
      <c r="P73" s="88">
        <f>[4]연령별!D73</f>
        <v>3105</v>
      </c>
      <c r="Q73" s="88">
        <f>[5]연령별!B73</f>
        <v>3128</v>
      </c>
      <c r="R73" s="88">
        <f>[5]연령별!C73</f>
        <v>1578</v>
      </c>
      <c r="S73" s="88">
        <f>[5]연령별!D73</f>
        <v>1550</v>
      </c>
    </row>
    <row r="74" spans="1:19">
      <c r="A74" s="86" t="str">
        <f>[1]연령별!A74</f>
        <v>56  세</v>
      </c>
      <c r="B74" s="87">
        <f t="shared" si="6"/>
        <v>15139</v>
      </c>
      <c r="C74" s="88">
        <f t="shared" si="7"/>
        <v>7390</v>
      </c>
      <c r="D74" s="88">
        <f t="shared" si="8"/>
        <v>7749</v>
      </c>
      <c r="E74" s="88">
        <f>[1]연령별!B74</f>
        <v>1515</v>
      </c>
      <c r="F74" s="88">
        <f>[1]연령별!C74</f>
        <v>736</v>
      </c>
      <c r="G74" s="88">
        <f>[1]연령별!D74</f>
        <v>779</v>
      </c>
      <c r="H74" s="88">
        <f>[2]연령별!B74</f>
        <v>3085</v>
      </c>
      <c r="I74" s="88">
        <f>[2]연령별!C74</f>
        <v>1501</v>
      </c>
      <c r="J74" s="88">
        <f>[2]연령별!D74</f>
        <v>1584</v>
      </c>
      <c r="K74" s="88">
        <f>[3]연령별!B74</f>
        <v>2676</v>
      </c>
      <c r="L74" s="88">
        <f>[3]연령별!C74</f>
        <v>1261</v>
      </c>
      <c r="M74" s="88">
        <f>[3]연령별!D74</f>
        <v>1415</v>
      </c>
      <c r="N74" s="88">
        <f>[4]연령별!B74</f>
        <v>5184</v>
      </c>
      <c r="O74" s="88">
        <f>[4]연령별!C74</f>
        <v>2541</v>
      </c>
      <c r="P74" s="88">
        <f>[4]연령별!D74</f>
        <v>2643</v>
      </c>
      <c r="Q74" s="88">
        <f>[5]연령별!B74</f>
        <v>2679</v>
      </c>
      <c r="R74" s="88">
        <f>[5]연령별!C74</f>
        <v>1351</v>
      </c>
      <c r="S74" s="88">
        <f>[5]연령별!D74</f>
        <v>1328</v>
      </c>
    </row>
    <row r="75" spans="1:19">
      <c r="A75" s="86" t="str">
        <f>[1]연령별!A75</f>
        <v>57  세</v>
      </c>
      <c r="B75" s="87">
        <f t="shared" si="6"/>
        <v>12913</v>
      </c>
      <c r="C75" s="88">
        <f t="shared" si="7"/>
        <v>6211</v>
      </c>
      <c r="D75" s="88">
        <f t="shared" si="8"/>
        <v>6702</v>
      </c>
      <c r="E75" s="88">
        <f>[1]연령별!B75</f>
        <v>1332</v>
      </c>
      <c r="F75" s="88">
        <f>[1]연령별!C75</f>
        <v>616</v>
      </c>
      <c r="G75" s="88">
        <f>[1]연령별!D75</f>
        <v>716</v>
      </c>
      <c r="H75" s="88">
        <f>[2]연령별!B75</f>
        <v>2678</v>
      </c>
      <c r="I75" s="88">
        <f>[2]연령별!C75</f>
        <v>1276</v>
      </c>
      <c r="J75" s="88">
        <f>[2]연령별!D75</f>
        <v>1402</v>
      </c>
      <c r="K75" s="88">
        <f>[3]연령별!B75</f>
        <v>2324</v>
      </c>
      <c r="L75" s="88">
        <f>[3]연령별!C75</f>
        <v>1128</v>
      </c>
      <c r="M75" s="88">
        <f>[3]연령별!D75</f>
        <v>1196</v>
      </c>
      <c r="N75" s="88">
        <f>[4]연령별!B75</f>
        <v>4371</v>
      </c>
      <c r="O75" s="88">
        <f>[4]연령별!C75</f>
        <v>2118</v>
      </c>
      <c r="P75" s="88">
        <f>[4]연령별!D75</f>
        <v>2253</v>
      </c>
      <c r="Q75" s="88">
        <f>[5]연령별!B75</f>
        <v>2208</v>
      </c>
      <c r="R75" s="88">
        <f>[5]연령별!C75</f>
        <v>1073</v>
      </c>
      <c r="S75" s="88">
        <f>[5]연령별!D75</f>
        <v>1135</v>
      </c>
    </row>
    <row r="76" spans="1:19">
      <c r="A76" s="86" t="str">
        <f>[1]연령별!A76</f>
        <v>58  세</v>
      </c>
      <c r="B76" s="87">
        <f t="shared" si="6"/>
        <v>14598</v>
      </c>
      <c r="C76" s="88">
        <f t="shared" si="7"/>
        <v>7062</v>
      </c>
      <c r="D76" s="88">
        <f t="shared" si="8"/>
        <v>7536</v>
      </c>
      <c r="E76" s="88">
        <f>[1]연령별!B76</f>
        <v>1478</v>
      </c>
      <c r="F76" s="88">
        <f>[1]연령별!C76</f>
        <v>681</v>
      </c>
      <c r="G76" s="88">
        <f>[1]연령별!D76</f>
        <v>797</v>
      </c>
      <c r="H76" s="88">
        <f>[2]연령별!B76</f>
        <v>3017</v>
      </c>
      <c r="I76" s="88">
        <f>[2]연령별!C76</f>
        <v>1500</v>
      </c>
      <c r="J76" s="88">
        <f>[2]연령별!D76</f>
        <v>1517</v>
      </c>
      <c r="K76" s="88">
        <f>[3]연령별!B76</f>
        <v>2640</v>
      </c>
      <c r="L76" s="88">
        <f>[3]연령별!C76</f>
        <v>1252</v>
      </c>
      <c r="M76" s="88">
        <f>[3]연령별!D76</f>
        <v>1388</v>
      </c>
      <c r="N76" s="88">
        <f>[4]연령별!B76</f>
        <v>4989</v>
      </c>
      <c r="O76" s="88">
        <f>[4]연령별!C76</f>
        <v>2415</v>
      </c>
      <c r="P76" s="88">
        <f>[4]연령별!D76</f>
        <v>2574</v>
      </c>
      <c r="Q76" s="88">
        <f>[5]연령별!B76</f>
        <v>2474</v>
      </c>
      <c r="R76" s="88">
        <f>[5]연령별!C76</f>
        <v>1214</v>
      </c>
      <c r="S76" s="88">
        <f>[5]연령별!D76</f>
        <v>1260</v>
      </c>
    </row>
    <row r="77" spans="1:19">
      <c r="A77" s="86" t="str">
        <f>[1]연령별!A77</f>
        <v>59  세</v>
      </c>
      <c r="B77" s="87">
        <f t="shared" si="6"/>
        <v>11843</v>
      </c>
      <c r="C77" s="88">
        <f t="shared" si="7"/>
        <v>5729</v>
      </c>
      <c r="D77" s="88">
        <f t="shared" si="8"/>
        <v>6114</v>
      </c>
      <c r="E77" s="88">
        <f>[1]연령별!B77</f>
        <v>1293</v>
      </c>
      <c r="F77" s="88">
        <f>[1]연령별!C77</f>
        <v>620</v>
      </c>
      <c r="G77" s="88">
        <f>[1]연령별!D77</f>
        <v>673</v>
      </c>
      <c r="H77" s="88">
        <f>[2]연령별!B77</f>
        <v>2403</v>
      </c>
      <c r="I77" s="88">
        <f>[2]연령별!C77</f>
        <v>1167</v>
      </c>
      <c r="J77" s="88">
        <f>[2]연령별!D77</f>
        <v>1236</v>
      </c>
      <c r="K77" s="88">
        <f>[3]연령별!B77</f>
        <v>2157</v>
      </c>
      <c r="L77" s="88">
        <f>[3]연령별!C77</f>
        <v>1033</v>
      </c>
      <c r="M77" s="88">
        <f>[3]연령별!D77</f>
        <v>1124</v>
      </c>
      <c r="N77" s="88">
        <f>[4]연령별!B77</f>
        <v>3994</v>
      </c>
      <c r="O77" s="88">
        <f>[4]연령별!C77</f>
        <v>1945</v>
      </c>
      <c r="P77" s="88">
        <f>[4]연령별!D77</f>
        <v>2049</v>
      </c>
      <c r="Q77" s="88">
        <f>[5]연령별!B77</f>
        <v>1996</v>
      </c>
      <c r="R77" s="88">
        <f>[5]연령별!C77</f>
        <v>964</v>
      </c>
      <c r="S77" s="88">
        <f>[5]연령별!D77</f>
        <v>1032</v>
      </c>
    </row>
    <row r="78" spans="1:19" s="59" customFormat="1">
      <c r="A78" s="81" t="str">
        <f>[1]연령별!A78</f>
        <v>60-64</v>
      </c>
      <c r="B78" s="84">
        <f t="shared" si="6"/>
        <v>59890</v>
      </c>
      <c r="C78" s="85">
        <f t="shared" si="7"/>
        <v>28702</v>
      </c>
      <c r="D78" s="85">
        <f t="shared" si="8"/>
        <v>31188</v>
      </c>
      <c r="E78" s="85">
        <f>[1]연령별!B78</f>
        <v>6680</v>
      </c>
      <c r="F78" s="85">
        <f>[1]연령별!C78</f>
        <v>3113</v>
      </c>
      <c r="G78" s="85">
        <f>[1]연령별!D78</f>
        <v>3567</v>
      </c>
      <c r="H78" s="85">
        <f>[2]연령별!B78</f>
        <v>12061</v>
      </c>
      <c r="I78" s="85">
        <f>[2]연령별!C78</f>
        <v>5824</v>
      </c>
      <c r="J78" s="85">
        <f>[2]연령별!D78</f>
        <v>6237</v>
      </c>
      <c r="K78" s="85">
        <f>[3]연령별!B78</f>
        <v>11160</v>
      </c>
      <c r="L78" s="85">
        <f>[3]연령별!C78</f>
        <v>5331</v>
      </c>
      <c r="M78" s="85">
        <f>[3]연령별!D78</f>
        <v>5829</v>
      </c>
      <c r="N78" s="85">
        <f>[4]연령별!B78</f>
        <v>19874</v>
      </c>
      <c r="O78" s="85">
        <f>[4]연령별!C78</f>
        <v>9647</v>
      </c>
      <c r="P78" s="85">
        <f>[4]연령별!D78</f>
        <v>10227</v>
      </c>
      <c r="Q78" s="85">
        <f>[5]연령별!B78</f>
        <v>10115</v>
      </c>
      <c r="R78" s="85">
        <f>[5]연령별!C78</f>
        <v>4787</v>
      </c>
      <c r="S78" s="85">
        <f>[5]연령별!D78</f>
        <v>5328</v>
      </c>
    </row>
    <row r="79" spans="1:19">
      <c r="A79" s="86" t="str">
        <f>[1]연령별!A79</f>
        <v>60  세</v>
      </c>
      <c r="B79" s="87">
        <f t="shared" si="6"/>
        <v>12386</v>
      </c>
      <c r="C79" s="88">
        <f t="shared" si="7"/>
        <v>5979</v>
      </c>
      <c r="D79" s="88">
        <f t="shared" si="8"/>
        <v>6407</v>
      </c>
      <c r="E79" s="88">
        <f>[1]연령별!B79</f>
        <v>1327</v>
      </c>
      <c r="F79" s="88">
        <f>[1]연령별!C79</f>
        <v>623</v>
      </c>
      <c r="G79" s="88">
        <f>[1]연령별!D79</f>
        <v>704</v>
      </c>
      <c r="H79" s="88">
        <f>[2]연령별!B79</f>
        <v>2540</v>
      </c>
      <c r="I79" s="88">
        <f>[2]연령별!C79</f>
        <v>1266</v>
      </c>
      <c r="J79" s="88">
        <f>[2]연령별!D79</f>
        <v>1274</v>
      </c>
      <c r="K79" s="88">
        <f>[3]연령별!B79</f>
        <v>2254</v>
      </c>
      <c r="L79" s="88">
        <f>[3]연령별!C79</f>
        <v>1060</v>
      </c>
      <c r="M79" s="88">
        <f>[3]연령별!D79</f>
        <v>1194</v>
      </c>
      <c r="N79" s="88">
        <f>[4]연령별!B79</f>
        <v>4225</v>
      </c>
      <c r="O79" s="88">
        <f>[4]연령별!C79</f>
        <v>2086</v>
      </c>
      <c r="P79" s="88">
        <f>[4]연령별!D79</f>
        <v>2139</v>
      </c>
      <c r="Q79" s="88">
        <f>[5]연령별!B79</f>
        <v>2040</v>
      </c>
      <c r="R79" s="88">
        <f>[5]연령별!C79</f>
        <v>944</v>
      </c>
      <c r="S79" s="88">
        <f>[5]연령별!D79</f>
        <v>1096</v>
      </c>
    </row>
    <row r="80" spans="1:19">
      <c r="A80" s="86" t="str">
        <f>[1]연령별!A80</f>
        <v>61  세</v>
      </c>
      <c r="B80" s="87">
        <f t="shared" si="6"/>
        <v>12859</v>
      </c>
      <c r="C80" s="88">
        <f t="shared" si="7"/>
        <v>6106</v>
      </c>
      <c r="D80" s="88">
        <f t="shared" si="8"/>
        <v>6753</v>
      </c>
      <c r="E80" s="88">
        <f>[1]연령별!B80</f>
        <v>1439</v>
      </c>
      <c r="F80" s="88">
        <f>[1]연령별!C80</f>
        <v>685</v>
      </c>
      <c r="G80" s="88">
        <f>[1]연령별!D80</f>
        <v>754</v>
      </c>
      <c r="H80" s="88">
        <f>[2]연령별!B80</f>
        <v>2527</v>
      </c>
      <c r="I80" s="88">
        <f>[2]연령별!C80</f>
        <v>1202</v>
      </c>
      <c r="J80" s="88">
        <f>[2]연령별!D80</f>
        <v>1325</v>
      </c>
      <c r="K80" s="88">
        <f>[3]연령별!B80</f>
        <v>2451</v>
      </c>
      <c r="L80" s="88">
        <f>[3]연령별!C80</f>
        <v>1173</v>
      </c>
      <c r="M80" s="88">
        <f>[3]연령별!D80</f>
        <v>1278</v>
      </c>
      <c r="N80" s="88">
        <f>[4]연령별!B80</f>
        <v>4264</v>
      </c>
      <c r="O80" s="88">
        <f>[4]연령별!C80</f>
        <v>2038</v>
      </c>
      <c r="P80" s="88">
        <f>[4]연령별!D80</f>
        <v>2226</v>
      </c>
      <c r="Q80" s="88">
        <f>[5]연령별!B80</f>
        <v>2178</v>
      </c>
      <c r="R80" s="88">
        <f>[5]연령별!C80</f>
        <v>1008</v>
      </c>
      <c r="S80" s="88">
        <f>[5]연령별!D80</f>
        <v>1170</v>
      </c>
    </row>
    <row r="81" spans="1:19">
      <c r="A81" s="86" t="str">
        <f>[1]연령별!A81</f>
        <v>62  세</v>
      </c>
      <c r="B81" s="87">
        <f t="shared" si="6"/>
        <v>11941</v>
      </c>
      <c r="C81" s="88">
        <f t="shared" si="7"/>
        <v>5748</v>
      </c>
      <c r="D81" s="88">
        <f t="shared" si="8"/>
        <v>6193</v>
      </c>
      <c r="E81" s="88">
        <f>[1]연령별!B81</f>
        <v>1335</v>
      </c>
      <c r="F81" s="88">
        <f>[1]연령별!C81</f>
        <v>622</v>
      </c>
      <c r="G81" s="88">
        <f>[1]연령별!D81</f>
        <v>713</v>
      </c>
      <c r="H81" s="88">
        <f>[2]연령별!B81</f>
        <v>2422</v>
      </c>
      <c r="I81" s="88">
        <f>[2]연령별!C81</f>
        <v>1176</v>
      </c>
      <c r="J81" s="88">
        <f>[2]연령별!D81</f>
        <v>1246</v>
      </c>
      <c r="K81" s="88">
        <f>[3]연령별!B81</f>
        <v>2196</v>
      </c>
      <c r="L81" s="88">
        <f>[3]연령별!C81</f>
        <v>1038</v>
      </c>
      <c r="M81" s="88">
        <f>[3]연령별!D81</f>
        <v>1158</v>
      </c>
      <c r="N81" s="88">
        <f>[4]연령별!B81</f>
        <v>4010</v>
      </c>
      <c r="O81" s="88">
        <f>[4]연령별!C81</f>
        <v>1957</v>
      </c>
      <c r="P81" s="88">
        <f>[4]연령별!D81</f>
        <v>2053</v>
      </c>
      <c r="Q81" s="88">
        <f>[5]연령별!B81</f>
        <v>1978</v>
      </c>
      <c r="R81" s="88">
        <f>[5]연령별!C81</f>
        <v>955</v>
      </c>
      <c r="S81" s="88">
        <f>[5]연령별!D81</f>
        <v>1023</v>
      </c>
    </row>
    <row r="82" spans="1:19">
      <c r="A82" s="86" t="str">
        <f>[1]연령별!A82</f>
        <v>63  세</v>
      </c>
      <c r="B82" s="87">
        <f t="shared" si="6"/>
        <v>12665</v>
      </c>
      <c r="C82" s="88">
        <f t="shared" si="7"/>
        <v>5967</v>
      </c>
      <c r="D82" s="88">
        <f t="shared" si="8"/>
        <v>6698</v>
      </c>
      <c r="E82" s="88">
        <f>[1]연령별!B82</f>
        <v>1403</v>
      </c>
      <c r="F82" s="88">
        <f>[1]연령별!C82</f>
        <v>658</v>
      </c>
      <c r="G82" s="88">
        <f>[1]연령별!D82</f>
        <v>745</v>
      </c>
      <c r="H82" s="88">
        <f>[2]연령별!B82</f>
        <v>2579</v>
      </c>
      <c r="I82" s="88">
        <f>[2]연령별!C82</f>
        <v>1208</v>
      </c>
      <c r="J82" s="88">
        <f>[2]연령별!D82</f>
        <v>1371</v>
      </c>
      <c r="K82" s="88">
        <f>[3]연령별!B82</f>
        <v>2353</v>
      </c>
      <c r="L82" s="88">
        <f>[3]연령별!C82</f>
        <v>1120</v>
      </c>
      <c r="M82" s="88">
        <f>[3]연령별!D82</f>
        <v>1233</v>
      </c>
      <c r="N82" s="88">
        <f>[4]연령별!B82</f>
        <v>4156</v>
      </c>
      <c r="O82" s="88">
        <f>[4]연령별!C82</f>
        <v>1974</v>
      </c>
      <c r="P82" s="88">
        <f>[4]연령별!D82</f>
        <v>2182</v>
      </c>
      <c r="Q82" s="88">
        <f>[5]연령별!B82</f>
        <v>2174</v>
      </c>
      <c r="R82" s="88">
        <f>[5]연령별!C82</f>
        <v>1007</v>
      </c>
      <c r="S82" s="88">
        <f>[5]연령별!D82</f>
        <v>1167</v>
      </c>
    </row>
    <row r="83" spans="1:19">
      <c r="A83" s="86" t="str">
        <f>[1]연령별!A83</f>
        <v>64  세</v>
      </c>
      <c r="B83" s="87">
        <f t="shared" si="6"/>
        <v>10039</v>
      </c>
      <c r="C83" s="88">
        <f t="shared" si="7"/>
        <v>4902</v>
      </c>
      <c r="D83" s="88">
        <f t="shared" si="8"/>
        <v>5137</v>
      </c>
      <c r="E83" s="88">
        <f>[1]연령별!B83</f>
        <v>1176</v>
      </c>
      <c r="F83" s="88">
        <f>[1]연령별!C83</f>
        <v>525</v>
      </c>
      <c r="G83" s="88">
        <f>[1]연령별!D83</f>
        <v>651</v>
      </c>
      <c r="H83" s="88">
        <f>[2]연령별!B83</f>
        <v>1993</v>
      </c>
      <c r="I83" s="88">
        <f>[2]연령별!C83</f>
        <v>972</v>
      </c>
      <c r="J83" s="88">
        <f>[2]연령별!D83</f>
        <v>1021</v>
      </c>
      <c r="K83" s="88">
        <f>[3]연령별!B83</f>
        <v>1906</v>
      </c>
      <c r="L83" s="88">
        <f>[3]연령별!C83</f>
        <v>940</v>
      </c>
      <c r="M83" s="88">
        <f>[3]연령별!D83</f>
        <v>966</v>
      </c>
      <c r="N83" s="88">
        <f>[4]연령별!B83</f>
        <v>3219</v>
      </c>
      <c r="O83" s="88">
        <f>[4]연령별!C83</f>
        <v>1592</v>
      </c>
      <c r="P83" s="88">
        <f>[4]연령별!D83</f>
        <v>1627</v>
      </c>
      <c r="Q83" s="88">
        <f>[5]연령별!B83</f>
        <v>1745</v>
      </c>
      <c r="R83" s="88">
        <f>[5]연령별!C83</f>
        <v>873</v>
      </c>
      <c r="S83" s="88">
        <f>[5]연령별!D83</f>
        <v>872</v>
      </c>
    </row>
    <row r="84" spans="1:19" s="59" customFormat="1">
      <c r="A84" s="81" t="str">
        <f>[1]연령별!A84</f>
        <v>65-69</v>
      </c>
      <c r="B84" s="84">
        <f t="shared" si="6"/>
        <v>47518</v>
      </c>
      <c r="C84" s="85">
        <f t="shared" si="7"/>
        <v>22030</v>
      </c>
      <c r="D84" s="85">
        <f t="shared" si="8"/>
        <v>25488</v>
      </c>
      <c r="E84" s="85">
        <f>[1]연령별!B84</f>
        <v>5704</v>
      </c>
      <c r="F84" s="85">
        <f>[1]연령별!C84</f>
        <v>2701</v>
      </c>
      <c r="G84" s="85">
        <f>[1]연령별!D84</f>
        <v>3003</v>
      </c>
      <c r="H84" s="85">
        <f>[2]연령별!B84</f>
        <v>9379</v>
      </c>
      <c r="I84" s="85">
        <f>[2]연령별!C84</f>
        <v>4378</v>
      </c>
      <c r="J84" s="85">
        <f>[2]연령별!D84</f>
        <v>5001</v>
      </c>
      <c r="K84" s="85">
        <f>[3]연령별!B84</f>
        <v>8667</v>
      </c>
      <c r="L84" s="85">
        <f>[3]연령별!C84</f>
        <v>4133</v>
      </c>
      <c r="M84" s="85">
        <f>[3]연령별!D84</f>
        <v>4534</v>
      </c>
      <c r="N84" s="85">
        <f>[4]연령별!B84</f>
        <v>15278</v>
      </c>
      <c r="O84" s="85">
        <f>[4]연령별!C84</f>
        <v>7121</v>
      </c>
      <c r="P84" s="85">
        <f>[4]연령별!D84</f>
        <v>8157</v>
      </c>
      <c r="Q84" s="85">
        <f>[5]연령별!B84</f>
        <v>8490</v>
      </c>
      <c r="R84" s="85">
        <f>[5]연령별!C84</f>
        <v>3697</v>
      </c>
      <c r="S84" s="85">
        <f>[5]연령별!D84</f>
        <v>4793</v>
      </c>
    </row>
    <row r="85" spans="1:19">
      <c r="A85" s="86" t="str">
        <f>[1]연령별!A85</f>
        <v>65  세</v>
      </c>
      <c r="B85" s="87">
        <f t="shared" si="6"/>
        <v>8972</v>
      </c>
      <c r="C85" s="88">
        <f t="shared" si="7"/>
        <v>4265</v>
      </c>
      <c r="D85" s="88">
        <f t="shared" si="8"/>
        <v>4707</v>
      </c>
      <c r="E85" s="88">
        <f>[1]연령별!B85</f>
        <v>1076</v>
      </c>
      <c r="F85" s="88">
        <f>[1]연령별!C85</f>
        <v>496</v>
      </c>
      <c r="G85" s="88">
        <f>[1]연령별!D85</f>
        <v>580</v>
      </c>
      <c r="H85" s="88">
        <f>[2]연령별!B85</f>
        <v>1810</v>
      </c>
      <c r="I85" s="88">
        <f>[2]연령별!C85</f>
        <v>891</v>
      </c>
      <c r="J85" s="88">
        <f>[2]연령별!D85</f>
        <v>919</v>
      </c>
      <c r="K85" s="88">
        <f>[3]연령별!B85</f>
        <v>1666</v>
      </c>
      <c r="L85" s="88">
        <f>[3]연령별!C85</f>
        <v>806</v>
      </c>
      <c r="M85" s="88">
        <f>[3]연령별!D85</f>
        <v>860</v>
      </c>
      <c r="N85" s="88">
        <f>[4]연령별!B85</f>
        <v>2900</v>
      </c>
      <c r="O85" s="88">
        <f>[4]연령별!C85</f>
        <v>1371</v>
      </c>
      <c r="P85" s="88">
        <f>[4]연령별!D85</f>
        <v>1529</v>
      </c>
      <c r="Q85" s="88">
        <f>[5]연령별!B85</f>
        <v>1520</v>
      </c>
      <c r="R85" s="88">
        <f>[5]연령별!C85</f>
        <v>701</v>
      </c>
      <c r="S85" s="88">
        <f>[5]연령별!D85</f>
        <v>819</v>
      </c>
    </row>
    <row r="86" spans="1:19">
      <c r="A86" s="86" t="str">
        <f>[1]연령별!A86</f>
        <v>66  세</v>
      </c>
      <c r="B86" s="87">
        <f t="shared" si="6"/>
        <v>9037</v>
      </c>
      <c r="C86" s="88">
        <f t="shared" si="7"/>
        <v>4218</v>
      </c>
      <c r="D86" s="88">
        <f t="shared" si="8"/>
        <v>4819</v>
      </c>
      <c r="E86" s="88">
        <f>[1]연령별!B86</f>
        <v>1036</v>
      </c>
      <c r="F86" s="88">
        <f>[1]연령별!C86</f>
        <v>495</v>
      </c>
      <c r="G86" s="88">
        <f>[1]연령별!D86</f>
        <v>541</v>
      </c>
      <c r="H86" s="88">
        <f>[2]연령별!B86</f>
        <v>1787</v>
      </c>
      <c r="I86" s="88">
        <f>[2]연령별!C86</f>
        <v>824</v>
      </c>
      <c r="J86" s="88">
        <f>[2]연령별!D86</f>
        <v>963</v>
      </c>
      <c r="K86" s="88">
        <f>[3]연령별!B86</f>
        <v>1660</v>
      </c>
      <c r="L86" s="88">
        <f>[3]연령별!C86</f>
        <v>808</v>
      </c>
      <c r="M86" s="88">
        <f>[3]연령별!D86</f>
        <v>852</v>
      </c>
      <c r="N86" s="88">
        <f>[4]연령별!B86</f>
        <v>2953</v>
      </c>
      <c r="O86" s="88">
        <f>[4]연령별!C86</f>
        <v>1388</v>
      </c>
      <c r="P86" s="88">
        <f>[4]연령별!D86</f>
        <v>1565</v>
      </c>
      <c r="Q86" s="88">
        <f>[5]연령별!B86</f>
        <v>1601</v>
      </c>
      <c r="R86" s="88">
        <f>[5]연령별!C86</f>
        <v>703</v>
      </c>
      <c r="S86" s="88">
        <f>[5]연령별!D86</f>
        <v>898</v>
      </c>
    </row>
    <row r="87" spans="1:19">
      <c r="A87" s="86" t="str">
        <f>[1]연령별!A87</f>
        <v>67  세</v>
      </c>
      <c r="B87" s="87">
        <f t="shared" si="6"/>
        <v>8423</v>
      </c>
      <c r="C87" s="88">
        <f t="shared" si="7"/>
        <v>3880</v>
      </c>
      <c r="D87" s="88">
        <f t="shared" si="8"/>
        <v>4543</v>
      </c>
      <c r="E87" s="88">
        <f>[1]연령별!B87</f>
        <v>999</v>
      </c>
      <c r="F87" s="88">
        <f>[1]연령별!C87</f>
        <v>458</v>
      </c>
      <c r="G87" s="88">
        <f>[1]연령별!D87</f>
        <v>541</v>
      </c>
      <c r="H87" s="88">
        <f>[2]연령별!B87</f>
        <v>1675</v>
      </c>
      <c r="I87" s="88">
        <f>[2]연령별!C87</f>
        <v>791</v>
      </c>
      <c r="J87" s="88">
        <f>[2]연령별!D87</f>
        <v>884</v>
      </c>
      <c r="K87" s="88">
        <f>[3]연령별!B87</f>
        <v>1517</v>
      </c>
      <c r="L87" s="88">
        <f>[3]연령별!C87</f>
        <v>726</v>
      </c>
      <c r="M87" s="88">
        <f>[3]연령별!D87</f>
        <v>791</v>
      </c>
      <c r="N87" s="88">
        <f>[4]연령별!B87</f>
        <v>2725</v>
      </c>
      <c r="O87" s="88">
        <f>[4]연령별!C87</f>
        <v>1229</v>
      </c>
      <c r="P87" s="88">
        <f>[4]연령별!D87</f>
        <v>1496</v>
      </c>
      <c r="Q87" s="88">
        <f>[5]연령별!B87</f>
        <v>1507</v>
      </c>
      <c r="R87" s="88">
        <f>[5]연령별!C87</f>
        <v>676</v>
      </c>
      <c r="S87" s="88">
        <f>[5]연령별!D87</f>
        <v>831</v>
      </c>
    </row>
    <row r="88" spans="1:19">
      <c r="A88" s="86" t="str">
        <f>[1]연령별!A88</f>
        <v>68  세</v>
      </c>
      <c r="B88" s="87">
        <f t="shared" si="6"/>
        <v>11760</v>
      </c>
      <c r="C88" s="88">
        <f t="shared" si="7"/>
        <v>5499</v>
      </c>
      <c r="D88" s="88">
        <f t="shared" si="8"/>
        <v>6261</v>
      </c>
      <c r="E88" s="88">
        <f>[1]연령별!B88</f>
        <v>1421</v>
      </c>
      <c r="F88" s="88">
        <f>[1]연령별!C88</f>
        <v>699</v>
      </c>
      <c r="G88" s="88">
        <f>[1]연령별!D88</f>
        <v>722</v>
      </c>
      <c r="H88" s="88">
        <f>[2]연령별!B88</f>
        <v>2272</v>
      </c>
      <c r="I88" s="88">
        <f>[2]연령별!C88</f>
        <v>1053</v>
      </c>
      <c r="J88" s="88">
        <f>[2]연령별!D88</f>
        <v>1219</v>
      </c>
      <c r="K88" s="88">
        <f>[3]연령별!B88</f>
        <v>2138</v>
      </c>
      <c r="L88" s="88">
        <f>[3]연령별!C88</f>
        <v>1003</v>
      </c>
      <c r="M88" s="88">
        <f>[3]연령별!D88</f>
        <v>1135</v>
      </c>
      <c r="N88" s="88">
        <f>[4]연령별!B88</f>
        <v>3806</v>
      </c>
      <c r="O88" s="88">
        <f>[4]연령별!C88</f>
        <v>1838</v>
      </c>
      <c r="P88" s="88">
        <f>[4]연령별!D88</f>
        <v>1968</v>
      </c>
      <c r="Q88" s="88">
        <f>[5]연령별!B88</f>
        <v>2123</v>
      </c>
      <c r="R88" s="88">
        <f>[5]연령별!C88</f>
        <v>906</v>
      </c>
      <c r="S88" s="88">
        <f>[5]연령별!D88</f>
        <v>1217</v>
      </c>
    </row>
    <row r="89" spans="1:19">
      <c r="A89" s="86" t="str">
        <f>[1]연령별!A89</f>
        <v>69  세</v>
      </c>
      <c r="B89" s="87">
        <f t="shared" si="6"/>
        <v>9326</v>
      </c>
      <c r="C89" s="88">
        <f t="shared" si="7"/>
        <v>4168</v>
      </c>
      <c r="D89" s="88">
        <f t="shared" si="8"/>
        <v>5158</v>
      </c>
      <c r="E89" s="88">
        <f>[1]연령별!B89</f>
        <v>1172</v>
      </c>
      <c r="F89" s="88">
        <f>[1]연령별!C89</f>
        <v>553</v>
      </c>
      <c r="G89" s="88">
        <f>[1]연령별!D89</f>
        <v>619</v>
      </c>
      <c r="H89" s="88">
        <f>[2]연령별!B89</f>
        <v>1835</v>
      </c>
      <c r="I89" s="88">
        <f>[2]연령별!C89</f>
        <v>819</v>
      </c>
      <c r="J89" s="88">
        <f>[2]연령별!D89</f>
        <v>1016</v>
      </c>
      <c r="K89" s="88">
        <f>[3]연령별!B89</f>
        <v>1686</v>
      </c>
      <c r="L89" s="88">
        <f>[3]연령별!C89</f>
        <v>790</v>
      </c>
      <c r="M89" s="88">
        <f>[3]연령별!D89</f>
        <v>896</v>
      </c>
      <c r="N89" s="88">
        <f>[4]연령별!B89</f>
        <v>2894</v>
      </c>
      <c r="O89" s="88">
        <f>[4]연령별!C89</f>
        <v>1295</v>
      </c>
      <c r="P89" s="88">
        <f>[4]연령별!D89</f>
        <v>1599</v>
      </c>
      <c r="Q89" s="88">
        <f>[5]연령별!B89</f>
        <v>1739</v>
      </c>
      <c r="R89" s="88">
        <f>[5]연령별!C89</f>
        <v>711</v>
      </c>
      <c r="S89" s="88">
        <f>[5]연령별!D89</f>
        <v>1028</v>
      </c>
    </row>
    <row r="90" spans="1:19" s="59" customFormat="1">
      <c r="A90" s="81" t="str">
        <f>[1]연령별!A90</f>
        <v>70-74</v>
      </c>
      <c r="B90" s="84">
        <f t="shared" si="6"/>
        <v>36019</v>
      </c>
      <c r="C90" s="85">
        <f t="shared" si="7"/>
        <v>15309</v>
      </c>
      <c r="D90" s="85">
        <f t="shared" si="8"/>
        <v>20710</v>
      </c>
      <c r="E90" s="85">
        <f>[1]연령별!B90</f>
        <v>4489</v>
      </c>
      <c r="F90" s="85">
        <f>[1]연령별!C90</f>
        <v>2082</v>
      </c>
      <c r="G90" s="85">
        <f>[1]연령별!D90</f>
        <v>2407</v>
      </c>
      <c r="H90" s="85">
        <f>[2]연령별!B90</f>
        <v>7038</v>
      </c>
      <c r="I90" s="85">
        <f>[2]연령별!C90</f>
        <v>3014</v>
      </c>
      <c r="J90" s="85">
        <f>[2]연령별!D90</f>
        <v>4024</v>
      </c>
      <c r="K90" s="85">
        <f>[3]연령별!B90</f>
        <v>6555</v>
      </c>
      <c r="L90" s="85">
        <f>[3]연령별!C90</f>
        <v>2860</v>
      </c>
      <c r="M90" s="85">
        <f>[3]연령별!D90</f>
        <v>3695</v>
      </c>
      <c r="N90" s="85">
        <f>[4]연령별!B90</f>
        <v>11281</v>
      </c>
      <c r="O90" s="85">
        <f>[4]연령별!C90</f>
        <v>4824</v>
      </c>
      <c r="P90" s="85">
        <f>[4]연령별!D90</f>
        <v>6457</v>
      </c>
      <c r="Q90" s="85">
        <f>[5]연령별!B90</f>
        <v>6656</v>
      </c>
      <c r="R90" s="85">
        <f>[5]연령별!C90</f>
        <v>2529</v>
      </c>
      <c r="S90" s="85">
        <f>[5]연령별!D90</f>
        <v>4127</v>
      </c>
    </row>
    <row r="91" spans="1:19">
      <c r="A91" s="86" t="str">
        <f>[1]연령별!A91</f>
        <v>70  세</v>
      </c>
      <c r="B91" s="87">
        <f t="shared" si="6"/>
        <v>7980</v>
      </c>
      <c r="C91" s="88">
        <f t="shared" si="7"/>
        <v>3484</v>
      </c>
      <c r="D91" s="88">
        <f t="shared" si="8"/>
        <v>4496</v>
      </c>
      <c r="E91" s="88">
        <f>[1]연령별!B91</f>
        <v>1031</v>
      </c>
      <c r="F91" s="88">
        <f>[1]연령별!C91</f>
        <v>473</v>
      </c>
      <c r="G91" s="88">
        <f>[1]연령별!D91</f>
        <v>558</v>
      </c>
      <c r="H91" s="88">
        <f>[2]연령별!B91</f>
        <v>1584</v>
      </c>
      <c r="I91" s="88">
        <f>[2]연령별!C91</f>
        <v>700</v>
      </c>
      <c r="J91" s="88">
        <f>[2]연령별!D91</f>
        <v>884</v>
      </c>
      <c r="K91" s="88">
        <f>[3]연령별!B91</f>
        <v>1471</v>
      </c>
      <c r="L91" s="88">
        <f>[3]연령별!C91</f>
        <v>675</v>
      </c>
      <c r="M91" s="88">
        <f>[3]연령별!D91</f>
        <v>796</v>
      </c>
      <c r="N91" s="88">
        <f>[4]연령별!B91</f>
        <v>2506</v>
      </c>
      <c r="O91" s="88">
        <f>[4]연령별!C91</f>
        <v>1095</v>
      </c>
      <c r="P91" s="88">
        <f>[4]연령별!D91</f>
        <v>1411</v>
      </c>
      <c r="Q91" s="88">
        <f>[5]연령별!B91</f>
        <v>1388</v>
      </c>
      <c r="R91" s="88">
        <f>[5]연령별!C91</f>
        <v>541</v>
      </c>
      <c r="S91" s="88">
        <f>[5]연령별!D91</f>
        <v>847</v>
      </c>
    </row>
    <row r="92" spans="1:19">
      <c r="A92" s="86" t="str">
        <f>[1]연령별!A92</f>
        <v>71  세</v>
      </c>
      <c r="B92" s="87">
        <f t="shared" si="6"/>
        <v>7971</v>
      </c>
      <c r="C92" s="88">
        <f t="shared" si="7"/>
        <v>3480</v>
      </c>
      <c r="D92" s="88">
        <f t="shared" si="8"/>
        <v>4491</v>
      </c>
      <c r="E92" s="88">
        <f>[1]연령별!B92</f>
        <v>971</v>
      </c>
      <c r="F92" s="88">
        <f>[1]연령별!C92</f>
        <v>458</v>
      </c>
      <c r="G92" s="88">
        <f>[1]연령별!D92</f>
        <v>513</v>
      </c>
      <c r="H92" s="88">
        <f>[2]연령별!B92</f>
        <v>1598</v>
      </c>
      <c r="I92" s="88">
        <f>[2]연령별!C92</f>
        <v>699</v>
      </c>
      <c r="J92" s="88">
        <f>[2]연령별!D92</f>
        <v>899</v>
      </c>
      <c r="K92" s="88">
        <f>[3]연령별!B92</f>
        <v>1463</v>
      </c>
      <c r="L92" s="88">
        <f>[3]연령별!C92</f>
        <v>660</v>
      </c>
      <c r="M92" s="88">
        <f>[3]연령별!D92</f>
        <v>803</v>
      </c>
      <c r="N92" s="88">
        <f>[4]연령별!B92</f>
        <v>2466</v>
      </c>
      <c r="O92" s="88">
        <f>[4]연령별!C92</f>
        <v>1085</v>
      </c>
      <c r="P92" s="88">
        <f>[4]연령별!D92</f>
        <v>1381</v>
      </c>
      <c r="Q92" s="88">
        <f>[5]연령별!B92</f>
        <v>1473</v>
      </c>
      <c r="R92" s="88">
        <f>[5]연령별!C92</f>
        <v>578</v>
      </c>
      <c r="S92" s="88">
        <f>[5]연령별!D92</f>
        <v>895</v>
      </c>
    </row>
    <row r="93" spans="1:19">
      <c r="A93" s="86" t="str">
        <f>[1]연령별!A93</f>
        <v>72  세</v>
      </c>
      <c r="B93" s="87">
        <f t="shared" si="6"/>
        <v>7283</v>
      </c>
      <c r="C93" s="88">
        <f t="shared" si="7"/>
        <v>3155</v>
      </c>
      <c r="D93" s="88">
        <f t="shared" si="8"/>
        <v>4128</v>
      </c>
      <c r="E93" s="88">
        <f>[1]연령별!B93</f>
        <v>919</v>
      </c>
      <c r="F93" s="88">
        <f>[1]연령별!C93</f>
        <v>436</v>
      </c>
      <c r="G93" s="88">
        <f>[1]연령별!D93</f>
        <v>483</v>
      </c>
      <c r="H93" s="88">
        <f>[2]연령별!B93</f>
        <v>1395</v>
      </c>
      <c r="I93" s="88">
        <f>[2]연령별!C93</f>
        <v>608</v>
      </c>
      <c r="J93" s="88">
        <f>[2]연령별!D93</f>
        <v>787</v>
      </c>
      <c r="K93" s="88">
        <f>[3]연령별!B93</f>
        <v>1317</v>
      </c>
      <c r="L93" s="88">
        <f>[3]연령별!C93</f>
        <v>588</v>
      </c>
      <c r="M93" s="88">
        <f>[3]연령별!D93</f>
        <v>729</v>
      </c>
      <c r="N93" s="88">
        <f>[4]연령별!B93</f>
        <v>2299</v>
      </c>
      <c r="O93" s="88">
        <f>[4]연령별!C93</f>
        <v>997</v>
      </c>
      <c r="P93" s="88">
        <f>[4]연령별!D93</f>
        <v>1302</v>
      </c>
      <c r="Q93" s="88">
        <f>[5]연령별!B93</f>
        <v>1353</v>
      </c>
      <c r="R93" s="88">
        <f>[5]연령별!C93</f>
        <v>526</v>
      </c>
      <c r="S93" s="88">
        <f>[5]연령별!D93</f>
        <v>827</v>
      </c>
    </row>
    <row r="94" spans="1:19">
      <c r="A94" s="86" t="str">
        <f>[1]연령별!A94</f>
        <v>73  세</v>
      </c>
      <c r="B94" s="87">
        <f t="shared" si="6"/>
        <v>6827</v>
      </c>
      <c r="C94" s="88">
        <f t="shared" si="7"/>
        <v>2846</v>
      </c>
      <c r="D94" s="88">
        <f t="shared" si="8"/>
        <v>3981</v>
      </c>
      <c r="E94" s="88">
        <f>[1]연령별!B94</f>
        <v>831</v>
      </c>
      <c r="F94" s="88">
        <f>[1]연령별!C94</f>
        <v>384</v>
      </c>
      <c r="G94" s="88">
        <f>[1]연령별!D94</f>
        <v>447</v>
      </c>
      <c r="H94" s="88">
        <f>[2]연령별!B94</f>
        <v>1335</v>
      </c>
      <c r="I94" s="88">
        <f>[2]연령별!C94</f>
        <v>549</v>
      </c>
      <c r="J94" s="88">
        <f>[2]연령별!D94</f>
        <v>786</v>
      </c>
      <c r="K94" s="88">
        <f>[3]연령별!B94</f>
        <v>1210</v>
      </c>
      <c r="L94" s="88">
        <f>[3]연령별!C94</f>
        <v>508</v>
      </c>
      <c r="M94" s="88">
        <f>[3]연령별!D94</f>
        <v>702</v>
      </c>
      <c r="N94" s="88">
        <f>[4]연령별!B94</f>
        <v>2121</v>
      </c>
      <c r="O94" s="88">
        <f>[4]연령별!C94</f>
        <v>910</v>
      </c>
      <c r="P94" s="88">
        <f>[4]연령별!D94</f>
        <v>1211</v>
      </c>
      <c r="Q94" s="88">
        <f>[5]연령별!B94</f>
        <v>1330</v>
      </c>
      <c r="R94" s="88">
        <f>[5]연령별!C94</f>
        <v>495</v>
      </c>
      <c r="S94" s="88">
        <f>[5]연령별!D94</f>
        <v>835</v>
      </c>
    </row>
    <row r="95" spans="1:19">
      <c r="A95" s="86" t="str">
        <f>[1]연령별!A95</f>
        <v>74  세</v>
      </c>
      <c r="B95" s="87">
        <f t="shared" si="6"/>
        <v>5958</v>
      </c>
      <c r="C95" s="88">
        <f t="shared" si="7"/>
        <v>2344</v>
      </c>
      <c r="D95" s="88">
        <f t="shared" si="8"/>
        <v>3614</v>
      </c>
      <c r="E95" s="88">
        <f>[1]연령별!B95</f>
        <v>737</v>
      </c>
      <c r="F95" s="88">
        <f>[1]연령별!C95</f>
        <v>331</v>
      </c>
      <c r="G95" s="88">
        <f>[1]연령별!D95</f>
        <v>406</v>
      </c>
      <c r="H95" s="88">
        <f>[2]연령별!B95</f>
        <v>1126</v>
      </c>
      <c r="I95" s="88">
        <f>[2]연령별!C95</f>
        <v>458</v>
      </c>
      <c r="J95" s="88">
        <f>[2]연령별!D95</f>
        <v>668</v>
      </c>
      <c r="K95" s="88">
        <f>[3]연령별!B95</f>
        <v>1094</v>
      </c>
      <c r="L95" s="88">
        <f>[3]연령별!C95</f>
        <v>429</v>
      </c>
      <c r="M95" s="88">
        <f>[3]연령별!D95</f>
        <v>665</v>
      </c>
      <c r="N95" s="88">
        <f>[4]연령별!B95</f>
        <v>1889</v>
      </c>
      <c r="O95" s="88">
        <f>[4]연령별!C95</f>
        <v>737</v>
      </c>
      <c r="P95" s="88">
        <f>[4]연령별!D95</f>
        <v>1152</v>
      </c>
      <c r="Q95" s="88">
        <f>[5]연령별!B95</f>
        <v>1112</v>
      </c>
      <c r="R95" s="88">
        <f>[5]연령별!C95</f>
        <v>389</v>
      </c>
      <c r="S95" s="88">
        <f>[5]연령별!D95</f>
        <v>723</v>
      </c>
    </row>
    <row r="96" spans="1:19" s="59" customFormat="1">
      <c r="A96" s="81" t="str">
        <f>[1]연령별!A96</f>
        <v>75-79</v>
      </c>
      <c r="B96" s="84">
        <f t="shared" si="6"/>
        <v>23729</v>
      </c>
      <c r="C96" s="85">
        <f t="shared" si="7"/>
        <v>8871</v>
      </c>
      <c r="D96" s="85">
        <f t="shared" si="8"/>
        <v>14858</v>
      </c>
      <c r="E96" s="85">
        <f>[1]연령별!B96</f>
        <v>2814</v>
      </c>
      <c r="F96" s="85">
        <f>[1]연령별!C96</f>
        <v>1186</v>
      </c>
      <c r="G96" s="85">
        <f>[1]연령별!D96</f>
        <v>1628</v>
      </c>
      <c r="H96" s="85">
        <f>[2]연령별!B96</f>
        <v>4731</v>
      </c>
      <c r="I96" s="85">
        <f>[2]연령별!C96</f>
        <v>1775</v>
      </c>
      <c r="J96" s="85">
        <f>[2]연령별!D96</f>
        <v>2956</v>
      </c>
      <c r="K96" s="85">
        <f>[3]연령별!B96</f>
        <v>4257</v>
      </c>
      <c r="L96" s="85">
        <f>[3]연령별!C96</f>
        <v>1563</v>
      </c>
      <c r="M96" s="85">
        <f>[3]연령별!D96</f>
        <v>2694</v>
      </c>
      <c r="N96" s="85">
        <f>[4]연령별!B96</f>
        <v>7338</v>
      </c>
      <c r="O96" s="85">
        <f>[4]연령별!C96</f>
        <v>2780</v>
      </c>
      <c r="P96" s="85">
        <f>[4]연령별!D96</f>
        <v>4558</v>
      </c>
      <c r="Q96" s="85">
        <f>[5]연령별!B96</f>
        <v>4589</v>
      </c>
      <c r="R96" s="85">
        <f>[5]연령별!C96</f>
        <v>1567</v>
      </c>
      <c r="S96" s="85">
        <f>[5]연령별!D96</f>
        <v>3022</v>
      </c>
    </row>
    <row r="97" spans="1:19">
      <c r="A97" s="86" t="str">
        <f>[1]연령별!A97</f>
        <v>75  세</v>
      </c>
      <c r="B97" s="87">
        <f t="shared" si="6"/>
        <v>6039</v>
      </c>
      <c r="C97" s="88">
        <f t="shared" si="7"/>
        <v>2416</v>
      </c>
      <c r="D97" s="88">
        <f t="shared" si="8"/>
        <v>3623</v>
      </c>
      <c r="E97" s="88">
        <f>[1]연령별!B97</f>
        <v>694</v>
      </c>
      <c r="F97" s="88">
        <f>[1]연령별!C97</f>
        <v>298</v>
      </c>
      <c r="G97" s="88">
        <f>[1]연령별!D97</f>
        <v>396</v>
      </c>
      <c r="H97" s="88">
        <f>[2]연령별!B97</f>
        <v>1185</v>
      </c>
      <c r="I97" s="88">
        <f>[2]연령별!C97</f>
        <v>502</v>
      </c>
      <c r="J97" s="88">
        <f>[2]연령별!D97</f>
        <v>683</v>
      </c>
      <c r="K97" s="88">
        <f>[3]연령별!B97</f>
        <v>1083</v>
      </c>
      <c r="L97" s="88">
        <f>[3]연령별!C97</f>
        <v>431</v>
      </c>
      <c r="M97" s="88">
        <f>[3]연령별!D97</f>
        <v>652</v>
      </c>
      <c r="N97" s="88">
        <f>[4]연령별!B97</f>
        <v>1857</v>
      </c>
      <c r="O97" s="88">
        <f>[4]연령별!C97</f>
        <v>758</v>
      </c>
      <c r="P97" s="88">
        <f>[4]연령별!D97</f>
        <v>1099</v>
      </c>
      <c r="Q97" s="88">
        <f>[5]연령별!B97</f>
        <v>1220</v>
      </c>
      <c r="R97" s="88">
        <f>[5]연령별!C97</f>
        <v>427</v>
      </c>
      <c r="S97" s="88">
        <f>[5]연령별!D97</f>
        <v>793</v>
      </c>
    </row>
    <row r="98" spans="1:19">
      <c r="A98" s="86" t="str">
        <f>[1]연령별!A98</f>
        <v>76  세</v>
      </c>
      <c r="B98" s="87">
        <f t="shared" si="6"/>
        <v>5498</v>
      </c>
      <c r="C98" s="88">
        <f t="shared" si="7"/>
        <v>2126</v>
      </c>
      <c r="D98" s="88">
        <f t="shared" si="8"/>
        <v>3372</v>
      </c>
      <c r="E98" s="88">
        <f>[1]연령별!B98</f>
        <v>663</v>
      </c>
      <c r="F98" s="88">
        <f>[1]연령별!C98</f>
        <v>291</v>
      </c>
      <c r="G98" s="88">
        <f>[1]연령별!D98</f>
        <v>372</v>
      </c>
      <c r="H98" s="88">
        <f>[2]연령별!B98</f>
        <v>1095</v>
      </c>
      <c r="I98" s="88">
        <f>[2]연령별!C98</f>
        <v>407</v>
      </c>
      <c r="J98" s="88">
        <f>[2]연령별!D98</f>
        <v>688</v>
      </c>
      <c r="K98" s="88">
        <f>[3]연령별!B98</f>
        <v>971</v>
      </c>
      <c r="L98" s="88">
        <f>[3]연령별!C98</f>
        <v>369</v>
      </c>
      <c r="M98" s="88">
        <f>[3]연령별!D98</f>
        <v>602</v>
      </c>
      <c r="N98" s="88">
        <f>[4]연령별!B98</f>
        <v>1737</v>
      </c>
      <c r="O98" s="88">
        <f>[4]연령별!C98</f>
        <v>683</v>
      </c>
      <c r="P98" s="88">
        <f>[4]연령별!D98</f>
        <v>1054</v>
      </c>
      <c r="Q98" s="88">
        <f>[5]연령별!B98</f>
        <v>1032</v>
      </c>
      <c r="R98" s="88">
        <f>[5]연령별!C98</f>
        <v>376</v>
      </c>
      <c r="S98" s="88">
        <f>[5]연령별!D98</f>
        <v>656</v>
      </c>
    </row>
    <row r="99" spans="1:19">
      <c r="A99" s="86" t="str">
        <f>[1]연령별!A99</f>
        <v>77  세</v>
      </c>
      <c r="B99" s="87">
        <f t="shared" si="6"/>
        <v>4543</v>
      </c>
      <c r="C99" s="88">
        <f t="shared" si="7"/>
        <v>1669</v>
      </c>
      <c r="D99" s="88">
        <f t="shared" si="8"/>
        <v>2874</v>
      </c>
      <c r="E99" s="88">
        <f>[1]연령별!B99</f>
        <v>546</v>
      </c>
      <c r="F99" s="88">
        <f>[1]연령별!C99</f>
        <v>239</v>
      </c>
      <c r="G99" s="88">
        <f>[1]연령별!D99</f>
        <v>307</v>
      </c>
      <c r="H99" s="88">
        <f>[2]연령별!B99</f>
        <v>931</v>
      </c>
      <c r="I99" s="88">
        <f>[2]연령별!C99</f>
        <v>324</v>
      </c>
      <c r="J99" s="88">
        <f>[2]연령별!D99</f>
        <v>607</v>
      </c>
      <c r="K99" s="88">
        <f>[3]연령별!B99</f>
        <v>823</v>
      </c>
      <c r="L99" s="88">
        <f>[3]연령별!C99</f>
        <v>295</v>
      </c>
      <c r="M99" s="88">
        <f>[3]연령별!D99</f>
        <v>528</v>
      </c>
      <c r="N99" s="88">
        <f>[4]연령별!B99</f>
        <v>1393</v>
      </c>
      <c r="O99" s="88">
        <f>[4]연령별!C99</f>
        <v>521</v>
      </c>
      <c r="P99" s="88">
        <f>[4]연령별!D99</f>
        <v>872</v>
      </c>
      <c r="Q99" s="88">
        <f>[5]연령별!B99</f>
        <v>850</v>
      </c>
      <c r="R99" s="88">
        <f>[5]연령별!C99</f>
        <v>290</v>
      </c>
      <c r="S99" s="88">
        <f>[5]연령별!D99</f>
        <v>560</v>
      </c>
    </row>
    <row r="100" spans="1:19">
      <c r="A100" s="86" t="str">
        <f>[1]연령별!A100</f>
        <v>78  세</v>
      </c>
      <c r="B100" s="87">
        <f t="shared" si="6"/>
        <v>4123</v>
      </c>
      <c r="C100" s="88">
        <f t="shared" si="7"/>
        <v>1476</v>
      </c>
      <c r="D100" s="88">
        <f t="shared" si="8"/>
        <v>2647</v>
      </c>
      <c r="E100" s="88">
        <f>[1]연령별!B100</f>
        <v>475</v>
      </c>
      <c r="F100" s="88">
        <f>[1]연령별!C100</f>
        <v>191</v>
      </c>
      <c r="G100" s="88">
        <f>[1]연령별!D100</f>
        <v>284</v>
      </c>
      <c r="H100" s="88">
        <f>[2]연령별!B100</f>
        <v>823</v>
      </c>
      <c r="I100" s="88">
        <f>[2]연령별!C100</f>
        <v>290</v>
      </c>
      <c r="J100" s="88">
        <f>[2]연령별!D100</f>
        <v>533</v>
      </c>
      <c r="K100" s="88">
        <f>[3]연령별!B100</f>
        <v>785</v>
      </c>
      <c r="L100" s="88">
        <f>[3]연령별!C100</f>
        <v>278</v>
      </c>
      <c r="M100" s="88">
        <f>[3]연령별!D100</f>
        <v>507</v>
      </c>
      <c r="N100" s="88">
        <f>[4]연령별!B100</f>
        <v>1239</v>
      </c>
      <c r="O100" s="88">
        <f>[4]연령별!C100</f>
        <v>445</v>
      </c>
      <c r="P100" s="88">
        <f>[4]연령별!D100</f>
        <v>794</v>
      </c>
      <c r="Q100" s="88">
        <f>[5]연령별!B100</f>
        <v>801</v>
      </c>
      <c r="R100" s="88">
        <f>[5]연령별!C100</f>
        <v>272</v>
      </c>
      <c r="S100" s="88">
        <f>[5]연령별!D100</f>
        <v>529</v>
      </c>
    </row>
    <row r="101" spans="1:19">
      <c r="A101" s="86" t="str">
        <f>[1]연령별!A101</f>
        <v>79  세</v>
      </c>
      <c r="B101" s="87">
        <f t="shared" ref="B101:B126" si="9">SUM(C101:D101)</f>
        <v>3526</v>
      </c>
      <c r="C101" s="88">
        <f t="shared" ref="C101:C126" si="10">SUM(F101,I101,L101,O101,R101)</f>
        <v>1184</v>
      </c>
      <c r="D101" s="88">
        <f t="shared" ref="D101:D126" si="11">SUM(G101,J101,M101,P101,S101)</f>
        <v>2342</v>
      </c>
      <c r="E101" s="88">
        <f>[1]연령별!B101</f>
        <v>436</v>
      </c>
      <c r="F101" s="88">
        <f>[1]연령별!C101</f>
        <v>167</v>
      </c>
      <c r="G101" s="88">
        <f>[1]연령별!D101</f>
        <v>269</v>
      </c>
      <c r="H101" s="88">
        <f>[2]연령별!B101</f>
        <v>697</v>
      </c>
      <c r="I101" s="88">
        <f>[2]연령별!C101</f>
        <v>252</v>
      </c>
      <c r="J101" s="88">
        <f>[2]연령별!D101</f>
        <v>445</v>
      </c>
      <c r="K101" s="88">
        <f>[3]연령별!B101</f>
        <v>595</v>
      </c>
      <c r="L101" s="88">
        <f>[3]연령별!C101</f>
        <v>190</v>
      </c>
      <c r="M101" s="88">
        <f>[3]연령별!D101</f>
        <v>405</v>
      </c>
      <c r="N101" s="88">
        <f>[4]연령별!B101</f>
        <v>1112</v>
      </c>
      <c r="O101" s="88">
        <f>[4]연령별!C101</f>
        <v>373</v>
      </c>
      <c r="P101" s="88">
        <f>[4]연령별!D101</f>
        <v>739</v>
      </c>
      <c r="Q101" s="88">
        <f>[5]연령별!B101</f>
        <v>686</v>
      </c>
      <c r="R101" s="88">
        <f>[5]연령별!C101</f>
        <v>202</v>
      </c>
      <c r="S101" s="88">
        <f>[5]연령별!D101</f>
        <v>484</v>
      </c>
    </row>
    <row r="102" spans="1:19" s="59" customFormat="1">
      <c r="A102" s="81" t="str">
        <f>[1]연령별!A102</f>
        <v>80-84</v>
      </c>
      <c r="B102" s="84">
        <f t="shared" si="9"/>
        <v>13909</v>
      </c>
      <c r="C102" s="85">
        <f t="shared" si="10"/>
        <v>4280</v>
      </c>
      <c r="D102" s="85">
        <f t="shared" si="11"/>
        <v>9629</v>
      </c>
      <c r="E102" s="85">
        <f>[1]연령별!B102</f>
        <v>1637</v>
      </c>
      <c r="F102" s="85">
        <f>[1]연령별!C102</f>
        <v>592</v>
      </c>
      <c r="G102" s="85">
        <f>[1]연령별!D102</f>
        <v>1045</v>
      </c>
      <c r="H102" s="85">
        <f>[2]연령별!B102</f>
        <v>2818</v>
      </c>
      <c r="I102" s="85">
        <f>[2]연령별!C102</f>
        <v>833</v>
      </c>
      <c r="J102" s="85">
        <f>[2]연령별!D102</f>
        <v>1985</v>
      </c>
      <c r="K102" s="85">
        <f>[3]연령별!B102</f>
        <v>2543</v>
      </c>
      <c r="L102" s="85">
        <f>[3]연령별!C102</f>
        <v>802</v>
      </c>
      <c r="M102" s="85">
        <f>[3]연령별!D102</f>
        <v>1741</v>
      </c>
      <c r="N102" s="85">
        <f>[4]연령별!B102</f>
        <v>4259</v>
      </c>
      <c r="O102" s="85">
        <f>[4]연령별!C102</f>
        <v>1274</v>
      </c>
      <c r="P102" s="85">
        <f>[4]연령별!D102</f>
        <v>2985</v>
      </c>
      <c r="Q102" s="85">
        <f>[5]연령별!B102</f>
        <v>2652</v>
      </c>
      <c r="R102" s="85">
        <f>[5]연령별!C102</f>
        <v>779</v>
      </c>
      <c r="S102" s="85">
        <f>[5]연령별!D102</f>
        <v>1873</v>
      </c>
    </row>
    <row r="103" spans="1:19">
      <c r="A103" s="86" t="str">
        <f>[1]연령별!A103</f>
        <v>80  세</v>
      </c>
      <c r="B103" s="87">
        <f t="shared" si="9"/>
        <v>3587</v>
      </c>
      <c r="C103" s="88">
        <f t="shared" si="10"/>
        <v>1061</v>
      </c>
      <c r="D103" s="88">
        <f t="shared" si="11"/>
        <v>2526</v>
      </c>
      <c r="E103" s="88">
        <f>[1]연령별!B103</f>
        <v>387</v>
      </c>
      <c r="F103" s="88">
        <f>[1]연령별!C103</f>
        <v>134</v>
      </c>
      <c r="G103" s="88">
        <f>[1]연령별!D103</f>
        <v>253</v>
      </c>
      <c r="H103" s="88">
        <f>[2]연령별!B103</f>
        <v>679</v>
      </c>
      <c r="I103" s="88">
        <f>[2]연령별!C103</f>
        <v>184</v>
      </c>
      <c r="J103" s="88">
        <f>[2]연령별!D103</f>
        <v>495</v>
      </c>
      <c r="K103" s="88">
        <f>[3]연령별!B103</f>
        <v>688</v>
      </c>
      <c r="L103" s="88">
        <f>[3]연령별!C103</f>
        <v>227</v>
      </c>
      <c r="M103" s="88">
        <f>[3]연령별!D103</f>
        <v>461</v>
      </c>
      <c r="N103" s="88">
        <f>[4]연령별!B103</f>
        <v>1078</v>
      </c>
      <c r="O103" s="88">
        <f>[4]연령별!C103</f>
        <v>301</v>
      </c>
      <c r="P103" s="88">
        <f>[4]연령별!D103</f>
        <v>777</v>
      </c>
      <c r="Q103" s="88">
        <f>[5]연령별!B103</f>
        <v>755</v>
      </c>
      <c r="R103" s="88">
        <f>[5]연령별!C103</f>
        <v>215</v>
      </c>
      <c r="S103" s="88">
        <f>[5]연령별!D103</f>
        <v>540</v>
      </c>
    </row>
    <row r="104" spans="1:19">
      <c r="A104" s="86" t="str">
        <f>[1]연령별!A104</f>
        <v>81  세</v>
      </c>
      <c r="B104" s="87">
        <f t="shared" si="9"/>
        <v>3324</v>
      </c>
      <c r="C104" s="88">
        <f t="shared" si="10"/>
        <v>1094</v>
      </c>
      <c r="D104" s="88">
        <f t="shared" si="11"/>
        <v>2230</v>
      </c>
      <c r="E104" s="88">
        <f>[1]연령별!B104</f>
        <v>405</v>
      </c>
      <c r="F104" s="88">
        <f>[1]연령별!C104</f>
        <v>157</v>
      </c>
      <c r="G104" s="88">
        <f>[1]연령별!D104</f>
        <v>248</v>
      </c>
      <c r="H104" s="88">
        <f>[2]연령별!B104</f>
        <v>685</v>
      </c>
      <c r="I104" s="88">
        <f>[2]연령별!C104</f>
        <v>200</v>
      </c>
      <c r="J104" s="88">
        <f>[2]연령별!D104</f>
        <v>485</v>
      </c>
      <c r="K104" s="88">
        <f>[3]연령별!B104</f>
        <v>602</v>
      </c>
      <c r="L104" s="88">
        <f>[3]연령별!C104</f>
        <v>200</v>
      </c>
      <c r="M104" s="88">
        <f>[3]연령별!D104</f>
        <v>402</v>
      </c>
      <c r="N104" s="88">
        <f>[4]연령별!B104</f>
        <v>1027</v>
      </c>
      <c r="O104" s="88">
        <f>[4]연령별!C104</f>
        <v>352</v>
      </c>
      <c r="P104" s="88">
        <f>[4]연령별!D104</f>
        <v>675</v>
      </c>
      <c r="Q104" s="88">
        <f>[5]연령별!B104</f>
        <v>605</v>
      </c>
      <c r="R104" s="88">
        <f>[5]연령별!C104</f>
        <v>185</v>
      </c>
      <c r="S104" s="88">
        <f>[5]연령별!D104</f>
        <v>420</v>
      </c>
    </row>
    <row r="105" spans="1:19">
      <c r="A105" s="86" t="str">
        <f>[1]연령별!A105</f>
        <v>82  세</v>
      </c>
      <c r="B105" s="87">
        <f t="shared" si="9"/>
        <v>2698</v>
      </c>
      <c r="C105" s="88">
        <f t="shared" si="10"/>
        <v>851</v>
      </c>
      <c r="D105" s="88">
        <f t="shared" si="11"/>
        <v>1847</v>
      </c>
      <c r="E105" s="88">
        <f>[1]연령별!B105</f>
        <v>304</v>
      </c>
      <c r="F105" s="88">
        <f>[1]연령별!C105</f>
        <v>114</v>
      </c>
      <c r="G105" s="88">
        <f>[1]연령별!D105</f>
        <v>190</v>
      </c>
      <c r="H105" s="88">
        <f>[2]연령별!B105</f>
        <v>576</v>
      </c>
      <c r="I105" s="88">
        <f>[2]연령별!C105</f>
        <v>193</v>
      </c>
      <c r="J105" s="88">
        <f>[2]연령별!D105</f>
        <v>383</v>
      </c>
      <c r="K105" s="88">
        <f>[3]연령별!B105</f>
        <v>462</v>
      </c>
      <c r="L105" s="88">
        <f>[3]연령별!C105</f>
        <v>146</v>
      </c>
      <c r="M105" s="88">
        <f>[3]연령별!D105</f>
        <v>316</v>
      </c>
      <c r="N105" s="88">
        <f>[4]연령별!B105</f>
        <v>874</v>
      </c>
      <c r="O105" s="88">
        <f>[4]연령별!C105</f>
        <v>239</v>
      </c>
      <c r="P105" s="88">
        <f>[4]연령별!D105</f>
        <v>635</v>
      </c>
      <c r="Q105" s="88">
        <f>[5]연령별!B105</f>
        <v>482</v>
      </c>
      <c r="R105" s="88">
        <f>[5]연령별!C105</f>
        <v>159</v>
      </c>
      <c r="S105" s="88">
        <f>[5]연령별!D105</f>
        <v>323</v>
      </c>
    </row>
    <row r="106" spans="1:19">
      <c r="A106" s="86" t="str">
        <f>[1]연령별!A106</f>
        <v>83  세</v>
      </c>
      <c r="B106" s="87">
        <f t="shared" si="9"/>
        <v>2422</v>
      </c>
      <c r="C106" s="88">
        <f t="shared" si="10"/>
        <v>720</v>
      </c>
      <c r="D106" s="88">
        <f t="shared" si="11"/>
        <v>1702</v>
      </c>
      <c r="E106" s="88">
        <f>[1]연령별!B106</f>
        <v>291</v>
      </c>
      <c r="F106" s="88">
        <f>[1]연령별!C106</f>
        <v>104</v>
      </c>
      <c r="G106" s="88">
        <f>[1]연령별!D106</f>
        <v>187</v>
      </c>
      <c r="H106" s="88">
        <f>[2]연령별!B106</f>
        <v>507</v>
      </c>
      <c r="I106" s="88">
        <f>[2]연령별!C106</f>
        <v>151</v>
      </c>
      <c r="J106" s="88">
        <f>[2]연령별!D106</f>
        <v>356</v>
      </c>
      <c r="K106" s="88">
        <f>[3]연령별!B106</f>
        <v>455</v>
      </c>
      <c r="L106" s="88">
        <f>[3]연령별!C106</f>
        <v>136</v>
      </c>
      <c r="M106" s="88">
        <f>[3]연령별!D106</f>
        <v>319</v>
      </c>
      <c r="N106" s="88">
        <f>[4]연령별!B106</f>
        <v>733</v>
      </c>
      <c r="O106" s="88">
        <f>[4]연령별!C106</f>
        <v>216</v>
      </c>
      <c r="P106" s="88">
        <f>[4]연령별!D106</f>
        <v>517</v>
      </c>
      <c r="Q106" s="88">
        <f>[5]연령별!B106</f>
        <v>436</v>
      </c>
      <c r="R106" s="88">
        <f>[5]연령별!C106</f>
        <v>113</v>
      </c>
      <c r="S106" s="88">
        <f>[5]연령별!D106</f>
        <v>323</v>
      </c>
    </row>
    <row r="107" spans="1:19">
      <c r="A107" s="86" t="str">
        <f>[1]연령별!A107</f>
        <v>84  세</v>
      </c>
      <c r="B107" s="87">
        <f t="shared" si="9"/>
        <v>1878</v>
      </c>
      <c r="C107" s="88">
        <f t="shared" si="10"/>
        <v>554</v>
      </c>
      <c r="D107" s="88">
        <f t="shared" si="11"/>
        <v>1324</v>
      </c>
      <c r="E107" s="88">
        <f>[1]연령별!B107</f>
        <v>250</v>
      </c>
      <c r="F107" s="88">
        <f>[1]연령별!C107</f>
        <v>83</v>
      </c>
      <c r="G107" s="88">
        <f>[1]연령별!D107</f>
        <v>167</v>
      </c>
      <c r="H107" s="88">
        <f>[2]연령별!B107</f>
        <v>371</v>
      </c>
      <c r="I107" s="88">
        <f>[2]연령별!C107</f>
        <v>105</v>
      </c>
      <c r="J107" s="88">
        <f>[2]연령별!D107</f>
        <v>266</v>
      </c>
      <c r="K107" s="88">
        <f>[3]연령별!B107</f>
        <v>336</v>
      </c>
      <c r="L107" s="88">
        <f>[3]연령별!C107</f>
        <v>93</v>
      </c>
      <c r="M107" s="88">
        <f>[3]연령별!D107</f>
        <v>243</v>
      </c>
      <c r="N107" s="88">
        <f>[4]연령별!B107</f>
        <v>547</v>
      </c>
      <c r="O107" s="88">
        <f>[4]연령별!C107</f>
        <v>166</v>
      </c>
      <c r="P107" s="88">
        <f>[4]연령별!D107</f>
        <v>381</v>
      </c>
      <c r="Q107" s="88">
        <f>[5]연령별!B107</f>
        <v>374</v>
      </c>
      <c r="R107" s="88">
        <f>[5]연령별!C107</f>
        <v>107</v>
      </c>
      <c r="S107" s="88">
        <f>[5]연령별!D107</f>
        <v>267</v>
      </c>
    </row>
    <row r="108" spans="1:19" s="59" customFormat="1">
      <c r="A108" s="81" t="str">
        <f>[1]연령별!A108</f>
        <v>85-89</v>
      </c>
      <c r="B108" s="84">
        <f t="shared" si="9"/>
        <v>6369</v>
      </c>
      <c r="C108" s="85">
        <f t="shared" si="10"/>
        <v>1570</v>
      </c>
      <c r="D108" s="85">
        <f t="shared" si="11"/>
        <v>4799</v>
      </c>
      <c r="E108" s="85">
        <f>[1]연령별!B108</f>
        <v>744</v>
      </c>
      <c r="F108" s="85">
        <f>[1]연령별!C108</f>
        <v>205</v>
      </c>
      <c r="G108" s="85">
        <f>[1]연령별!D108</f>
        <v>539</v>
      </c>
      <c r="H108" s="85">
        <f>[2]연령별!B108</f>
        <v>1364</v>
      </c>
      <c r="I108" s="85">
        <f>[2]연령별!C108</f>
        <v>312</v>
      </c>
      <c r="J108" s="85">
        <f>[2]연령별!D108</f>
        <v>1052</v>
      </c>
      <c r="K108" s="85">
        <f>[3]연령별!B108</f>
        <v>1189</v>
      </c>
      <c r="L108" s="85">
        <f>[3]연령별!C108</f>
        <v>309</v>
      </c>
      <c r="M108" s="85">
        <f>[3]연령별!D108</f>
        <v>880</v>
      </c>
      <c r="N108" s="85">
        <f>[4]연령별!B108</f>
        <v>1832</v>
      </c>
      <c r="O108" s="85">
        <f>[4]연령별!C108</f>
        <v>448</v>
      </c>
      <c r="P108" s="85">
        <f>[4]연령별!D108</f>
        <v>1384</v>
      </c>
      <c r="Q108" s="85">
        <f>[5]연령별!B108</f>
        <v>1240</v>
      </c>
      <c r="R108" s="85">
        <f>[5]연령별!C108</f>
        <v>296</v>
      </c>
      <c r="S108" s="85">
        <f>[5]연령별!D108</f>
        <v>944</v>
      </c>
    </row>
    <row r="109" spans="1:19">
      <c r="A109" s="86" t="str">
        <f>[1]연령별!A109</f>
        <v>85  세</v>
      </c>
      <c r="B109" s="87">
        <f t="shared" si="9"/>
        <v>1639</v>
      </c>
      <c r="C109" s="88">
        <f t="shared" si="10"/>
        <v>432</v>
      </c>
      <c r="D109" s="88">
        <f t="shared" si="11"/>
        <v>1207</v>
      </c>
      <c r="E109" s="88">
        <f>[1]연령별!B109</f>
        <v>173</v>
      </c>
      <c r="F109" s="88">
        <f>[1]연령별!C109</f>
        <v>49</v>
      </c>
      <c r="G109" s="88">
        <f>[1]연령별!D109</f>
        <v>124</v>
      </c>
      <c r="H109" s="88">
        <f>[2]연령별!B109</f>
        <v>359</v>
      </c>
      <c r="I109" s="88">
        <f>[2]연령별!C109</f>
        <v>79</v>
      </c>
      <c r="J109" s="88">
        <f>[2]연령별!D109</f>
        <v>280</v>
      </c>
      <c r="K109" s="88">
        <f>[3]연령별!B109</f>
        <v>312</v>
      </c>
      <c r="L109" s="88">
        <f>[3]연령별!C109</f>
        <v>86</v>
      </c>
      <c r="M109" s="88">
        <f>[3]연령별!D109</f>
        <v>226</v>
      </c>
      <c r="N109" s="88">
        <f>[4]연령별!B109</f>
        <v>452</v>
      </c>
      <c r="O109" s="88">
        <f>[4]연령별!C109</f>
        <v>128</v>
      </c>
      <c r="P109" s="88">
        <f>[4]연령별!D109</f>
        <v>324</v>
      </c>
      <c r="Q109" s="88">
        <f>[5]연령별!B109</f>
        <v>343</v>
      </c>
      <c r="R109" s="88">
        <f>[5]연령별!C109</f>
        <v>90</v>
      </c>
      <c r="S109" s="88">
        <f>[5]연령별!D109</f>
        <v>253</v>
      </c>
    </row>
    <row r="110" spans="1:19">
      <c r="A110" s="86" t="str">
        <f>[1]연령별!A110</f>
        <v>86  세</v>
      </c>
      <c r="B110" s="87">
        <f t="shared" si="9"/>
        <v>1235</v>
      </c>
      <c r="C110" s="88">
        <f t="shared" si="10"/>
        <v>371</v>
      </c>
      <c r="D110" s="88">
        <f t="shared" si="11"/>
        <v>864</v>
      </c>
      <c r="E110" s="88">
        <f>[1]연령별!B110</f>
        <v>149</v>
      </c>
      <c r="F110" s="88">
        <f>[1]연령별!C110</f>
        <v>45</v>
      </c>
      <c r="G110" s="88">
        <f>[1]연령별!D110</f>
        <v>104</v>
      </c>
      <c r="H110" s="88">
        <f>[2]연령별!B110</f>
        <v>267</v>
      </c>
      <c r="I110" s="88">
        <f>[2]연령별!C110</f>
        <v>74</v>
      </c>
      <c r="J110" s="88">
        <f>[2]연령별!D110</f>
        <v>193</v>
      </c>
      <c r="K110" s="88">
        <f>[3]연령별!B110</f>
        <v>212</v>
      </c>
      <c r="L110" s="88">
        <f>[3]연령별!C110</f>
        <v>68</v>
      </c>
      <c r="M110" s="88">
        <f>[3]연령별!D110</f>
        <v>144</v>
      </c>
      <c r="N110" s="88">
        <f>[4]연령별!B110</f>
        <v>373</v>
      </c>
      <c r="O110" s="88">
        <f>[4]연령별!C110</f>
        <v>115</v>
      </c>
      <c r="P110" s="88">
        <f>[4]연령별!D110</f>
        <v>258</v>
      </c>
      <c r="Q110" s="88">
        <f>[5]연령별!B110</f>
        <v>234</v>
      </c>
      <c r="R110" s="88">
        <f>[5]연령별!C110</f>
        <v>69</v>
      </c>
      <c r="S110" s="88">
        <f>[5]연령별!D110</f>
        <v>165</v>
      </c>
    </row>
    <row r="111" spans="1:19">
      <c r="A111" s="86" t="str">
        <f>[1]연령별!A111</f>
        <v>87  세</v>
      </c>
      <c r="B111" s="87">
        <f t="shared" si="9"/>
        <v>1494</v>
      </c>
      <c r="C111" s="88">
        <f t="shared" si="10"/>
        <v>339</v>
      </c>
      <c r="D111" s="88">
        <f t="shared" si="11"/>
        <v>1155</v>
      </c>
      <c r="E111" s="88">
        <f>[1]연령별!B111</f>
        <v>175</v>
      </c>
      <c r="F111" s="88">
        <f>[1]연령별!C111</f>
        <v>50</v>
      </c>
      <c r="G111" s="88">
        <f>[1]연령별!D111</f>
        <v>125</v>
      </c>
      <c r="H111" s="88">
        <f>[2]연령별!B111</f>
        <v>351</v>
      </c>
      <c r="I111" s="88">
        <f>[2]연령별!C111</f>
        <v>81</v>
      </c>
      <c r="J111" s="88">
        <f>[2]연령별!D111</f>
        <v>270</v>
      </c>
      <c r="K111" s="88">
        <f>[3]연령별!B111</f>
        <v>270</v>
      </c>
      <c r="L111" s="88">
        <f>[3]연령별!C111</f>
        <v>69</v>
      </c>
      <c r="M111" s="88">
        <f>[3]연령별!D111</f>
        <v>201</v>
      </c>
      <c r="N111" s="88">
        <f>[4]연령별!B111</f>
        <v>423</v>
      </c>
      <c r="O111" s="88">
        <f>[4]연령별!C111</f>
        <v>92</v>
      </c>
      <c r="P111" s="88">
        <f>[4]연령별!D111</f>
        <v>331</v>
      </c>
      <c r="Q111" s="88">
        <f>[5]연령별!B111</f>
        <v>275</v>
      </c>
      <c r="R111" s="88">
        <f>[5]연령별!C111</f>
        <v>47</v>
      </c>
      <c r="S111" s="88">
        <f>[5]연령별!D111</f>
        <v>228</v>
      </c>
    </row>
    <row r="112" spans="1:19">
      <c r="A112" s="86" t="str">
        <f>[1]연령별!A112</f>
        <v>88  세</v>
      </c>
      <c r="B112" s="87">
        <f t="shared" si="9"/>
        <v>1146</v>
      </c>
      <c r="C112" s="88">
        <f t="shared" si="10"/>
        <v>259</v>
      </c>
      <c r="D112" s="88">
        <f t="shared" si="11"/>
        <v>887</v>
      </c>
      <c r="E112" s="88">
        <f>[1]연령별!B112</f>
        <v>138</v>
      </c>
      <c r="F112" s="88">
        <f>[1]연령별!C112</f>
        <v>35</v>
      </c>
      <c r="G112" s="88">
        <f>[1]연령별!D112</f>
        <v>103</v>
      </c>
      <c r="H112" s="88">
        <f>[2]연령별!B112</f>
        <v>220</v>
      </c>
      <c r="I112" s="88">
        <f>[2]연령별!C112</f>
        <v>43</v>
      </c>
      <c r="J112" s="88">
        <f>[2]연령별!D112</f>
        <v>177</v>
      </c>
      <c r="K112" s="88">
        <f>[3]연령별!B112</f>
        <v>227</v>
      </c>
      <c r="L112" s="88">
        <f>[3]연령별!C112</f>
        <v>49</v>
      </c>
      <c r="M112" s="88">
        <f>[3]연령별!D112</f>
        <v>178</v>
      </c>
      <c r="N112" s="88">
        <f>[4]연령별!B112</f>
        <v>329</v>
      </c>
      <c r="O112" s="88">
        <f>[4]연령별!C112</f>
        <v>72</v>
      </c>
      <c r="P112" s="88">
        <f>[4]연령별!D112</f>
        <v>257</v>
      </c>
      <c r="Q112" s="88">
        <f>[5]연령별!B112</f>
        <v>232</v>
      </c>
      <c r="R112" s="88">
        <f>[5]연령별!C112</f>
        <v>60</v>
      </c>
      <c r="S112" s="88">
        <f>[5]연령별!D112</f>
        <v>172</v>
      </c>
    </row>
    <row r="113" spans="1:19">
      <c r="A113" s="86" t="str">
        <f>[1]연령별!A113</f>
        <v>89  세</v>
      </c>
      <c r="B113" s="87">
        <f t="shared" si="9"/>
        <v>855</v>
      </c>
      <c r="C113" s="88">
        <f t="shared" si="10"/>
        <v>169</v>
      </c>
      <c r="D113" s="88">
        <f t="shared" si="11"/>
        <v>686</v>
      </c>
      <c r="E113" s="88">
        <f>[1]연령별!B113</f>
        <v>109</v>
      </c>
      <c r="F113" s="88">
        <f>[1]연령별!C113</f>
        <v>26</v>
      </c>
      <c r="G113" s="88">
        <f>[1]연령별!D113</f>
        <v>83</v>
      </c>
      <c r="H113" s="88">
        <f>[2]연령별!B113</f>
        <v>167</v>
      </c>
      <c r="I113" s="88">
        <f>[2]연령별!C113</f>
        <v>35</v>
      </c>
      <c r="J113" s="88">
        <f>[2]연령별!D113</f>
        <v>132</v>
      </c>
      <c r="K113" s="88">
        <f>[3]연령별!B113</f>
        <v>168</v>
      </c>
      <c r="L113" s="88">
        <f>[3]연령별!C113</f>
        <v>37</v>
      </c>
      <c r="M113" s="88">
        <f>[3]연령별!D113</f>
        <v>131</v>
      </c>
      <c r="N113" s="88">
        <f>[4]연령별!B113</f>
        <v>255</v>
      </c>
      <c r="O113" s="88">
        <f>[4]연령별!C113</f>
        <v>41</v>
      </c>
      <c r="P113" s="88">
        <f>[4]연령별!D113</f>
        <v>214</v>
      </c>
      <c r="Q113" s="88">
        <f>[5]연령별!B113</f>
        <v>156</v>
      </c>
      <c r="R113" s="88">
        <f>[5]연령별!C113</f>
        <v>30</v>
      </c>
      <c r="S113" s="88">
        <f>[5]연령별!D113</f>
        <v>126</v>
      </c>
    </row>
    <row r="114" spans="1:19" s="59" customFormat="1">
      <c r="A114" s="81" t="str">
        <f>[1]연령별!A114</f>
        <v>90-94</v>
      </c>
      <c r="B114" s="84">
        <f t="shared" si="9"/>
        <v>2114</v>
      </c>
      <c r="C114" s="85">
        <f t="shared" si="10"/>
        <v>355</v>
      </c>
      <c r="D114" s="85">
        <f t="shared" si="11"/>
        <v>1759</v>
      </c>
      <c r="E114" s="85">
        <f>[1]연령별!B114</f>
        <v>250</v>
      </c>
      <c r="F114" s="85">
        <f>[1]연령별!C114</f>
        <v>43</v>
      </c>
      <c r="G114" s="85">
        <f>[1]연령별!D114</f>
        <v>207</v>
      </c>
      <c r="H114" s="85">
        <f>[2]연령별!B114</f>
        <v>420</v>
      </c>
      <c r="I114" s="85">
        <f>[2]연령별!C114</f>
        <v>62</v>
      </c>
      <c r="J114" s="85">
        <f>[2]연령별!D114</f>
        <v>358</v>
      </c>
      <c r="K114" s="85">
        <f>[3]연령별!B114</f>
        <v>404</v>
      </c>
      <c r="L114" s="85">
        <f>[3]연령별!C114</f>
        <v>69</v>
      </c>
      <c r="M114" s="85">
        <f>[3]연령별!D114</f>
        <v>335</v>
      </c>
      <c r="N114" s="85">
        <f>[4]연령별!B114</f>
        <v>654</v>
      </c>
      <c r="O114" s="85">
        <f>[4]연령별!C114</f>
        <v>110</v>
      </c>
      <c r="P114" s="85">
        <f>[4]연령별!D114</f>
        <v>544</v>
      </c>
      <c r="Q114" s="85">
        <f>[5]연령별!B114</f>
        <v>386</v>
      </c>
      <c r="R114" s="85">
        <f>[5]연령별!C114</f>
        <v>71</v>
      </c>
      <c r="S114" s="85">
        <f>[5]연령별!D114</f>
        <v>315</v>
      </c>
    </row>
    <row r="115" spans="1:19">
      <c r="A115" s="86" t="str">
        <f>[1]연령별!A115</f>
        <v>90  세</v>
      </c>
      <c r="B115" s="87">
        <f t="shared" si="9"/>
        <v>659</v>
      </c>
      <c r="C115" s="88">
        <f t="shared" si="10"/>
        <v>119</v>
      </c>
      <c r="D115" s="88">
        <f t="shared" si="11"/>
        <v>540</v>
      </c>
      <c r="E115" s="88">
        <f>[1]연령별!B115</f>
        <v>87</v>
      </c>
      <c r="F115" s="88">
        <f>[1]연령별!C115</f>
        <v>23</v>
      </c>
      <c r="G115" s="88">
        <f>[1]연령별!D115</f>
        <v>64</v>
      </c>
      <c r="H115" s="88">
        <f>[2]연령별!B115</f>
        <v>125</v>
      </c>
      <c r="I115" s="88">
        <f>[2]연령별!C115</f>
        <v>16</v>
      </c>
      <c r="J115" s="88">
        <f>[2]연령별!D115</f>
        <v>109</v>
      </c>
      <c r="K115" s="88">
        <f>[3]연령별!B115</f>
        <v>121</v>
      </c>
      <c r="L115" s="88">
        <f>[3]연령별!C115</f>
        <v>17</v>
      </c>
      <c r="M115" s="88">
        <f>[3]연령별!D115</f>
        <v>104</v>
      </c>
      <c r="N115" s="88">
        <f>[4]연령별!B115</f>
        <v>207</v>
      </c>
      <c r="O115" s="88">
        <f>[4]연령별!C115</f>
        <v>44</v>
      </c>
      <c r="P115" s="88">
        <f>[4]연령별!D115</f>
        <v>163</v>
      </c>
      <c r="Q115" s="88">
        <f>[5]연령별!B115</f>
        <v>119</v>
      </c>
      <c r="R115" s="88">
        <f>[5]연령별!C115</f>
        <v>19</v>
      </c>
      <c r="S115" s="88">
        <f>[5]연령별!D115</f>
        <v>100</v>
      </c>
    </row>
    <row r="116" spans="1:19">
      <c r="A116" s="86" t="str">
        <f>[1]연령별!A116</f>
        <v>91  세</v>
      </c>
      <c r="B116" s="87">
        <f t="shared" si="9"/>
        <v>514</v>
      </c>
      <c r="C116" s="88">
        <f t="shared" si="10"/>
        <v>92</v>
      </c>
      <c r="D116" s="88">
        <f t="shared" si="11"/>
        <v>422</v>
      </c>
      <c r="E116" s="88">
        <f>[1]연령별!B116</f>
        <v>60</v>
      </c>
      <c r="F116" s="88">
        <f>[1]연령별!C116</f>
        <v>9</v>
      </c>
      <c r="G116" s="88">
        <f>[1]연령별!D116</f>
        <v>51</v>
      </c>
      <c r="H116" s="88">
        <f>[2]연령별!B116</f>
        <v>93</v>
      </c>
      <c r="I116" s="88">
        <f>[2]연령별!C116</f>
        <v>17</v>
      </c>
      <c r="J116" s="88">
        <f>[2]연령별!D116</f>
        <v>76</v>
      </c>
      <c r="K116" s="88">
        <f>[3]연령별!B116</f>
        <v>110</v>
      </c>
      <c r="L116" s="88">
        <f>[3]연령별!C116</f>
        <v>22</v>
      </c>
      <c r="M116" s="88">
        <f>[3]연령별!D116</f>
        <v>88</v>
      </c>
      <c r="N116" s="88">
        <f>[4]연령별!B116</f>
        <v>153</v>
      </c>
      <c r="O116" s="88">
        <f>[4]연령별!C116</f>
        <v>22</v>
      </c>
      <c r="P116" s="88">
        <f>[4]연령별!D116</f>
        <v>131</v>
      </c>
      <c r="Q116" s="88">
        <f>[5]연령별!B116</f>
        <v>98</v>
      </c>
      <c r="R116" s="88">
        <f>[5]연령별!C116</f>
        <v>22</v>
      </c>
      <c r="S116" s="88">
        <f>[5]연령별!D116</f>
        <v>76</v>
      </c>
    </row>
    <row r="117" spans="1:19">
      <c r="A117" s="86" t="str">
        <f>[1]연령별!A117</f>
        <v>92  세</v>
      </c>
      <c r="B117" s="87">
        <f t="shared" si="9"/>
        <v>409</v>
      </c>
      <c r="C117" s="88">
        <f t="shared" si="10"/>
        <v>72</v>
      </c>
      <c r="D117" s="88">
        <f t="shared" si="11"/>
        <v>337</v>
      </c>
      <c r="E117" s="88">
        <f>[1]연령별!B117</f>
        <v>39</v>
      </c>
      <c r="F117" s="88">
        <f>[1]연령별!C117</f>
        <v>5</v>
      </c>
      <c r="G117" s="88">
        <f>[1]연령별!D117</f>
        <v>34</v>
      </c>
      <c r="H117" s="88">
        <f>[2]연령별!B117</f>
        <v>86</v>
      </c>
      <c r="I117" s="88">
        <f>[2]연령별!C117</f>
        <v>14</v>
      </c>
      <c r="J117" s="88">
        <f>[2]연령별!D117</f>
        <v>72</v>
      </c>
      <c r="K117" s="88">
        <f>[3]연령별!B117</f>
        <v>75</v>
      </c>
      <c r="L117" s="88">
        <f>[3]연령별!C117</f>
        <v>14</v>
      </c>
      <c r="M117" s="88">
        <f>[3]연령별!D117</f>
        <v>61</v>
      </c>
      <c r="N117" s="88">
        <f>[4]연령별!B117</f>
        <v>131</v>
      </c>
      <c r="O117" s="88">
        <f>[4]연령별!C117</f>
        <v>23</v>
      </c>
      <c r="P117" s="88">
        <f>[4]연령별!D117</f>
        <v>108</v>
      </c>
      <c r="Q117" s="88">
        <f>[5]연령별!B117</f>
        <v>78</v>
      </c>
      <c r="R117" s="88">
        <f>[5]연령별!C117</f>
        <v>16</v>
      </c>
      <c r="S117" s="88">
        <f>[5]연령별!D117</f>
        <v>62</v>
      </c>
    </row>
    <row r="118" spans="1:19">
      <c r="A118" s="86" t="str">
        <f>[1]연령별!A118</f>
        <v>93  세</v>
      </c>
      <c r="B118" s="87">
        <f t="shared" si="9"/>
        <v>296</v>
      </c>
      <c r="C118" s="88">
        <f t="shared" si="10"/>
        <v>39</v>
      </c>
      <c r="D118" s="88">
        <f t="shared" si="11"/>
        <v>257</v>
      </c>
      <c r="E118" s="88">
        <f>[1]연령별!B118</f>
        <v>40</v>
      </c>
      <c r="F118" s="88">
        <f>[1]연령별!C118</f>
        <v>4</v>
      </c>
      <c r="G118" s="88">
        <f>[1]연령별!D118</f>
        <v>36</v>
      </c>
      <c r="H118" s="88">
        <f>[2]연령별!B118</f>
        <v>59</v>
      </c>
      <c r="I118" s="88">
        <f>[2]연령별!C118</f>
        <v>9</v>
      </c>
      <c r="J118" s="88">
        <f>[2]연령별!D118</f>
        <v>50</v>
      </c>
      <c r="K118" s="88">
        <f>[3]연령별!B118</f>
        <v>53</v>
      </c>
      <c r="L118" s="88">
        <f>[3]연령별!C118</f>
        <v>7</v>
      </c>
      <c r="M118" s="88">
        <f>[3]연령별!D118</f>
        <v>46</v>
      </c>
      <c r="N118" s="88">
        <f>[4]연령별!B118</f>
        <v>95</v>
      </c>
      <c r="O118" s="88">
        <f>[4]연령별!C118</f>
        <v>13</v>
      </c>
      <c r="P118" s="88">
        <f>[4]연령별!D118</f>
        <v>82</v>
      </c>
      <c r="Q118" s="88">
        <f>[5]연령별!B118</f>
        <v>49</v>
      </c>
      <c r="R118" s="88">
        <f>[5]연령별!C118</f>
        <v>6</v>
      </c>
      <c r="S118" s="88">
        <f>[5]연령별!D118</f>
        <v>43</v>
      </c>
    </row>
    <row r="119" spans="1:19">
      <c r="A119" s="86" t="str">
        <f>[1]연령별!A119</f>
        <v>94  세</v>
      </c>
      <c r="B119" s="87">
        <f t="shared" si="9"/>
        <v>236</v>
      </c>
      <c r="C119" s="88">
        <f t="shared" si="10"/>
        <v>33</v>
      </c>
      <c r="D119" s="88">
        <f t="shared" si="11"/>
        <v>203</v>
      </c>
      <c r="E119" s="88">
        <f>[1]연령별!B119</f>
        <v>24</v>
      </c>
      <c r="F119" s="88">
        <f>[1]연령별!C119</f>
        <v>2</v>
      </c>
      <c r="G119" s="88">
        <f>[1]연령별!D119</f>
        <v>22</v>
      </c>
      <c r="H119" s="88">
        <f>[2]연령별!B119</f>
        <v>57</v>
      </c>
      <c r="I119" s="88">
        <f>[2]연령별!C119</f>
        <v>6</v>
      </c>
      <c r="J119" s="88">
        <f>[2]연령별!D119</f>
        <v>51</v>
      </c>
      <c r="K119" s="88">
        <f>[3]연령별!B119</f>
        <v>45</v>
      </c>
      <c r="L119" s="88">
        <f>[3]연령별!C119</f>
        <v>9</v>
      </c>
      <c r="M119" s="88">
        <f>[3]연령별!D119</f>
        <v>36</v>
      </c>
      <c r="N119" s="88">
        <f>[4]연령별!B119</f>
        <v>68</v>
      </c>
      <c r="O119" s="88">
        <f>[4]연령별!C119</f>
        <v>8</v>
      </c>
      <c r="P119" s="88">
        <f>[4]연령별!D119</f>
        <v>60</v>
      </c>
      <c r="Q119" s="88">
        <f>[5]연령별!B119</f>
        <v>42</v>
      </c>
      <c r="R119" s="88">
        <f>[5]연령별!C119</f>
        <v>8</v>
      </c>
      <c r="S119" s="88">
        <f>[5]연령별!D119</f>
        <v>34</v>
      </c>
    </row>
    <row r="120" spans="1:19" s="59" customFormat="1">
      <c r="A120" s="81" t="str">
        <f>[1]연령별!A120</f>
        <v>95-99</v>
      </c>
      <c r="B120" s="84">
        <f t="shared" si="9"/>
        <v>538</v>
      </c>
      <c r="C120" s="85">
        <f t="shared" si="10"/>
        <v>76</v>
      </c>
      <c r="D120" s="85">
        <f t="shared" si="11"/>
        <v>462</v>
      </c>
      <c r="E120" s="85">
        <f>[1]연령별!B120</f>
        <v>70</v>
      </c>
      <c r="F120" s="85">
        <f>[1]연령별!C120</f>
        <v>11</v>
      </c>
      <c r="G120" s="85">
        <f>[1]연령별!D120</f>
        <v>59</v>
      </c>
      <c r="H120" s="85">
        <f>[2]연령별!B120</f>
        <v>105</v>
      </c>
      <c r="I120" s="85">
        <f>[2]연령별!C120</f>
        <v>10</v>
      </c>
      <c r="J120" s="85">
        <f>[2]연령별!D120</f>
        <v>95</v>
      </c>
      <c r="K120" s="85">
        <f>[3]연령별!B120</f>
        <v>114</v>
      </c>
      <c r="L120" s="85">
        <f>[3]연령별!C120</f>
        <v>14</v>
      </c>
      <c r="M120" s="85">
        <f>[3]연령별!D120</f>
        <v>100</v>
      </c>
      <c r="N120" s="85">
        <f>[4]연령별!B120</f>
        <v>155</v>
      </c>
      <c r="O120" s="85">
        <f>[4]연령별!C120</f>
        <v>30</v>
      </c>
      <c r="P120" s="85">
        <f>[4]연령별!D120</f>
        <v>125</v>
      </c>
      <c r="Q120" s="85">
        <f>[5]연령별!B120</f>
        <v>94</v>
      </c>
      <c r="R120" s="85">
        <f>[5]연령별!C120</f>
        <v>11</v>
      </c>
      <c r="S120" s="85">
        <f>[5]연령별!D120</f>
        <v>83</v>
      </c>
    </row>
    <row r="121" spans="1:19">
      <c r="A121" s="86" t="str">
        <f>[1]연령별!A121</f>
        <v>95  세</v>
      </c>
      <c r="B121" s="87">
        <f t="shared" si="9"/>
        <v>168</v>
      </c>
      <c r="C121" s="88">
        <f t="shared" si="10"/>
        <v>30</v>
      </c>
      <c r="D121" s="88">
        <f t="shared" si="11"/>
        <v>138</v>
      </c>
      <c r="E121" s="88">
        <f>[1]연령별!B121</f>
        <v>25</v>
      </c>
      <c r="F121" s="88">
        <f>[1]연령별!C121</f>
        <v>5</v>
      </c>
      <c r="G121" s="88">
        <f>[1]연령별!D121</f>
        <v>20</v>
      </c>
      <c r="H121" s="88">
        <f>[2]연령별!B121</f>
        <v>31</v>
      </c>
      <c r="I121" s="88">
        <f>[2]연령별!C121</f>
        <v>4</v>
      </c>
      <c r="J121" s="88">
        <f>[2]연령별!D121</f>
        <v>27</v>
      </c>
      <c r="K121" s="88">
        <f>[3]연령별!B121</f>
        <v>29</v>
      </c>
      <c r="L121" s="88">
        <f>[3]연령별!C121</f>
        <v>3</v>
      </c>
      <c r="M121" s="88">
        <f>[3]연령별!D121</f>
        <v>26</v>
      </c>
      <c r="N121" s="88">
        <f>[4]연령별!B121</f>
        <v>58</v>
      </c>
      <c r="O121" s="88">
        <f>[4]연령별!C121</f>
        <v>14</v>
      </c>
      <c r="P121" s="88">
        <f>[4]연령별!D121</f>
        <v>44</v>
      </c>
      <c r="Q121" s="88">
        <f>[5]연령별!B121</f>
        <v>25</v>
      </c>
      <c r="R121" s="88">
        <f>[5]연령별!C121</f>
        <v>4</v>
      </c>
      <c r="S121" s="88">
        <f>[5]연령별!D121</f>
        <v>21</v>
      </c>
    </row>
    <row r="122" spans="1:19">
      <c r="A122" s="86" t="str">
        <f>[1]연령별!A122</f>
        <v>96  세</v>
      </c>
      <c r="B122" s="87">
        <f t="shared" si="9"/>
        <v>151</v>
      </c>
      <c r="C122" s="88">
        <f t="shared" si="10"/>
        <v>10</v>
      </c>
      <c r="D122" s="88">
        <f t="shared" si="11"/>
        <v>141</v>
      </c>
      <c r="E122" s="88">
        <f>[1]연령별!B122</f>
        <v>15</v>
      </c>
      <c r="F122" s="88">
        <f>[1]연령별!C122</f>
        <v>3</v>
      </c>
      <c r="G122" s="88">
        <f>[1]연령별!D122</f>
        <v>12</v>
      </c>
      <c r="H122" s="88">
        <f>[2]연령별!B122</f>
        <v>31</v>
      </c>
      <c r="I122" s="88">
        <f>[2]연령별!C122</f>
        <v>0</v>
      </c>
      <c r="J122" s="88">
        <f>[2]연령별!D122</f>
        <v>31</v>
      </c>
      <c r="K122" s="88">
        <f>[3]연령별!B122</f>
        <v>33</v>
      </c>
      <c r="L122" s="88">
        <f>[3]연령별!C122</f>
        <v>1</v>
      </c>
      <c r="M122" s="88">
        <f>[3]연령별!D122</f>
        <v>32</v>
      </c>
      <c r="N122" s="88">
        <f>[4]연령별!B122</f>
        <v>43</v>
      </c>
      <c r="O122" s="88">
        <f>[4]연령별!C122</f>
        <v>4</v>
      </c>
      <c r="P122" s="88">
        <f>[4]연령별!D122</f>
        <v>39</v>
      </c>
      <c r="Q122" s="88">
        <f>[5]연령별!B122</f>
        <v>29</v>
      </c>
      <c r="R122" s="88">
        <f>[5]연령별!C122</f>
        <v>2</v>
      </c>
      <c r="S122" s="88">
        <f>[5]연령별!D122</f>
        <v>27</v>
      </c>
    </row>
    <row r="123" spans="1:19">
      <c r="A123" s="86" t="str">
        <f>[1]연령별!A123</f>
        <v>97  세</v>
      </c>
      <c r="B123" s="87">
        <f t="shared" si="9"/>
        <v>78</v>
      </c>
      <c r="C123" s="88">
        <f t="shared" si="10"/>
        <v>10</v>
      </c>
      <c r="D123" s="88">
        <f t="shared" si="11"/>
        <v>68</v>
      </c>
      <c r="E123" s="88">
        <f>[1]연령별!B123</f>
        <v>12</v>
      </c>
      <c r="F123" s="88">
        <f>[1]연령별!C123</f>
        <v>0</v>
      </c>
      <c r="G123" s="88">
        <f>[1]연령별!D123</f>
        <v>12</v>
      </c>
      <c r="H123" s="88">
        <f>[2]연령별!B123</f>
        <v>18</v>
      </c>
      <c r="I123" s="88">
        <f>[2]연령별!C123</f>
        <v>3</v>
      </c>
      <c r="J123" s="88">
        <f>[2]연령별!D123</f>
        <v>15</v>
      </c>
      <c r="K123" s="88">
        <f>[3]연령별!B123</f>
        <v>17</v>
      </c>
      <c r="L123" s="88">
        <f>[3]연령별!C123</f>
        <v>1</v>
      </c>
      <c r="M123" s="88">
        <f>[3]연령별!D123</f>
        <v>16</v>
      </c>
      <c r="N123" s="88">
        <f>[4]연령별!B123</f>
        <v>20</v>
      </c>
      <c r="O123" s="88">
        <f>[4]연령별!C123</f>
        <v>4</v>
      </c>
      <c r="P123" s="88">
        <f>[4]연령별!D123</f>
        <v>16</v>
      </c>
      <c r="Q123" s="88">
        <f>[5]연령별!B123</f>
        <v>11</v>
      </c>
      <c r="R123" s="88">
        <f>[5]연령별!C123</f>
        <v>2</v>
      </c>
      <c r="S123" s="88">
        <f>[5]연령별!D123</f>
        <v>9</v>
      </c>
    </row>
    <row r="124" spans="1:19">
      <c r="A124" s="86" t="str">
        <f>[1]연령별!A124</f>
        <v>98  세</v>
      </c>
      <c r="B124" s="87">
        <f t="shared" si="9"/>
        <v>77</v>
      </c>
      <c r="C124" s="88">
        <f t="shared" si="10"/>
        <v>16</v>
      </c>
      <c r="D124" s="88">
        <f t="shared" si="11"/>
        <v>61</v>
      </c>
      <c r="E124" s="88">
        <f>[1]연령별!B124</f>
        <v>10</v>
      </c>
      <c r="F124" s="88">
        <f>[1]연령별!C124</f>
        <v>2</v>
      </c>
      <c r="G124" s="88">
        <f>[1]연령별!D124</f>
        <v>8</v>
      </c>
      <c r="H124" s="88">
        <f>[2]연령별!B124</f>
        <v>16</v>
      </c>
      <c r="I124" s="88">
        <f>[2]연령별!C124</f>
        <v>3</v>
      </c>
      <c r="J124" s="88">
        <f>[2]연령별!D124</f>
        <v>13</v>
      </c>
      <c r="K124" s="88">
        <f>[3]연령별!B124</f>
        <v>23</v>
      </c>
      <c r="L124" s="88">
        <f>[3]연령별!C124</f>
        <v>7</v>
      </c>
      <c r="M124" s="88">
        <f>[3]연령별!D124</f>
        <v>16</v>
      </c>
      <c r="N124" s="88">
        <f>[4]연령별!B124</f>
        <v>17</v>
      </c>
      <c r="O124" s="88">
        <f>[4]연령별!C124</f>
        <v>4</v>
      </c>
      <c r="P124" s="88">
        <f>[4]연령별!D124</f>
        <v>13</v>
      </c>
      <c r="Q124" s="88">
        <f>[5]연령별!B124</f>
        <v>11</v>
      </c>
      <c r="R124" s="88">
        <f>[5]연령별!C124</f>
        <v>0</v>
      </c>
      <c r="S124" s="88">
        <f>[5]연령별!D124</f>
        <v>11</v>
      </c>
    </row>
    <row r="125" spans="1:19">
      <c r="A125" s="86" t="str">
        <f>[1]연령별!A125</f>
        <v>99  세</v>
      </c>
      <c r="B125" s="87">
        <f t="shared" si="9"/>
        <v>64</v>
      </c>
      <c r="C125" s="88">
        <f t="shared" si="10"/>
        <v>10</v>
      </c>
      <c r="D125" s="88">
        <f t="shared" si="11"/>
        <v>54</v>
      </c>
      <c r="E125" s="88">
        <f>[1]연령별!B125</f>
        <v>8</v>
      </c>
      <c r="F125" s="88">
        <f>[1]연령별!C125</f>
        <v>1</v>
      </c>
      <c r="G125" s="88">
        <f>[1]연령별!D125</f>
        <v>7</v>
      </c>
      <c r="H125" s="88">
        <f>[2]연령별!B125</f>
        <v>9</v>
      </c>
      <c r="I125" s="88">
        <f>[2]연령별!C125</f>
        <v>0</v>
      </c>
      <c r="J125" s="88">
        <f>[2]연령별!D125</f>
        <v>9</v>
      </c>
      <c r="K125" s="88">
        <f>[3]연령별!B125</f>
        <v>12</v>
      </c>
      <c r="L125" s="88">
        <f>[3]연령별!C125</f>
        <v>2</v>
      </c>
      <c r="M125" s="88">
        <f>[3]연령별!D125</f>
        <v>10</v>
      </c>
      <c r="N125" s="88">
        <f>[4]연령별!B125</f>
        <v>17</v>
      </c>
      <c r="O125" s="88">
        <f>[4]연령별!C125</f>
        <v>4</v>
      </c>
      <c r="P125" s="88">
        <f>[4]연령별!D125</f>
        <v>13</v>
      </c>
      <c r="Q125" s="88">
        <f>[5]연령별!B125</f>
        <v>18</v>
      </c>
      <c r="R125" s="88">
        <f>[5]연령별!C125</f>
        <v>3</v>
      </c>
      <c r="S125" s="88">
        <f>[5]연령별!D125</f>
        <v>15</v>
      </c>
    </row>
    <row r="126" spans="1:19" s="59" customFormat="1">
      <c r="A126" s="89" t="str">
        <f>[1]연령별!A126</f>
        <v>100+</v>
      </c>
      <c r="B126" s="90">
        <f t="shared" si="9"/>
        <v>261</v>
      </c>
      <c r="C126" s="68">
        <f t="shared" si="10"/>
        <v>36</v>
      </c>
      <c r="D126" s="68">
        <f t="shared" si="11"/>
        <v>225</v>
      </c>
      <c r="E126" s="68">
        <f>[1]연령별!B126</f>
        <v>44</v>
      </c>
      <c r="F126" s="68">
        <f>[1]연령별!C126</f>
        <v>11</v>
      </c>
      <c r="G126" s="68">
        <f>[1]연령별!D126</f>
        <v>33</v>
      </c>
      <c r="H126" s="68">
        <f>[2]연령별!B126</f>
        <v>43</v>
      </c>
      <c r="I126" s="68">
        <f>[2]연령별!C126</f>
        <v>4</v>
      </c>
      <c r="J126" s="68">
        <f>[2]연령별!D126</f>
        <v>39</v>
      </c>
      <c r="K126" s="68">
        <f>[3]연령별!B126</f>
        <v>66</v>
      </c>
      <c r="L126" s="68">
        <f>[3]연령별!C126</f>
        <v>11</v>
      </c>
      <c r="M126" s="68">
        <f>[3]연령별!D126</f>
        <v>55</v>
      </c>
      <c r="N126" s="68">
        <f>[4]연령별!B126</f>
        <v>73</v>
      </c>
      <c r="O126" s="68">
        <f>[4]연령별!C126</f>
        <v>7</v>
      </c>
      <c r="P126" s="68">
        <f>[4]연령별!D126</f>
        <v>66</v>
      </c>
      <c r="Q126" s="68">
        <f>[5]연령별!B126</f>
        <v>35</v>
      </c>
      <c r="R126" s="68">
        <f>[5]연령별!C126</f>
        <v>3</v>
      </c>
      <c r="S126" s="68">
        <f>[5]연령별!D126</f>
        <v>32</v>
      </c>
    </row>
    <row r="128" spans="1:19">
      <c r="A128" s="80" t="s">
        <v>323</v>
      </c>
      <c r="B128" s="91">
        <f t="shared" ref="B128:S128" si="12">SUM(B6,B12,B18)</f>
        <v>268670</v>
      </c>
      <c r="C128" s="91">
        <f t="shared" si="12"/>
        <v>139731</v>
      </c>
      <c r="D128" s="91">
        <f t="shared" si="12"/>
        <v>128939</v>
      </c>
      <c r="E128" s="91">
        <f t="shared" si="12"/>
        <v>12319</v>
      </c>
      <c r="F128" s="91">
        <f t="shared" si="12"/>
        <v>6487</v>
      </c>
      <c r="G128" s="91">
        <f t="shared" si="12"/>
        <v>5832</v>
      </c>
      <c r="H128" s="91">
        <f t="shared" si="12"/>
        <v>55954</v>
      </c>
      <c r="I128" s="91">
        <f t="shared" si="12"/>
        <v>29216</v>
      </c>
      <c r="J128" s="91">
        <f t="shared" si="12"/>
        <v>26738</v>
      </c>
      <c r="K128" s="91">
        <f t="shared" si="12"/>
        <v>33748</v>
      </c>
      <c r="L128" s="91">
        <f t="shared" si="12"/>
        <v>17462</v>
      </c>
      <c r="M128" s="91">
        <f t="shared" si="12"/>
        <v>16286</v>
      </c>
      <c r="N128" s="91">
        <f t="shared" si="12"/>
        <v>81654</v>
      </c>
      <c r="O128" s="91">
        <f t="shared" si="12"/>
        <v>42599</v>
      </c>
      <c r="P128" s="91">
        <f t="shared" si="12"/>
        <v>39055</v>
      </c>
      <c r="Q128" s="91">
        <f t="shared" si="12"/>
        <v>84995</v>
      </c>
      <c r="R128" s="91">
        <f t="shared" si="12"/>
        <v>43967</v>
      </c>
      <c r="S128" s="91">
        <f t="shared" si="12"/>
        <v>41028</v>
      </c>
    </row>
    <row r="129" spans="1:19">
      <c r="A129" s="80" t="s">
        <v>310</v>
      </c>
      <c r="B129" s="91">
        <f t="shared" ref="B129:S129" si="13">SUM(B24,B30,B36,B42,B48,B54,B60,B66,B72,B78)</f>
        <v>1055509</v>
      </c>
      <c r="C129" s="91">
        <f t="shared" si="13"/>
        <v>529522</v>
      </c>
      <c r="D129" s="91">
        <f t="shared" si="13"/>
        <v>525987</v>
      </c>
      <c r="E129" s="91">
        <f t="shared" si="13"/>
        <v>76378</v>
      </c>
      <c r="F129" s="91">
        <f t="shared" si="13"/>
        <v>38903</v>
      </c>
      <c r="G129" s="91">
        <f t="shared" si="13"/>
        <v>37475</v>
      </c>
      <c r="H129" s="91">
        <f t="shared" si="13"/>
        <v>221367</v>
      </c>
      <c r="I129" s="91">
        <f t="shared" si="13"/>
        <v>109741</v>
      </c>
      <c r="J129" s="91">
        <f t="shared" si="13"/>
        <v>111626</v>
      </c>
      <c r="K129" s="91">
        <f t="shared" si="13"/>
        <v>159320</v>
      </c>
      <c r="L129" s="91">
        <f t="shared" si="13"/>
        <v>78389</v>
      </c>
      <c r="M129" s="91">
        <f t="shared" si="13"/>
        <v>80931</v>
      </c>
      <c r="N129" s="91">
        <f t="shared" si="13"/>
        <v>344342</v>
      </c>
      <c r="O129" s="91">
        <f t="shared" si="13"/>
        <v>173033</v>
      </c>
      <c r="P129" s="91">
        <f t="shared" si="13"/>
        <v>171309</v>
      </c>
      <c r="Q129" s="91">
        <f t="shared" si="13"/>
        <v>254102</v>
      </c>
      <c r="R129" s="91">
        <f t="shared" si="13"/>
        <v>129456</v>
      </c>
      <c r="S129" s="91">
        <f t="shared" si="13"/>
        <v>124646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21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126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80" customWidth="1"/>
    <col min="2" max="10" width="10.6640625" style="36" customWidth="1"/>
    <col min="11" max="19" width="11.88671875" style="36" customWidth="1"/>
    <col min="20" max="16384" width="8.88671875" style="36"/>
  </cols>
  <sheetData>
    <row r="1" spans="1:22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54"/>
    </row>
    <row r="2" spans="1:22" ht="18">
      <c r="A2" s="335"/>
      <c r="B2" s="335"/>
      <c r="C2" s="335"/>
      <c r="D2" s="335"/>
      <c r="E2" s="335"/>
      <c r="F2" s="335"/>
      <c r="G2" s="335"/>
      <c r="H2" s="335"/>
      <c r="L2" s="44"/>
      <c r="M2" s="44"/>
      <c r="S2" s="77" t="s">
        <v>356</v>
      </c>
      <c r="T2" s="77"/>
      <c r="U2" s="346"/>
      <c r="V2" s="346"/>
    </row>
    <row r="3" spans="1:22">
      <c r="A3" s="347" t="str">
        <f>[1]연령별!A3</f>
        <v>구 분</v>
      </c>
      <c r="B3" s="349" t="s">
        <v>0</v>
      </c>
      <c r="C3" s="349"/>
      <c r="D3" s="349"/>
      <c r="E3" s="349" t="s">
        <v>354</v>
      </c>
      <c r="F3" s="349"/>
      <c r="G3" s="349"/>
      <c r="H3" s="349" t="s">
        <v>353</v>
      </c>
      <c r="I3" s="349"/>
      <c r="J3" s="349"/>
      <c r="K3" s="349" t="s">
        <v>358</v>
      </c>
      <c r="L3" s="349"/>
      <c r="M3" s="349"/>
      <c r="N3" s="349" t="s">
        <v>357</v>
      </c>
      <c r="O3" s="349"/>
      <c r="P3" s="349"/>
      <c r="Q3" s="349" t="s">
        <v>352</v>
      </c>
      <c r="R3" s="349"/>
      <c r="S3" s="350"/>
      <c r="U3" s="48"/>
      <c r="V3" s="48"/>
    </row>
    <row r="4" spans="1:22" s="80" customFormat="1">
      <c r="A4" s="348"/>
      <c r="B4" s="78" t="s">
        <v>3</v>
      </c>
      <c r="C4" s="78" t="s">
        <v>1</v>
      </c>
      <c r="D4" s="78" t="s">
        <v>2</v>
      </c>
      <c r="E4" s="78" t="str">
        <f>[1]연령별!B4</f>
        <v>계</v>
      </c>
      <c r="F4" s="78" t="str">
        <f>[1]연령별!C4</f>
        <v>남</v>
      </c>
      <c r="G4" s="78" t="str">
        <f>[1]연령별!D4</f>
        <v>여</v>
      </c>
      <c r="H4" s="78" t="str">
        <f>[2]연령별!B4</f>
        <v>계</v>
      </c>
      <c r="I4" s="78" t="str">
        <f>[2]연령별!C4</f>
        <v>남</v>
      </c>
      <c r="J4" s="78" t="str">
        <f>[2]연령별!D4</f>
        <v>여</v>
      </c>
      <c r="K4" s="78" t="str">
        <f>[3]연령별!B4</f>
        <v>계</v>
      </c>
      <c r="L4" s="78" t="str">
        <f>[3]연령별!C4</f>
        <v>남</v>
      </c>
      <c r="M4" s="78" t="str">
        <f>[3]연령별!D4</f>
        <v>여</v>
      </c>
      <c r="N4" s="78" t="str">
        <f>[4]연령별!B4</f>
        <v>계</v>
      </c>
      <c r="O4" s="78" t="str">
        <f>[4]연령별!C4</f>
        <v>남</v>
      </c>
      <c r="P4" s="78" t="str">
        <f>[4]연령별!D4</f>
        <v>여</v>
      </c>
      <c r="Q4" s="78" t="str">
        <f>[5]연령별!B4</f>
        <v>계</v>
      </c>
      <c r="R4" s="78" t="str">
        <f>[5]연령별!C4</f>
        <v>남</v>
      </c>
      <c r="S4" s="79" t="str">
        <f>[5]연령별!D4</f>
        <v>여</v>
      </c>
    </row>
    <row r="5" spans="1:22" s="59" customFormat="1">
      <c r="A5" s="81">
        <v>2011</v>
      </c>
      <c r="B5" s="82">
        <f t="shared" ref="B5:B36" si="0">SUM(C5:D5)</f>
        <v>1463464</v>
      </c>
      <c r="C5" s="83">
        <f t="shared" ref="C5:C36" si="1">SUM(F5,I5,L5,O5,R5)</f>
        <v>725606</v>
      </c>
      <c r="D5" s="83">
        <f t="shared" ref="D5:D36" si="2">SUM(G5,J5,M5,P5,S5)</f>
        <v>737858</v>
      </c>
      <c r="E5" s="83">
        <v>106495</v>
      </c>
      <c r="F5" s="83">
        <v>53286</v>
      </c>
      <c r="G5" s="83">
        <v>53209</v>
      </c>
      <c r="H5" s="83">
        <v>317936</v>
      </c>
      <c r="I5" s="83">
        <v>156398</v>
      </c>
      <c r="J5" s="83">
        <v>161538</v>
      </c>
      <c r="K5" s="83">
        <v>219041</v>
      </c>
      <c r="L5" s="83">
        <v>106382</v>
      </c>
      <c r="M5" s="83">
        <v>112659</v>
      </c>
      <c r="N5" s="83">
        <v>444483</v>
      </c>
      <c r="O5" s="83">
        <v>221173</v>
      </c>
      <c r="P5" s="83">
        <v>223310</v>
      </c>
      <c r="Q5" s="83">
        <v>375509</v>
      </c>
      <c r="R5" s="83">
        <v>188367</v>
      </c>
      <c r="S5" s="83">
        <v>187142</v>
      </c>
    </row>
    <row r="6" spans="1:22" s="59" customFormat="1">
      <c r="A6" s="81" t="str">
        <f>[1]연령별!A6</f>
        <v>0 - 4</v>
      </c>
      <c r="B6" s="84">
        <f t="shared" si="0"/>
        <v>72463</v>
      </c>
      <c r="C6" s="85">
        <f t="shared" si="1"/>
        <v>37452</v>
      </c>
      <c r="D6" s="85">
        <f t="shared" si="2"/>
        <v>35011</v>
      </c>
      <c r="E6" s="85">
        <v>3448</v>
      </c>
      <c r="F6" s="85">
        <v>1781</v>
      </c>
      <c r="G6" s="85">
        <v>1667</v>
      </c>
      <c r="H6" s="85">
        <v>14974</v>
      </c>
      <c r="I6" s="85">
        <v>7755</v>
      </c>
      <c r="J6" s="85">
        <v>7219</v>
      </c>
      <c r="K6" s="85">
        <v>8763</v>
      </c>
      <c r="L6" s="85">
        <v>4459</v>
      </c>
      <c r="M6" s="85">
        <v>4304</v>
      </c>
      <c r="N6" s="85">
        <v>19836</v>
      </c>
      <c r="O6" s="85">
        <v>10296</v>
      </c>
      <c r="P6" s="85">
        <v>9540</v>
      </c>
      <c r="Q6" s="85">
        <v>25442</v>
      </c>
      <c r="R6" s="85">
        <v>13161</v>
      </c>
      <c r="S6" s="85">
        <v>12281</v>
      </c>
    </row>
    <row r="7" spans="1:22">
      <c r="A7" s="86" t="str">
        <f>[1]연령별!A7</f>
        <v xml:space="preserve">  0  세</v>
      </c>
      <c r="B7" s="87">
        <f t="shared" si="0"/>
        <v>13494</v>
      </c>
      <c r="C7" s="88">
        <f t="shared" si="1"/>
        <v>6979</v>
      </c>
      <c r="D7" s="88">
        <f t="shared" si="2"/>
        <v>6515</v>
      </c>
      <c r="E7" s="88">
        <v>760</v>
      </c>
      <c r="F7" s="88">
        <v>378</v>
      </c>
      <c r="G7" s="88">
        <v>382</v>
      </c>
      <c r="H7" s="88">
        <v>2751</v>
      </c>
      <c r="I7" s="88">
        <v>1423</v>
      </c>
      <c r="J7" s="88">
        <v>1328</v>
      </c>
      <c r="K7" s="88">
        <v>1652</v>
      </c>
      <c r="L7" s="88">
        <v>842</v>
      </c>
      <c r="M7" s="88">
        <v>810</v>
      </c>
      <c r="N7" s="88">
        <v>3672</v>
      </c>
      <c r="O7" s="88">
        <v>1885</v>
      </c>
      <c r="P7" s="88">
        <v>1787</v>
      </c>
      <c r="Q7" s="88">
        <v>4659</v>
      </c>
      <c r="R7" s="88">
        <v>2451</v>
      </c>
      <c r="S7" s="88">
        <v>2208</v>
      </c>
    </row>
    <row r="8" spans="1:22">
      <c r="A8" s="86" t="str">
        <f>[1]연령별!A8</f>
        <v xml:space="preserve">  1  세</v>
      </c>
      <c r="B8" s="87">
        <f t="shared" si="0"/>
        <v>14403</v>
      </c>
      <c r="C8" s="88">
        <f t="shared" si="1"/>
        <v>7456</v>
      </c>
      <c r="D8" s="88">
        <f t="shared" si="2"/>
        <v>6947</v>
      </c>
      <c r="E8" s="88">
        <v>698</v>
      </c>
      <c r="F8" s="88">
        <v>376</v>
      </c>
      <c r="G8" s="88">
        <v>322</v>
      </c>
      <c r="H8" s="88">
        <v>2967</v>
      </c>
      <c r="I8" s="88">
        <v>1547</v>
      </c>
      <c r="J8" s="88">
        <v>1420</v>
      </c>
      <c r="K8" s="88">
        <v>1820</v>
      </c>
      <c r="L8" s="88">
        <v>913</v>
      </c>
      <c r="M8" s="88">
        <v>907</v>
      </c>
      <c r="N8" s="88">
        <v>3889</v>
      </c>
      <c r="O8" s="88">
        <v>1989</v>
      </c>
      <c r="P8" s="88">
        <v>1900</v>
      </c>
      <c r="Q8" s="88">
        <v>5029</v>
      </c>
      <c r="R8" s="88">
        <v>2631</v>
      </c>
      <c r="S8" s="88">
        <v>2398</v>
      </c>
    </row>
    <row r="9" spans="1:22">
      <c r="A9" s="86" t="str">
        <f>[1]연령별!A9</f>
        <v xml:space="preserve">  2  세</v>
      </c>
      <c r="B9" s="87">
        <f t="shared" si="0"/>
        <v>13986</v>
      </c>
      <c r="C9" s="88">
        <f t="shared" si="1"/>
        <v>7195</v>
      </c>
      <c r="D9" s="88">
        <f t="shared" si="2"/>
        <v>6791</v>
      </c>
      <c r="E9" s="88">
        <v>621</v>
      </c>
      <c r="F9" s="88">
        <v>327</v>
      </c>
      <c r="G9" s="88">
        <v>294</v>
      </c>
      <c r="H9" s="88">
        <v>2858</v>
      </c>
      <c r="I9" s="88">
        <v>1463</v>
      </c>
      <c r="J9" s="88">
        <v>1395</v>
      </c>
      <c r="K9" s="88">
        <v>1661</v>
      </c>
      <c r="L9" s="88">
        <v>827</v>
      </c>
      <c r="M9" s="88">
        <v>834</v>
      </c>
      <c r="N9" s="88">
        <v>3876</v>
      </c>
      <c r="O9" s="88">
        <v>2045</v>
      </c>
      <c r="P9" s="88">
        <v>1831</v>
      </c>
      <c r="Q9" s="88">
        <v>4970</v>
      </c>
      <c r="R9" s="88">
        <v>2533</v>
      </c>
      <c r="S9" s="88">
        <v>2437</v>
      </c>
    </row>
    <row r="10" spans="1:22">
      <c r="A10" s="86" t="str">
        <f>[1]연령별!A10</f>
        <v xml:space="preserve">  3  세</v>
      </c>
      <c r="B10" s="87">
        <f t="shared" si="0"/>
        <v>14668</v>
      </c>
      <c r="C10" s="88">
        <f t="shared" si="1"/>
        <v>7491</v>
      </c>
      <c r="D10" s="88">
        <f t="shared" si="2"/>
        <v>7177</v>
      </c>
      <c r="E10" s="88">
        <v>664</v>
      </c>
      <c r="F10" s="88">
        <v>348</v>
      </c>
      <c r="G10" s="88">
        <v>316</v>
      </c>
      <c r="H10" s="88">
        <v>3079</v>
      </c>
      <c r="I10" s="88">
        <v>1579</v>
      </c>
      <c r="J10" s="88">
        <v>1500</v>
      </c>
      <c r="K10" s="88">
        <v>1775</v>
      </c>
      <c r="L10" s="88">
        <v>909</v>
      </c>
      <c r="M10" s="88">
        <v>866</v>
      </c>
      <c r="N10" s="88">
        <v>3992</v>
      </c>
      <c r="O10" s="88">
        <v>2055</v>
      </c>
      <c r="P10" s="88">
        <v>1937</v>
      </c>
      <c r="Q10" s="88">
        <v>5158</v>
      </c>
      <c r="R10" s="88">
        <v>2600</v>
      </c>
      <c r="S10" s="88">
        <v>2558</v>
      </c>
    </row>
    <row r="11" spans="1:22">
      <c r="A11" s="86" t="str">
        <f>[1]연령별!A11</f>
        <v xml:space="preserve">  4  세</v>
      </c>
      <c r="B11" s="87">
        <f t="shared" si="0"/>
        <v>15912</v>
      </c>
      <c r="C11" s="88">
        <f t="shared" si="1"/>
        <v>8331</v>
      </c>
      <c r="D11" s="88">
        <f t="shared" si="2"/>
        <v>7581</v>
      </c>
      <c r="E11" s="88">
        <v>705</v>
      </c>
      <c r="F11" s="88">
        <v>352</v>
      </c>
      <c r="G11" s="88">
        <v>353</v>
      </c>
      <c r="H11" s="88">
        <v>3319</v>
      </c>
      <c r="I11" s="88">
        <v>1743</v>
      </c>
      <c r="J11" s="88">
        <v>1576</v>
      </c>
      <c r="K11" s="88">
        <v>1855</v>
      </c>
      <c r="L11" s="88">
        <v>968</v>
      </c>
      <c r="M11" s="88">
        <v>887</v>
      </c>
      <c r="N11" s="88">
        <v>4407</v>
      </c>
      <c r="O11" s="88">
        <v>2322</v>
      </c>
      <c r="P11" s="88">
        <v>2085</v>
      </c>
      <c r="Q11" s="88">
        <v>5626</v>
      </c>
      <c r="R11" s="88">
        <v>2946</v>
      </c>
      <c r="S11" s="88">
        <v>2680</v>
      </c>
    </row>
    <row r="12" spans="1:22" s="59" customFormat="1">
      <c r="A12" s="81" t="str">
        <f>[1]연령별!A12</f>
        <v>5 - 9</v>
      </c>
      <c r="B12" s="84">
        <f t="shared" si="0"/>
        <v>78350</v>
      </c>
      <c r="C12" s="85">
        <f t="shared" si="1"/>
        <v>40844</v>
      </c>
      <c r="D12" s="85">
        <f t="shared" si="2"/>
        <v>37506</v>
      </c>
      <c r="E12" s="85">
        <v>3479</v>
      </c>
      <c r="F12" s="85">
        <v>1836</v>
      </c>
      <c r="G12" s="85">
        <v>1643</v>
      </c>
      <c r="H12" s="85">
        <v>17417</v>
      </c>
      <c r="I12" s="85">
        <v>9108</v>
      </c>
      <c r="J12" s="85">
        <v>8309</v>
      </c>
      <c r="K12" s="85">
        <v>9457</v>
      </c>
      <c r="L12" s="85">
        <v>4898</v>
      </c>
      <c r="M12" s="85">
        <v>4559</v>
      </c>
      <c r="N12" s="85">
        <v>21580</v>
      </c>
      <c r="O12" s="85">
        <v>11257</v>
      </c>
      <c r="P12" s="85">
        <v>10323</v>
      </c>
      <c r="Q12" s="85">
        <v>26417</v>
      </c>
      <c r="R12" s="85">
        <v>13745</v>
      </c>
      <c r="S12" s="85">
        <v>12672</v>
      </c>
    </row>
    <row r="13" spans="1:22">
      <c r="A13" s="86" t="str">
        <f>[1]연령별!A13</f>
        <v xml:space="preserve">  5  세</v>
      </c>
      <c r="B13" s="87">
        <f t="shared" si="0"/>
        <v>14540</v>
      </c>
      <c r="C13" s="88">
        <f t="shared" si="1"/>
        <v>7540</v>
      </c>
      <c r="D13" s="88">
        <f t="shared" si="2"/>
        <v>7000</v>
      </c>
      <c r="E13" s="88">
        <v>635</v>
      </c>
      <c r="F13" s="88">
        <v>329</v>
      </c>
      <c r="G13" s="88">
        <v>306</v>
      </c>
      <c r="H13" s="88">
        <v>3135</v>
      </c>
      <c r="I13" s="88">
        <v>1607</v>
      </c>
      <c r="J13" s="88">
        <v>1528</v>
      </c>
      <c r="K13" s="88">
        <v>1766</v>
      </c>
      <c r="L13" s="88">
        <v>902</v>
      </c>
      <c r="M13" s="88">
        <v>864</v>
      </c>
      <c r="N13" s="88">
        <v>3905</v>
      </c>
      <c r="O13" s="88">
        <v>2042</v>
      </c>
      <c r="P13" s="88">
        <v>1863</v>
      </c>
      <c r="Q13" s="88">
        <v>5099</v>
      </c>
      <c r="R13" s="88">
        <v>2660</v>
      </c>
      <c r="S13" s="88">
        <v>2439</v>
      </c>
    </row>
    <row r="14" spans="1:22">
      <c r="A14" s="86" t="str">
        <f>[1]연령별!A14</f>
        <v xml:space="preserve">  6  세</v>
      </c>
      <c r="B14" s="87">
        <f t="shared" si="0"/>
        <v>14293</v>
      </c>
      <c r="C14" s="88">
        <f t="shared" si="1"/>
        <v>7428</v>
      </c>
      <c r="D14" s="88">
        <f t="shared" si="2"/>
        <v>6865</v>
      </c>
      <c r="E14" s="88">
        <v>588</v>
      </c>
      <c r="F14" s="88">
        <v>315</v>
      </c>
      <c r="G14" s="88">
        <v>273</v>
      </c>
      <c r="H14" s="88">
        <v>3139</v>
      </c>
      <c r="I14" s="88">
        <v>1636</v>
      </c>
      <c r="J14" s="88">
        <v>1503</v>
      </c>
      <c r="K14" s="88">
        <v>1697</v>
      </c>
      <c r="L14" s="88">
        <v>875</v>
      </c>
      <c r="M14" s="88">
        <v>822</v>
      </c>
      <c r="N14" s="88">
        <v>3874</v>
      </c>
      <c r="O14" s="88">
        <v>2004</v>
      </c>
      <c r="P14" s="88">
        <v>1870</v>
      </c>
      <c r="Q14" s="88">
        <v>4995</v>
      </c>
      <c r="R14" s="88">
        <v>2598</v>
      </c>
      <c r="S14" s="88">
        <v>2397</v>
      </c>
    </row>
    <row r="15" spans="1:22">
      <c r="A15" s="86" t="str">
        <f>[1]연령별!A15</f>
        <v xml:space="preserve">  7  세</v>
      </c>
      <c r="B15" s="87">
        <f t="shared" si="0"/>
        <v>15694</v>
      </c>
      <c r="C15" s="88">
        <f t="shared" si="1"/>
        <v>8157</v>
      </c>
      <c r="D15" s="88">
        <f t="shared" si="2"/>
        <v>7537</v>
      </c>
      <c r="E15" s="88">
        <v>715</v>
      </c>
      <c r="F15" s="88">
        <v>367</v>
      </c>
      <c r="G15" s="88">
        <v>348</v>
      </c>
      <c r="H15" s="88">
        <v>3524</v>
      </c>
      <c r="I15" s="88">
        <v>1802</v>
      </c>
      <c r="J15" s="88">
        <v>1722</v>
      </c>
      <c r="K15" s="88">
        <v>1872</v>
      </c>
      <c r="L15" s="88">
        <v>986</v>
      </c>
      <c r="M15" s="88">
        <v>886</v>
      </c>
      <c r="N15" s="88">
        <v>4299</v>
      </c>
      <c r="O15" s="88">
        <v>2253</v>
      </c>
      <c r="P15" s="88">
        <v>2046</v>
      </c>
      <c r="Q15" s="88">
        <v>5284</v>
      </c>
      <c r="R15" s="88">
        <v>2749</v>
      </c>
      <c r="S15" s="88">
        <v>2535</v>
      </c>
    </row>
    <row r="16" spans="1:22">
      <c r="A16" s="86" t="str">
        <f>[1]연령별!A16</f>
        <v xml:space="preserve">  8  세</v>
      </c>
      <c r="B16" s="87">
        <f t="shared" si="0"/>
        <v>17022</v>
      </c>
      <c r="C16" s="88">
        <f t="shared" si="1"/>
        <v>8973</v>
      </c>
      <c r="D16" s="88">
        <f t="shared" si="2"/>
        <v>8049</v>
      </c>
      <c r="E16" s="88">
        <v>790</v>
      </c>
      <c r="F16" s="88">
        <v>431</v>
      </c>
      <c r="G16" s="88">
        <v>359</v>
      </c>
      <c r="H16" s="88">
        <v>3786</v>
      </c>
      <c r="I16" s="88">
        <v>2013</v>
      </c>
      <c r="J16" s="88">
        <v>1773</v>
      </c>
      <c r="K16" s="88">
        <v>1992</v>
      </c>
      <c r="L16" s="88">
        <v>1046</v>
      </c>
      <c r="M16" s="88">
        <v>946</v>
      </c>
      <c r="N16" s="88">
        <v>4755</v>
      </c>
      <c r="O16" s="88">
        <v>2511</v>
      </c>
      <c r="P16" s="88">
        <v>2244</v>
      </c>
      <c r="Q16" s="88">
        <v>5699</v>
      </c>
      <c r="R16" s="88">
        <v>2972</v>
      </c>
      <c r="S16" s="88">
        <v>2727</v>
      </c>
    </row>
    <row r="17" spans="1:19">
      <c r="A17" s="86" t="str">
        <f>[1]연령별!A17</f>
        <v xml:space="preserve">  9  세</v>
      </c>
      <c r="B17" s="87">
        <f t="shared" si="0"/>
        <v>16801</v>
      </c>
      <c r="C17" s="88">
        <f t="shared" si="1"/>
        <v>8746</v>
      </c>
      <c r="D17" s="88">
        <f t="shared" si="2"/>
        <v>8055</v>
      </c>
      <c r="E17" s="88">
        <v>751</v>
      </c>
      <c r="F17" s="88">
        <v>394</v>
      </c>
      <c r="G17" s="88">
        <v>357</v>
      </c>
      <c r="H17" s="88">
        <v>3833</v>
      </c>
      <c r="I17" s="88">
        <v>2050</v>
      </c>
      <c r="J17" s="88">
        <v>1783</v>
      </c>
      <c r="K17" s="88">
        <v>2130</v>
      </c>
      <c r="L17" s="88">
        <v>1089</v>
      </c>
      <c r="M17" s="88">
        <v>1041</v>
      </c>
      <c r="N17" s="88">
        <v>4747</v>
      </c>
      <c r="O17" s="88">
        <v>2447</v>
      </c>
      <c r="P17" s="88">
        <v>2300</v>
      </c>
      <c r="Q17" s="88">
        <v>5340</v>
      </c>
      <c r="R17" s="88">
        <v>2766</v>
      </c>
      <c r="S17" s="88">
        <v>2574</v>
      </c>
    </row>
    <row r="18" spans="1:19" s="59" customFormat="1">
      <c r="A18" s="81" t="str">
        <f>[1]연령별!A18</f>
        <v>10-14</v>
      </c>
      <c r="B18" s="84">
        <f t="shared" si="0"/>
        <v>110274</v>
      </c>
      <c r="C18" s="85">
        <f t="shared" si="1"/>
        <v>57241</v>
      </c>
      <c r="D18" s="85">
        <f t="shared" si="2"/>
        <v>53033</v>
      </c>
      <c r="E18" s="85">
        <v>5299</v>
      </c>
      <c r="F18" s="85">
        <v>2778</v>
      </c>
      <c r="G18" s="85">
        <v>2521</v>
      </c>
      <c r="H18" s="85">
        <v>25181</v>
      </c>
      <c r="I18" s="85">
        <v>13146</v>
      </c>
      <c r="J18" s="85">
        <v>12035</v>
      </c>
      <c r="K18" s="85">
        <v>15024</v>
      </c>
      <c r="L18" s="85">
        <v>7758</v>
      </c>
      <c r="M18" s="85">
        <v>7266</v>
      </c>
      <c r="N18" s="85">
        <v>31490</v>
      </c>
      <c r="O18" s="85">
        <v>16440</v>
      </c>
      <c r="P18" s="85">
        <v>15050</v>
      </c>
      <c r="Q18" s="85">
        <v>33280</v>
      </c>
      <c r="R18" s="85">
        <v>17119</v>
      </c>
      <c r="S18" s="85">
        <v>16161</v>
      </c>
    </row>
    <row r="19" spans="1:19">
      <c r="A19" s="86" t="str">
        <f>[1]연령별!A19</f>
        <v>10  세</v>
      </c>
      <c r="B19" s="87">
        <f t="shared" si="0"/>
        <v>19405</v>
      </c>
      <c r="C19" s="88">
        <f t="shared" si="1"/>
        <v>10047</v>
      </c>
      <c r="D19" s="88">
        <f t="shared" si="2"/>
        <v>9358</v>
      </c>
      <c r="E19" s="88">
        <v>906</v>
      </c>
      <c r="F19" s="88">
        <v>479</v>
      </c>
      <c r="G19" s="88">
        <v>427</v>
      </c>
      <c r="H19" s="88">
        <v>4477</v>
      </c>
      <c r="I19" s="88">
        <v>2294</v>
      </c>
      <c r="J19" s="88">
        <v>2183</v>
      </c>
      <c r="K19" s="88">
        <v>2428</v>
      </c>
      <c r="L19" s="88">
        <v>1254</v>
      </c>
      <c r="M19" s="88">
        <v>1174</v>
      </c>
      <c r="N19" s="88">
        <v>5377</v>
      </c>
      <c r="O19" s="88">
        <v>2834</v>
      </c>
      <c r="P19" s="88">
        <v>2543</v>
      </c>
      <c r="Q19" s="88">
        <v>6217</v>
      </c>
      <c r="R19" s="88">
        <v>3186</v>
      </c>
      <c r="S19" s="88">
        <v>3031</v>
      </c>
    </row>
    <row r="20" spans="1:19">
      <c r="A20" s="86" t="str">
        <f>[1]연령별!A20</f>
        <v>11  세</v>
      </c>
      <c r="B20" s="87">
        <f t="shared" si="0"/>
        <v>22428</v>
      </c>
      <c r="C20" s="88">
        <f t="shared" si="1"/>
        <v>11729</v>
      </c>
      <c r="D20" s="88">
        <f t="shared" si="2"/>
        <v>10699</v>
      </c>
      <c r="E20" s="88">
        <v>1058</v>
      </c>
      <c r="F20" s="88">
        <v>553</v>
      </c>
      <c r="G20" s="88">
        <v>505</v>
      </c>
      <c r="H20" s="88">
        <v>5107</v>
      </c>
      <c r="I20" s="88">
        <v>2664</v>
      </c>
      <c r="J20" s="88">
        <v>2443</v>
      </c>
      <c r="K20" s="88">
        <v>2874</v>
      </c>
      <c r="L20" s="88">
        <v>1484</v>
      </c>
      <c r="M20" s="88">
        <v>1390</v>
      </c>
      <c r="N20" s="88">
        <v>6361</v>
      </c>
      <c r="O20" s="88">
        <v>3410</v>
      </c>
      <c r="P20" s="88">
        <v>2951</v>
      </c>
      <c r="Q20" s="88">
        <v>7028</v>
      </c>
      <c r="R20" s="88">
        <v>3618</v>
      </c>
      <c r="S20" s="88">
        <v>3410</v>
      </c>
    </row>
    <row r="21" spans="1:19">
      <c r="A21" s="86" t="str">
        <f>[1]연령별!A21</f>
        <v>12  세</v>
      </c>
      <c r="B21" s="87">
        <f t="shared" si="0"/>
        <v>21861</v>
      </c>
      <c r="C21" s="88">
        <f t="shared" si="1"/>
        <v>11327</v>
      </c>
      <c r="D21" s="88">
        <f t="shared" si="2"/>
        <v>10534</v>
      </c>
      <c r="E21" s="88">
        <v>983</v>
      </c>
      <c r="F21" s="88">
        <v>501</v>
      </c>
      <c r="G21" s="88">
        <v>482</v>
      </c>
      <c r="H21" s="88">
        <v>5001</v>
      </c>
      <c r="I21" s="88">
        <v>2642</v>
      </c>
      <c r="J21" s="88">
        <v>2359</v>
      </c>
      <c r="K21" s="88">
        <v>3034</v>
      </c>
      <c r="L21" s="88">
        <v>1547</v>
      </c>
      <c r="M21" s="88">
        <v>1487</v>
      </c>
      <c r="N21" s="88">
        <v>6224</v>
      </c>
      <c r="O21" s="88">
        <v>3209</v>
      </c>
      <c r="P21" s="88">
        <v>3015</v>
      </c>
      <c r="Q21" s="88">
        <v>6619</v>
      </c>
      <c r="R21" s="88">
        <v>3428</v>
      </c>
      <c r="S21" s="88">
        <v>3191</v>
      </c>
    </row>
    <row r="22" spans="1:19">
      <c r="A22" s="86" t="str">
        <f>[1]연령별!A22</f>
        <v>13  세</v>
      </c>
      <c r="B22" s="87">
        <f t="shared" si="0"/>
        <v>22677</v>
      </c>
      <c r="C22" s="88">
        <f t="shared" si="1"/>
        <v>11797</v>
      </c>
      <c r="D22" s="88">
        <f t="shared" si="2"/>
        <v>10880</v>
      </c>
      <c r="E22" s="88">
        <v>1164</v>
      </c>
      <c r="F22" s="88">
        <v>626</v>
      </c>
      <c r="G22" s="88">
        <v>538</v>
      </c>
      <c r="H22" s="88">
        <v>5168</v>
      </c>
      <c r="I22" s="88">
        <v>2701</v>
      </c>
      <c r="J22" s="88">
        <v>2467</v>
      </c>
      <c r="K22" s="88">
        <v>3262</v>
      </c>
      <c r="L22" s="88">
        <v>1697</v>
      </c>
      <c r="M22" s="88">
        <v>1565</v>
      </c>
      <c r="N22" s="88">
        <v>6482</v>
      </c>
      <c r="O22" s="88">
        <v>3388</v>
      </c>
      <c r="P22" s="88">
        <v>3094</v>
      </c>
      <c r="Q22" s="88">
        <v>6601</v>
      </c>
      <c r="R22" s="88">
        <v>3385</v>
      </c>
      <c r="S22" s="88">
        <v>3216</v>
      </c>
    </row>
    <row r="23" spans="1:19">
      <c r="A23" s="86" t="str">
        <f>[1]연령별!A23</f>
        <v>14  세</v>
      </c>
      <c r="B23" s="87">
        <f t="shared" si="0"/>
        <v>23903</v>
      </c>
      <c r="C23" s="88">
        <f t="shared" si="1"/>
        <v>12341</v>
      </c>
      <c r="D23" s="88">
        <f t="shared" si="2"/>
        <v>11562</v>
      </c>
      <c r="E23" s="88">
        <v>1188</v>
      </c>
      <c r="F23" s="88">
        <v>619</v>
      </c>
      <c r="G23" s="88">
        <v>569</v>
      </c>
      <c r="H23" s="88">
        <v>5428</v>
      </c>
      <c r="I23" s="88">
        <v>2845</v>
      </c>
      <c r="J23" s="88">
        <v>2583</v>
      </c>
      <c r="K23" s="88">
        <v>3426</v>
      </c>
      <c r="L23" s="88">
        <v>1776</v>
      </c>
      <c r="M23" s="88">
        <v>1650</v>
      </c>
      <c r="N23" s="88">
        <v>7046</v>
      </c>
      <c r="O23" s="88">
        <v>3599</v>
      </c>
      <c r="P23" s="88">
        <v>3447</v>
      </c>
      <c r="Q23" s="88">
        <v>6815</v>
      </c>
      <c r="R23" s="88">
        <v>3502</v>
      </c>
      <c r="S23" s="88">
        <v>3313</v>
      </c>
    </row>
    <row r="24" spans="1:19" s="59" customFormat="1">
      <c r="A24" s="81" t="str">
        <f>[1]연령별!A24</f>
        <v>15-19</v>
      </c>
      <c r="B24" s="84">
        <f t="shared" si="0"/>
        <v>119888</v>
      </c>
      <c r="C24" s="85">
        <f t="shared" si="1"/>
        <v>62773</v>
      </c>
      <c r="D24" s="85">
        <f t="shared" si="2"/>
        <v>57115</v>
      </c>
      <c r="E24" s="85">
        <v>6703</v>
      </c>
      <c r="F24" s="85">
        <v>3465</v>
      </c>
      <c r="G24" s="85">
        <v>3238</v>
      </c>
      <c r="H24" s="85">
        <v>26747</v>
      </c>
      <c r="I24" s="85">
        <v>14093</v>
      </c>
      <c r="J24" s="85">
        <v>12654</v>
      </c>
      <c r="K24" s="85">
        <v>18343</v>
      </c>
      <c r="L24" s="85">
        <v>9312</v>
      </c>
      <c r="M24" s="85">
        <v>9031</v>
      </c>
      <c r="N24" s="85">
        <v>37055</v>
      </c>
      <c r="O24" s="85">
        <v>19600</v>
      </c>
      <c r="P24" s="85">
        <v>17455</v>
      </c>
      <c r="Q24" s="85">
        <v>31040</v>
      </c>
      <c r="R24" s="85">
        <v>16303</v>
      </c>
      <c r="S24" s="85">
        <v>14737</v>
      </c>
    </row>
    <row r="25" spans="1:19">
      <c r="A25" s="86" t="str">
        <f>[1]연령별!A25</f>
        <v>15  세</v>
      </c>
      <c r="B25" s="87">
        <f t="shared" si="0"/>
        <v>23792</v>
      </c>
      <c r="C25" s="88">
        <f t="shared" si="1"/>
        <v>12418</v>
      </c>
      <c r="D25" s="88">
        <f t="shared" si="2"/>
        <v>11374</v>
      </c>
      <c r="E25" s="88">
        <v>1191</v>
      </c>
      <c r="F25" s="88">
        <v>597</v>
      </c>
      <c r="G25" s="88">
        <v>594</v>
      </c>
      <c r="H25" s="88">
        <v>5350</v>
      </c>
      <c r="I25" s="88">
        <v>2833</v>
      </c>
      <c r="J25" s="88">
        <v>2517</v>
      </c>
      <c r="K25" s="88">
        <v>3497</v>
      </c>
      <c r="L25" s="88">
        <v>1762</v>
      </c>
      <c r="M25" s="88">
        <v>1735</v>
      </c>
      <c r="N25" s="88">
        <v>7164</v>
      </c>
      <c r="O25" s="88">
        <v>3792</v>
      </c>
      <c r="P25" s="88">
        <v>3372</v>
      </c>
      <c r="Q25" s="88">
        <v>6590</v>
      </c>
      <c r="R25" s="88">
        <v>3434</v>
      </c>
      <c r="S25" s="88">
        <v>3156</v>
      </c>
    </row>
    <row r="26" spans="1:19">
      <c r="A26" s="86" t="str">
        <f>[1]연령별!A26</f>
        <v>16  세</v>
      </c>
      <c r="B26" s="87">
        <f t="shared" si="0"/>
        <v>24596</v>
      </c>
      <c r="C26" s="88">
        <f t="shared" si="1"/>
        <v>12680</v>
      </c>
      <c r="D26" s="88">
        <f t="shared" si="2"/>
        <v>11916</v>
      </c>
      <c r="E26" s="88">
        <v>1264</v>
      </c>
      <c r="F26" s="88">
        <v>630</v>
      </c>
      <c r="G26" s="88">
        <v>634</v>
      </c>
      <c r="H26" s="88">
        <v>5620</v>
      </c>
      <c r="I26" s="88">
        <v>2948</v>
      </c>
      <c r="J26" s="88">
        <v>2672</v>
      </c>
      <c r="K26" s="88">
        <v>3725</v>
      </c>
      <c r="L26" s="88">
        <v>1857</v>
      </c>
      <c r="M26" s="88">
        <v>1868</v>
      </c>
      <c r="N26" s="88">
        <v>7567</v>
      </c>
      <c r="O26" s="88">
        <v>3948</v>
      </c>
      <c r="P26" s="88">
        <v>3619</v>
      </c>
      <c r="Q26" s="88">
        <v>6420</v>
      </c>
      <c r="R26" s="88">
        <v>3297</v>
      </c>
      <c r="S26" s="88">
        <v>3123</v>
      </c>
    </row>
    <row r="27" spans="1:19">
      <c r="A27" s="86" t="str">
        <f>[1]연령별!A27</f>
        <v>17  세</v>
      </c>
      <c r="B27" s="87">
        <f t="shared" si="0"/>
        <v>24160</v>
      </c>
      <c r="C27" s="88">
        <f t="shared" si="1"/>
        <v>12772</v>
      </c>
      <c r="D27" s="88">
        <f t="shared" si="2"/>
        <v>11388</v>
      </c>
      <c r="E27" s="88">
        <v>1388</v>
      </c>
      <c r="F27" s="88">
        <v>749</v>
      </c>
      <c r="G27" s="88">
        <v>639</v>
      </c>
      <c r="H27" s="88">
        <v>5415</v>
      </c>
      <c r="I27" s="88">
        <v>2852</v>
      </c>
      <c r="J27" s="88">
        <v>2563</v>
      </c>
      <c r="K27" s="88">
        <v>3710</v>
      </c>
      <c r="L27" s="88">
        <v>1891</v>
      </c>
      <c r="M27" s="88">
        <v>1819</v>
      </c>
      <c r="N27" s="88">
        <v>7417</v>
      </c>
      <c r="O27" s="88">
        <v>3995</v>
      </c>
      <c r="P27" s="88">
        <v>3422</v>
      </c>
      <c r="Q27" s="88">
        <v>6230</v>
      </c>
      <c r="R27" s="88">
        <v>3285</v>
      </c>
      <c r="S27" s="88">
        <v>2945</v>
      </c>
    </row>
    <row r="28" spans="1:19">
      <c r="A28" s="86" t="str">
        <f>[1]연령별!A28</f>
        <v>18  세</v>
      </c>
      <c r="B28" s="87">
        <f t="shared" si="0"/>
        <v>23603</v>
      </c>
      <c r="C28" s="88">
        <f t="shared" si="1"/>
        <v>12421</v>
      </c>
      <c r="D28" s="88">
        <f t="shared" si="2"/>
        <v>11182</v>
      </c>
      <c r="E28" s="88">
        <v>1325</v>
      </c>
      <c r="F28" s="88">
        <v>692</v>
      </c>
      <c r="G28" s="88">
        <v>633</v>
      </c>
      <c r="H28" s="88">
        <v>5212</v>
      </c>
      <c r="I28" s="88">
        <v>2720</v>
      </c>
      <c r="J28" s="88">
        <v>2492</v>
      </c>
      <c r="K28" s="88">
        <v>3765</v>
      </c>
      <c r="L28" s="88">
        <v>1935</v>
      </c>
      <c r="M28" s="88">
        <v>1830</v>
      </c>
      <c r="N28" s="88">
        <v>7390</v>
      </c>
      <c r="O28" s="88">
        <v>3928</v>
      </c>
      <c r="P28" s="88">
        <v>3462</v>
      </c>
      <c r="Q28" s="88">
        <v>5911</v>
      </c>
      <c r="R28" s="88">
        <v>3146</v>
      </c>
      <c r="S28" s="88">
        <v>2765</v>
      </c>
    </row>
    <row r="29" spans="1:19">
      <c r="A29" s="86" t="str">
        <f>[1]연령별!A29</f>
        <v>19  세</v>
      </c>
      <c r="B29" s="87">
        <f t="shared" si="0"/>
        <v>23737</v>
      </c>
      <c r="C29" s="88">
        <f t="shared" si="1"/>
        <v>12482</v>
      </c>
      <c r="D29" s="88">
        <f t="shared" si="2"/>
        <v>11255</v>
      </c>
      <c r="E29" s="88">
        <v>1535</v>
      </c>
      <c r="F29" s="88">
        <v>797</v>
      </c>
      <c r="G29" s="88">
        <v>738</v>
      </c>
      <c r="H29" s="88">
        <v>5150</v>
      </c>
      <c r="I29" s="88">
        <v>2740</v>
      </c>
      <c r="J29" s="88">
        <v>2410</v>
      </c>
      <c r="K29" s="88">
        <v>3646</v>
      </c>
      <c r="L29" s="88">
        <v>1867</v>
      </c>
      <c r="M29" s="88">
        <v>1779</v>
      </c>
      <c r="N29" s="88">
        <v>7517</v>
      </c>
      <c r="O29" s="88">
        <v>3937</v>
      </c>
      <c r="P29" s="88">
        <v>3580</v>
      </c>
      <c r="Q29" s="88">
        <v>5889</v>
      </c>
      <c r="R29" s="88">
        <v>3141</v>
      </c>
      <c r="S29" s="88">
        <v>2748</v>
      </c>
    </row>
    <row r="30" spans="1:19" s="59" customFormat="1">
      <c r="A30" s="81" t="str">
        <f>[1]연령별!A30</f>
        <v>20-24</v>
      </c>
      <c r="B30" s="84">
        <f t="shared" si="0"/>
        <v>97950</v>
      </c>
      <c r="C30" s="85">
        <f t="shared" si="1"/>
        <v>50772</v>
      </c>
      <c r="D30" s="85">
        <f t="shared" si="2"/>
        <v>47178</v>
      </c>
      <c r="E30" s="85">
        <v>7283</v>
      </c>
      <c r="F30" s="85">
        <v>3683</v>
      </c>
      <c r="G30" s="85">
        <v>3600</v>
      </c>
      <c r="H30" s="85">
        <v>21202</v>
      </c>
      <c r="I30" s="85">
        <v>10998</v>
      </c>
      <c r="J30" s="85">
        <v>10204</v>
      </c>
      <c r="K30" s="85">
        <v>15579</v>
      </c>
      <c r="L30" s="85">
        <v>7948</v>
      </c>
      <c r="M30" s="85">
        <v>7631</v>
      </c>
      <c r="N30" s="85">
        <v>32076</v>
      </c>
      <c r="O30" s="85">
        <v>16711</v>
      </c>
      <c r="P30" s="85">
        <v>15365</v>
      </c>
      <c r="Q30" s="85">
        <v>21810</v>
      </c>
      <c r="R30" s="85">
        <v>11432</v>
      </c>
      <c r="S30" s="85">
        <v>10378</v>
      </c>
    </row>
    <row r="31" spans="1:19">
      <c r="A31" s="86" t="str">
        <f>[1]연령별!A31</f>
        <v>20  세</v>
      </c>
      <c r="B31" s="87">
        <f t="shared" si="0"/>
        <v>22191</v>
      </c>
      <c r="C31" s="88">
        <f t="shared" si="1"/>
        <v>11592</v>
      </c>
      <c r="D31" s="88">
        <f t="shared" si="2"/>
        <v>10599</v>
      </c>
      <c r="E31" s="88">
        <v>1414</v>
      </c>
      <c r="F31" s="88">
        <v>686</v>
      </c>
      <c r="G31" s="88">
        <v>728</v>
      </c>
      <c r="H31" s="88">
        <v>4753</v>
      </c>
      <c r="I31" s="88">
        <v>2524</v>
      </c>
      <c r="J31" s="88">
        <v>2229</v>
      </c>
      <c r="K31" s="88">
        <v>3639</v>
      </c>
      <c r="L31" s="88">
        <v>1859</v>
      </c>
      <c r="M31" s="88">
        <v>1780</v>
      </c>
      <c r="N31" s="88">
        <v>7162</v>
      </c>
      <c r="O31" s="88">
        <v>3761</v>
      </c>
      <c r="P31" s="88">
        <v>3401</v>
      </c>
      <c r="Q31" s="88">
        <v>5223</v>
      </c>
      <c r="R31" s="88">
        <v>2762</v>
      </c>
      <c r="S31" s="88">
        <v>2461</v>
      </c>
    </row>
    <row r="32" spans="1:19">
      <c r="A32" s="86" t="str">
        <f>[1]연령별!A32</f>
        <v>21  세</v>
      </c>
      <c r="B32" s="87">
        <f t="shared" si="0"/>
        <v>19929</v>
      </c>
      <c r="C32" s="88">
        <f t="shared" si="1"/>
        <v>10527</v>
      </c>
      <c r="D32" s="88">
        <f t="shared" si="2"/>
        <v>9402</v>
      </c>
      <c r="E32" s="88">
        <v>1372</v>
      </c>
      <c r="F32" s="88">
        <v>720</v>
      </c>
      <c r="G32" s="88">
        <v>652</v>
      </c>
      <c r="H32" s="88">
        <v>4295</v>
      </c>
      <c r="I32" s="88">
        <v>2288</v>
      </c>
      <c r="J32" s="88">
        <v>2007</v>
      </c>
      <c r="K32" s="88">
        <v>3088</v>
      </c>
      <c r="L32" s="88">
        <v>1601</v>
      </c>
      <c r="M32" s="88">
        <v>1487</v>
      </c>
      <c r="N32" s="88">
        <v>6576</v>
      </c>
      <c r="O32" s="88">
        <v>3489</v>
      </c>
      <c r="P32" s="88">
        <v>3087</v>
      </c>
      <c r="Q32" s="88">
        <v>4598</v>
      </c>
      <c r="R32" s="88">
        <v>2429</v>
      </c>
      <c r="S32" s="88">
        <v>2169</v>
      </c>
    </row>
    <row r="33" spans="1:19">
      <c r="A33" s="86" t="str">
        <f>[1]연령별!A33</f>
        <v>22  세</v>
      </c>
      <c r="B33" s="87">
        <f t="shared" si="0"/>
        <v>19082</v>
      </c>
      <c r="C33" s="88">
        <f t="shared" si="1"/>
        <v>9814</v>
      </c>
      <c r="D33" s="88">
        <f t="shared" si="2"/>
        <v>9268</v>
      </c>
      <c r="E33" s="88">
        <v>1458</v>
      </c>
      <c r="F33" s="88">
        <v>730</v>
      </c>
      <c r="G33" s="88">
        <v>728</v>
      </c>
      <c r="H33" s="88">
        <v>4172</v>
      </c>
      <c r="I33" s="88">
        <v>2133</v>
      </c>
      <c r="J33" s="88">
        <v>2039</v>
      </c>
      <c r="K33" s="88">
        <v>3053</v>
      </c>
      <c r="L33" s="88">
        <v>1563</v>
      </c>
      <c r="M33" s="88">
        <v>1490</v>
      </c>
      <c r="N33" s="88">
        <v>6202</v>
      </c>
      <c r="O33" s="88">
        <v>3211</v>
      </c>
      <c r="P33" s="88">
        <v>2991</v>
      </c>
      <c r="Q33" s="88">
        <v>4197</v>
      </c>
      <c r="R33" s="88">
        <v>2177</v>
      </c>
      <c r="S33" s="88">
        <v>2020</v>
      </c>
    </row>
    <row r="34" spans="1:19">
      <c r="A34" s="86" t="str">
        <f>[1]연령별!A34</f>
        <v>23  세</v>
      </c>
      <c r="B34" s="87">
        <f t="shared" si="0"/>
        <v>18528</v>
      </c>
      <c r="C34" s="88">
        <f t="shared" si="1"/>
        <v>9539</v>
      </c>
      <c r="D34" s="88">
        <f t="shared" si="2"/>
        <v>8989</v>
      </c>
      <c r="E34" s="88">
        <v>1523</v>
      </c>
      <c r="F34" s="88">
        <v>788</v>
      </c>
      <c r="G34" s="88">
        <v>735</v>
      </c>
      <c r="H34" s="88">
        <v>4008</v>
      </c>
      <c r="I34" s="88">
        <v>2018</v>
      </c>
      <c r="J34" s="88">
        <v>1990</v>
      </c>
      <c r="K34" s="88">
        <v>2897</v>
      </c>
      <c r="L34" s="88">
        <v>1466</v>
      </c>
      <c r="M34" s="88">
        <v>1431</v>
      </c>
      <c r="N34" s="88">
        <v>6174</v>
      </c>
      <c r="O34" s="88">
        <v>3209</v>
      </c>
      <c r="P34" s="88">
        <v>2965</v>
      </c>
      <c r="Q34" s="88">
        <v>3926</v>
      </c>
      <c r="R34" s="88">
        <v>2058</v>
      </c>
      <c r="S34" s="88">
        <v>1868</v>
      </c>
    </row>
    <row r="35" spans="1:19">
      <c r="A35" s="86" t="str">
        <f>[1]연령별!A35</f>
        <v>24  세</v>
      </c>
      <c r="B35" s="87">
        <f t="shared" si="0"/>
        <v>18220</v>
      </c>
      <c r="C35" s="88">
        <f t="shared" si="1"/>
        <v>9300</v>
      </c>
      <c r="D35" s="88">
        <f t="shared" si="2"/>
        <v>8920</v>
      </c>
      <c r="E35" s="88">
        <v>1516</v>
      </c>
      <c r="F35" s="88">
        <v>759</v>
      </c>
      <c r="G35" s="88">
        <v>757</v>
      </c>
      <c r="H35" s="88">
        <v>3974</v>
      </c>
      <c r="I35" s="88">
        <v>2035</v>
      </c>
      <c r="J35" s="88">
        <v>1939</v>
      </c>
      <c r="K35" s="88">
        <v>2902</v>
      </c>
      <c r="L35" s="88">
        <v>1459</v>
      </c>
      <c r="M35" s="88">
        <v>1443</v>
      </c>
      <c r="N35" s="88">
        <v>5962</v>
      </c>
      <c r="O35" s="88">
        <v>3041</v>
      </c>
      <c r="P35" s="88">
        <v>2921</v>
      </c>
      <c r="Q35" s="88">
        <v>3866</v>
      </c>
      <c r="R35" s="88">
        <v>2006</v>
      </c>
      <c r="S35" s="88">
        <v>1860</v>
      </c>
    </row>
    <row r="36" spans="1:19" s="59" customFormat="1">
      <c r="A36" s="81" t="str">
        <f>[1]연령별!A36</f>
        <v>25-29</v>
      </c>
      <c r="B36" s="84">
        <f t="shared" si="0"/>
        <v>103093</v>
      </c>
      <c r="C36" s="85">
        <f t="shared" si="1"/>
        <v>52316</v>
      </c>
      <c r="D36" s="85">
        <f t="shared" si="2"/>
        <v>50777</v>
      </c>
      <c r="E36" s="85">
        <v>8464</v>
      </c>
      <c r="F36" s="85">
        <v>4455</v>
      </c>
      <c r="G36" s="85">
        <v>4009</v>
      </c>
      <c r="H36" s="85">
        <v>22678</v>
      </c>
      <c r="I36" s="85">
        <v>11294</v>
      </c>
      <c r="J36" s="85">
        <v>11384</v>
      </c>
      <c r="K36" s="85">
        <v>15934</v>
      </c>
      <c r="L36" s="85">
        <v>8028</v>
      </c>
      <c r="M36" s="85">
        <v>7906</v>
      </c>
      <c r="N36" s="85">
        <v>32847</v>
      </c>
      <c r="O36" s="85">
        <v>17025</v>
      </c>
      <c r="P36" s="85">
        <v>15822</v>
      </c>
      <c r="Q36" s="85">
        <v>23170</v>
      </c>
      <c r="R36" s="85">
        <v>11514</v>
      </c>
      <c r="S36" s="85">
        <v>11656</v>
      </c>
    </row>
    <row r="37" spans="1:19">
      <c r="A37" s="86" t="str">
        <f>[1]연령별!A37</f>
        <v>25 세</v>
      </c>
      <c r="B37" s="87">
        <f t="shared" ref="B37:B68" si="3">SUM(C37:D37)</f>
        <v>18350</v>
      </c>
      <c r="C37" s="88">
        <f t="shared" ref="C37:C68" si="4">SUM(F37,I37,L37,O37,R37)</f>
        <v>9363</v>
      </c>
      <c r="D37" s="88">
        <f t="shared" ref="D37:D68" si="5">SUM(G37,J37,M37,P37,S37)</f>
        <v>8987</v>
      </c>
      <c r="E37" s="88">
        <v>1585</v>
      </c>
      <c r="F37" s="88">
        <v>817</v>
      </c>
      <c r="G37" s="88">
        <v>768</v>
      </c>
      <c r="H37" s="88">
        <v>4059</v>
      </c>
      <c r="I37" s="88">
        <v>2045</v>
      </c>
      <c r="J37" s="88">
        <v>2014</v>
      </c>
      <c r="K37" s="88">
        <v>2868</v>
      </c>
      <c r="L37" s="88">
        <v>1464</v>
      </c>
      <c r="M37" s="88">
        <v>1404</v>
      </c>
      <c r="N37" s="88">
        <v>6035</v>
      </c>
      <c r="O37" s="88">
        <v>3091</v>
      </c>
      <c r="P37" s="88">
        <v>2944</v>
      </c>
      <c r="Q37" s="88">
        <v>3803</v>
      </c>
      <c r="R37" s="88">
        <v>1946</v>
      </c>
      <c r="S37" s="88">
        <v>1857</v>
      </c>
    </row>
    <row r="38" spans="1:19">
      <c r="A38" s="86" t="str">
        <f>[1]연령별!A38</f>
        <v>26 세</v>
      </c>
      <c r="B38" s="87">
        <f t="shared" si="3"/>
        <v>18971</v>
      </c>
      <c r="C38" s="88">
        <f t="shared" si="4"/>
        <v>9604</v>
      </c>
      <c r="D38" s="88">
        <f t="shared" si="5"/>
        <v>9367</v>
      </c>
      <c r="E38" s="88">
        <v>1673</v>
      </c>
      <c r="F38" s="88">
        <v>877</v>
      </c>
      <c r="G38" s="88">
        <v>796</v>
      </c>
      <c r="H38" s="88">
        <v>4243</v>
      </c>
      <c r="I38" s="88">
        <v>2101</v>
      </c>
      <c r="J38" s="88">
        <v>2142</v>
      </c>
      <c r="K38" s="88">
        <v>2922</v>
      </c>
      <c r="L38" s="88">
        <v>1457</v>
      </c>
      <c r="M38" s="88">
        <v>1465</v>
      </c>
      <c r="N38" s="88">
        <v>6130</v>
      </c>
      <c r="O38" s="88">
        <v>3155</v>
      </c>
      <c r="P38" s="88">
        <v>2975</v>
      </c>
      <c r="Q38" s="88">
        <v>4003</v>
      </c>
      <c r="R38" s="88">
        <v>2014</v>
      </c>
      <c r="S38" s="88">
        <v>1989</v>
      </c>
    </row>
    <row r="39" spans="1:19">
      <c r="A39" s="86" t="str">
        <f>[1]연령별!A39</f>
        <v>27 세</v>
      </c>
      <c r="B39" s="87">
        <f t="shared" si="3"/>
        <v>19403</v>
      </c>
      <c r="C39" s="88">
        <f t="shared" si="4"/>
        <v>9891</v>
      </c>
      <c r="D39" s="88">
        <f t="shared" si="5"/>
        <v>9512</v>
      </c>
      <c r="E39" s="88">
        <v>1581</v>
      </c>
      <c r="F39" s="88">
        <v>840</v>
      </c>
      <c r="G39" s="88">
        <v>741</v>
      </c>
      <c r="H39" s="88">
        <v>4233</v>
      </c>
      <c r="I39" s="88">
        <v>2110</v>
      </c>
      <c r="J39" s="88">
        <v>2123</v>
      </c>
      <c r="K39" s="88">
        <v>3089</v>
      </c>
      <c r="L39" s="88">
        <v>1524</v>
      </c>
      <c r="M39" s="88">
        <v>1565</v>
      </c>
      <c r="N39" s="88">
        <v>6323</v>
      </c>
      <c r="O39" s="88">
        <v>3328</v>
      </c>
      <c r="P39" s="88">
        <v>2995</v>
      </c>
      <c r="Q39" s="88">
        <v>4177</v>
      </c>
      <c r="R39" s="88">
        <v>2089</v>
      </c>
      <c r="S39" s="88">
        <v>2088</v>
      </c>
    </row>
    <row r="40" spans="1:19">
      <c r="A40" s="86" t="str">
        <f>[1]연령별!A40</f>
        <v>28  세</v>
      </c>
      <c r="B40" s="87">
        <f t="shared" si="3"/>
        <v>22074</v>
      </c>
      <c r="C40" s="88">
        <f t="shared" si="4"/>
        <v>11234</v>
      </c>
      <c r="D40" s="88">
        <f t="shared" si="5"/>
        <v>10840</v>
      </c>
      <c r="E40" s="88">
        <v>1738</v>
      </c>
      <c r="F40" s="88">
        <v>898</v>
      </c>
      <c r="G40" s="88">
        <v>840</v>
      </c>
      <c r="H40" s="88">
        <v>4884</v>
      </c>
      <c r="I40" s="88">
        <v>2428</v>
      </c>
      <c r="J40" s="88">
        <v>2456</v>
      </c>
      <c r="K40" s="88">
        <v>3445</v>
      </c>
      <c r="L40" s="88">
        <v>1818</v>
      </c>
      <c r="M40" s="88">
        <v>1627</v>
      </c>
      <c r="N40" s="88">
        <v>6954</v>
      </c>
      <c r="O40" s="88">
        <v>3589</v>
      </c>
      <c r="P40" s="88">
        <v>3365</v>
      </c>
      <c r="Q40" s="88">
        <v>5053</v>
      </c>
      <c r="R40" s="88">
        <v>2501</v>
      </c>
      <c r="S40" s="88">
        <v>2552</v>
      </c>
    </row>
    <row r="41" spans="1:19">
      <c r="A41" s="86" t="str">
        <f>[1]연령별!A41</f>
        <v>29  세</v>
      </c>
      <c r="B41" s="87">
        <f t="shared" si="3"/>
        <v>24295</v>
      </c>
      <c r="C41" s="88">
        <f t="shared" si="4"/>
        <v>12224</v>
      </c>
      <c r="D41" s="88">
        <f t="shared" si="5"/>
        <v>12071</v>
      </c>
      <c r="E41" s="88">
        <v>1887</v>
      </c>
      <c r="F41" s="88">
        <v>1023</v>
      </c>
      <c r="G41" s="88">
        <v>864</v>
      </c>
      <c r="H41" s="88">
        <v>5259</v>
      </c>
      <c r="I41" s="88">
        <v>2610</v>
      </c>
      <c r="J41" s="88">
        <v>2649</v>
      </c>
      <c r="K41" s="88">
        <v>3610</v>
      </c>
      <c r="L41" s="88">
        <v>1765</v>
      </c>
      <c r="M41" s="88">
        <v>1845</v>
      </c>
      <c r="N41" s="88">
        <v>7405</v>
      </c>
      <c r="O41" s="88">
        <v>3862</v>
      </c>
      <c r="P41" s="88">
        <v>3543</v>
      </c>
      <c r="Q41" s="88">
        <v>6134</v>
      </c>
      <c r="R41" s="88">
        <v>2964</v>
      </c>
      <c r="S41" s="88">
        <v>3170</v>
      </c>
    </row>
    <row r="42" spans="1:19" s="59" customFormat="1">
      <c r="A42" s="81" t="str">
        <f>[1]연령별!A42</f>
        <v>30-34</v>
      </c>
      <c r="B42" s="84">
        <f t="shared" si="3"/>
        <v>116715</v>
      </c>
      <c r="C42" s="85">
        <f t="shared" si="4"/>
        <v>58161</v>
      </c>
      <c r="D42" s="85">
        <f t="shared" si="5"/>
        <v>58554</v>
      </c>
      <c r="E42" s="85">
        <v>8091</v>
      </c>
      <c r="F42" s="85">
        <v>4379</v>
      </c>
      <c r="G42" s="85">
        <v>3712</v>
      </c>
      <c r="H42" s="85">
        <v>24930</v>
      </c>
      <c r="I42" s="85">
        <v>12130</v>
      </c>
      <c r="J42" s="85">
        <v>12800</v>
      </c>
      <c r="K42" s="85">
        <v>16177</v>
      </c>
      <c r="L42" s="85">
        <v>8205</v>
      </c>
      <c r="M42" s="85">
        <v>7972</v>
      </c>
      <c r="N42" s="85">
        <v>34412</v>
      </c>
      <c r="O42" s="85">
        <v>17554</v>
      </c>
      <c r="P42" s="85">
        <v>16858</v>
      </c>
      <c r="Q42" s="85">
        <v>33105</v>
      </c>
      <c r="R42" s="85">
        <v>15893</v>
      </c>
      <c r="S42" s="85">
        <v>17212</v>
      </c>
    </row>
    <row r="43" spans="1:19">
      <c r="A43" s="86" t="str">
        <f>[1]연령별!A43</f>
        <v>30  세</v>
      </c>
      <c r="B43" s="87">
        <f t="shared" si="3"/>
        <v>24137</v>
      </c>
      <c r="C43" s="88">
        <f t="shared" si="4"/>
        <v>12055</v>
      </c>
      <c r="D43" s="88">
        <f t="shared" si="5"/>
        <v>12082</v>
      </c>
      <c r="E43" s="88">
        <v>1841</v>
      </c>
      <c r="F43" s="88">
        <v>987</v>
      </c>
      <c r="G43" s="88">
        <v>854</v>
      </c>
      <c r="H43" s="88">
        <v>5241</v>
      </c>
      <c r="I43" s="88">
        <v>2620</v>
      </c>
      <c r="J43" s="88">
        <v>2621</v>
      </c>
      <c r="K43" s="88">
        <v>3533</v>
      </c>
      <c r="L43" s="88">
        <v>1773</v>
      </c>
      <c r="M43" s="88">
        <v>1760</v>
      </c>
      <c r="N43" s="88">
        <v>7355</v>
      </c>
      <c r="O43" s="88">
        <v>3760</v>
      </c>
      <c r="P43" s="88">
        <v>3595</v>
      </c>
      <c r="Q43" s="88">
        <v>6167</v>
      </c>
      <c r="R43" s="88">
        <v>2915</v>
      </c>
      <c r="S43" s="88">
        <v>3252</v>
      </c>
    </row>
    <row r="44" spans="1:19">
      <c r="A44" s="86" t="str">
        <f>[1]연령별!A44</f>
        <v>31  세</v>
      </c>
      <c r="B44" s="87">
        <f t="shared" si="3"/>
        <v>23869</v>
      </c>
      <c r="C44" s="88">
        <f t="shared" si="4"/>
        <v>11928</v>
      </c>
      <c r="D44" s="88">
        <f t="shared" si="5"/>
        <v>11941</v>
      </c>
      <c r="E44" s="88">
        <v>1664</v>
      </c>
      <c r="F44" s="88">
        <v>881</v>
      </c>
      <c r="G44" s="88">
        <v>783</v>
      </c>
      <c r="H44" s="88">
        <v>5094</v>
      </c>
      <c r="I44" s="88">
        <v>2448</v>
      </c>
      <c r="J44" s="88">
        <v>2646</v>
      </c>
      <c r="K44" s="88">
        <v>3358</v>
      </c>
      <c r="L44" s="88">
        <v>1689</v>
      </c>
      <c r="M44" s="88">
        <v>1669</v>
      </c>
      <c r="N44" s="88">
        <v>7164</v>
      </c>
      <c r="O44" s="88">
        <v>3683</v>
      </c>
      <c r="P44" s="88">
        <v>3481</v>
      </c>
      <c r="Q44" s="88">
        <v>6589</v>
      </c>
      <c r="R44" s="88">
        <v>3227</v>
      </c>
      <c r="S44" s="88">
        <v>3362</v>
      </c>
    </row>
    <row r="45" spans="1:19">
      <c r="A45" s="86" t="str">
        <f>[1]연령별!A45</f>
        <v>32  세</v>
      </c>
      <c r="B45" s="87">
        <f t="shared" si="3"/>
        <v>24355</v>
      </c>
      <c r="C45" s="88">
        <f t="shared" si="4"/>
        <v>11977</v>
      </c>
      <c r="D45" s="88">
        <f t="shared" si="5"/>
        <v>12378</v>
      </c>
      <c r="E45" s="88">
        <v>1625</v>
      </c>
      <c r="F45" s="88">
        <v>898</v>
      </c>
      <c r="G45" s="88">
        <v>727</v>
      </c>
      <c r="H45" s="88">
        <v>5128</v>
      </c>
      <c r="I45" s="88">
        <v>2430</v>
      </c>
      <c r="J45" s="88">
        <v>2698</v>
      </c>
      <c r="K45" s="88">
        <v>3314</v>
      </c>
      <c r="L45" s="88">
        <v>1666</v>
      </c>
      <c r="M45" s="88">
        <v>1648</v>
      </c>
      <c r="N45" s="88">
        <v>7290</v>
      </c>
      <c r="O45" s="88">
        <v>3667</v>
      </c>
      <c r="P45" s="88">
        <v>3623</v>
      </c>
      <c r="Q45" s="88">
        <v>6998</v>
      </c>
      <c r="R45" s="88">
        <v>3316</v>
      </c>
      <c r="S45" s="88">
        <v>3682</v>
      </c>
    </row>
    <row r="46" spans="1:19">
      <c r="A46" s="86" t="str">
        <f>[1]연령별!A46</f>
        <v>33  세</v>
      </c>
      <c r="B46" s="87">
        <f t="shared" si="3"/>
        <v>21140</v>
      </c>
      <c r="C46" s="88">
        <f t="shared" si="4"/>
        <v>10704</v>
      </c>
      <c r="D46" s="88">
        <f t="shared" si="5"/>
        <v>10436</v>
      </c>
      <c r="E46" s="88">
        <v>1417</v>
      </c>
      <c r="F46" s="88">
        <v>785</v>
      </c>
      <c r="G46" s="88">
        <v>632</v>
      </c>
      <c r="H46" s="88">
        <v>4470</v>
      </c>
      <c r="I46" s="88">
        <v>2210</v>
      </c>
      <c r="J46" s="88">
        <v>2260</v>
      </c>
      <c r="K46" s="88">
        <v>2842</v>
      </c>
      <c r="L46" s="88">
        <v>1480</v>
      </c>
      <c r="M46" s="88">
        <v>1362</v>
      </c>
      <c r="N46" s="88">
        <v>6130</v>
      </c>
      <c r="O46" s="88">
        <v>3180</v>
      </c>
      <c r="P46" s="88">
        <v>2950</v>
      </c>
      <c r="Q46" s="88">
        <v>6281</v>
      </c>
      <c r="R46" s="88">
        <v>3049</v>
      </c>
      <c r="S46" s="88">
        <v>3232</v>
      </c>
    </row>
    <row r="47" spans="1:19">
      <c r="A47" s="86" t="str">
        <f>[1]연령별!A47</f>
        <v>34  세</v>
      </c>
      <c r="B47" s="87">
        <f t="shared" si="3"/>
        <v>23214</v>
      </c>
      <c r="C47" s="88">
        <f t="shared" si="4"/>
        <v>11497</v>
      </c>
      <c r="D47" s="88">
        <f t="shared" si="5"/>
        <v>11717</v>
      </c>
      <c r="E47" s="88">
        <v>1544</v>
      </c>
      <c r="F47" s="88">
        <v>828</v>
      </c>
      <c r="G47" s="88">
        <v>716</v>
      </c>
      <c r="H47" s="88">
        <v>4997</v>
      </c>
      <c r="I47" s="88">
        <v>2422</v>
      </c>
      <c r="J47" s="88">
        <v>2575</v>
      </c>
      <c r="K47" s="88">
        <v>3130</v>
      </c>
      <c r="L47" s="88">
        <v>1597</v>
      </c>
      <c r="M47" s="88">
        <v>1533</v>
      </c>
      <c r="N47" s="88">
        <v>6473</v>
      </c>
      <c r="O47" s="88">
        <v>3264</v>
      </c>
      <c r="P47" s="88">
        <v>3209</v>
      </c>
      <c r="Q47" s="88">
        <v>7070</v>
      </c>
      <c r="R47" s="88">
        <v>3386</v>
      </c>
      <c r="S47" s="88">
        <v>3684</v>
      </c>
    </row>
    <row r="48" spans="1:19" s="59" customFormat="1">
      <c r="A48" s="81" t="str">
        <f>[1]연령별!A48</f>
        <v>35-39</v>
      </c>
      <c r="B48" s="84">
        <f t="shared" si="3"/>
        <v>124954</v>
      </c>
      <c r="C48" s="85">
        <f t="shared" si="4"/>
        <v>62284</v>
      </c>
      <c r="D48" s="85">
        <f t="shared" si="5"/>
        <v>62670</v>
      </c>
      <c r="E48" s="85">
        <v>7414</v>
      </c>
      <c r="F48" s="85">
        <v>4046</v>
      </c>
      <c r="G48" s="85">
        <v>3368</v>
      </c>
      <c r="H48" s="85">
        <v>27414</v>
      </c>
      <c r="I48" s="85">
        <v>13141</v>
      </c>
      <c r="J48" s="85">
        <v>14273</v>
      </c>
      <c r="K48" s="85">
        <v>15950</v>
      </c>
      <c r="L48" s="85">
        <v>8060</v>
      </c>
      <c r="M48" s="85">
        <v>7890</v>
      </c>
      <c r="N48" s="85">
        <v>35296</v>
      </c>
      <c r="O48" s="85">
        <v>17862</v>
      </c>
      <c r="P48" s="85">
        <v>17434</v>
      </c>
      <c r="Q48" s="85">
        <v>38880</v>
      </c>
      <c r="R48" s="85">
        <v>19175</v>
      </c>
      <c r="S48" s="85">
        <v>19705</v>
      </c>
    </row>
    <row r="49" spans="1:19">
      <c r="A49" s="86" t="str">
        <f>[1]연령별!A49</f>
        <v>35  세</v>
      </c>
      <c r="B49" s="87">
        <f t="shared" si="3"/>
        <v>23122</v>
      </c>
      <c r="C49" s="88">
        <f t="shared" si="4"/>
        <v>11659</v>
      </c>
      <c r="D49" s="88">
        <f t="shared" si="5"/>
        <v>11463</v>
      </c>
      <c r="E49" s="88">
        <v>1468</v>
      </c>
      <c r="F49" s="88">
        <v>815</v>
      </c>
      <c r="G49" s="88">
        <v>653</v>
      </c>
      <c r="H49" s="88">
        <v>4997</v>
      </c>
      <c r="I49" s="88">
        <v>2414</v>
      </c>
      <c r="J49" s="88">
        <v>2583</v>
      </c>
      <c r="K49" s="88">
        <v>2981</v>
      </c>
      <c r="L49" s="88">
        <v>1591</v>
      </c>
      <c r="M49" s="88">
        <v>1390</v>
      </c>
      <c r="N49" s="88">
        <v>6531</v>
      </c>
      <c r="O49" s="88">
        <v>3345</v>
      </c>
      <c r="P49" s="88">
        <v>3186</v>
      </c>
      <c r="Q49" s="88">
        <v>7145</v>
      </c>
      <c r="R49" s="88">
        <v>3494</v>
      </c>
      <c r="S49" s="88">
        <v>3651</v>
      </c>
    </row>
    <row r="50" spans="1:19">
      <c r="A50" s="86" t="str">
        <f>[1]연령별!A50</f>
        <v>36  세</v>
      </c>
      <c r="B50" s="87">
        <f t="shared" si="3"/>
        <v>23058</v>
      </c>
      <c r="C50" s="88">
        <f t="shared" si="4"/>
        <v>11503</v>
      </c>
      <c r="D50" s="88">
        <f t="shared" si="5"/>
        <v>11555</v>
      </c>
      <c r="E50" s="88">
        <v>1332</v>
      </c>
      <c r="F50" s="88">
        <v>726</v>
      </c>
      <c r="G50" s="88">
        <v>606</v>
      </c>
      <c r="H50" s="88">
        <v>4865</v>
      </c>
      <c r="I50" s="88">
        <v>2348</v>
      </c>
      <c r="J50" s="88">
        <v>2517</v>
      </c>
      <c r="K50" s="88">
        <v>3011</v>
      </c>
      <c r="L50" s="88">
        <v>1542</v>
      </c>
      <c r="M50" s="88">
        <v>1469</v>
      </c>
      <c r="N50" s="88">
        <v>6564</v>
      </c>
      <c r="O50" s="88">
        <v>3400</v>
      </c>
      <c r="P50" s="88">
        <v>3164</v>
      </c>
      <c r="Q50" s="88">
        <v>7286</v>
      </c>
      <c r="R50" s="88">
        <v>3487</v>
      </c>
      <c r="S50" s="88">
        <v>3799</v>
      </c>
    </row>
    <row r="51" spans="1:19">
      <c r="A51" s="86" t="str">
        <f>[1]연령별!A51</f>
        <v>37  세</v>
      </c>
      <c r="B51" s="87">
        <f t="shared" si="3"/>
        <v>25957</v>
      </c>
      <c r="C51" s="88">
        <f t="shared" si="4"/>
        <v>13014</v>
      </c>
      <c r="D51" s="88">
        <f t="shared" si="5"/>
        <v>12943</v>
      </c>
      <c r="E51" s="88">
        <v>1533</v>
      </c>
      <c r="F51" s="88">
        <v>858</v>
      </c>
      <c r="G51" s="88">
        <v>675</v>
      </c>
      <c r="H51" s="88">
        <v>5763</v>
      </c>
      <c r="I51" s="88">
        <v>2816</v>
      </c>
      <c r="J51" s="88">
        <v>2947</v>
      </c>
      <c r="K51" s="88">
        <v>3219</v>
      </c>
      <c r="L51" s="88">
        <v>1609</v>
      </c>
      <c r="M51" s="88">
        <v>1610</v>
      </c>
      <c r="N51" s="88">
        <v>7349</v>
      </c>
      <c r="O51" s="88">
        <v>3713</v>
      </c>
      <c r="P51" s="88">
        <v>3636</v>
      </c>
      <c r="Q51" s="88">
        <v>8093</v>
      </c>
      <c r="R51" s="88">
        <v>4018</v>
      </c>
      <c r="S51" s="88">
        <v>4075</v>
      </c>
    </row>
    <row r="52" spans="1:19">
      <c r="A52" s="86" t="str">
        <f>[1]연령별!A52</f>
        <v>38  세</v>
      </c>
      <c r="B52" s="87">
        <f t="shared" si="3"/>
        <v>26348</v>
      </c>
      <c r="C52" s="88">
        <f t="shared" si="4"/>
        <v>12972</v>
      </c>
      <c r="D52" s="88">
        <f t="shared" si="5"/>
        <v>13376</v>
      </c>
      <c r="E52" s="88">
        <v>1576</v>
      </c>
      <c r="F52" s="88">
        <v>838</v>
      </c>
      <c r="G52" s="88">
        <v>738</v>
      </c>
      <c r="H52" s="88">
        <v>5849</v>
      </c>
      <c r="I52" s="88">
        <v>2752</v>
      </c>
      <c r="J52" s="88">
        <v>3097</v>
      </c>
      <c r="K52" s="88">
        <v>3316</v>
      </c>
      <c r="L52" s="88">
        <v>1643</v>
      </c>
      <c r="M52" s="88">
        <v>1673</v>
      </c>
      <c r="N52" s="88">
        <v>7354</v>
      </c>
      <c r="O52" s="88">
        <v>3670</v>
      </c>
      <c r="P52" s="88">
        <v>3684</v>
      </c>
      <c r="Q52" s="88">
        <v>8253</v>
      </c>
      <c r="R52" s="88">
        <v>4069</v>
      </c>
      <c r="S52" s="88">
        <v>4184</v>
      </c>
    </row>
    <row r="53" spans="1:19">
      <c r="A53" s="86" t="str">
        <f>[1]연령별!A53</f>
        <v>39  세</v>
      </c>
      <c r="B53" s="87">
        <f t="shared" si="3"/>
        <v>26469</v>
      </c>
      <c r="C53" s="88">
        <f t="shared" si="4"/>
        <v>13136</v>
      </c>
      <c r="D53" s="88">
        <f t="shared" si="5"/>
        <v>13333</v>
      </c>
      <c r="E53" s="88">
        <v>1505</v>
      </c>
      <c r="F53" s="88">
        <v>809</v>
      </c>
      <c r="G53" s="88">
        <v>696</v>
      </c>
      <c r="H53" s="88">
        <v>5940</v>
      </c>
      <c r="I53" s="88">
        <v>2811</v>
      </c>
      <c r="J53" s="88">
        <v>3129</v>
      </c>
      <c r="K53" s="88">
        <v>3423</v>
      </c>
      <c r="L53" s="88">
        <v>1675</v>
      </c>
      <c r="M53" s="88">
        <v>1748</v>
      </c>
      <c r="N53" s="88">
        <v>7498</v>
      </c>
      <c r="O53" s="88">
        <v>3734</v>
      </c>
      <c r="P53" s="88">
        <v>3764</v>
      </c>
      <c r="Q53" s="88">
        <v>8103</v>
      </c>
      <c r="R53" s="88">
        <v>4107</v>
      </c>
      <c r="S53" s="88">
        <v>3996</v>
      </c>
    </row>
    <row r="54" spans="1:19" s="59" customFormat="1">
      <c r="A54" s="81" t="str">
        <f>[1]연령별!A54</f>
        <v>40-44</v>
      </c>
      <c r="B54" s="84">
        <f t="shared" si="3"/>
        <v>133409</v>
      </c>
      <c r="C54" s="85">
        <f t="shared" si="4"/>
        <v>66526</v>
      </c>
      <c r="D54" s="85">
        <f t="shared" si="5"/>
        <v>66883</v>
      </c>
      <c r="E54" s="85">
        <v>7694</v>
      </c>
      <c r="F54" s="85">
        <v>4160</v>
      </c>
      <c r="G54" s="85">
        <v>3534</v>
      </c>
      <c r="H54" s="85">
        <v>30162</v>
      </c>
      <c r="I54" s="85">
        <v>14808</v>
      </c>
      <c r="J54" s="85">
        <v>15354</v>
      </c>
      <c r="K54" s="85">
        <v>17607</v>
      </c>
      <c r="L54" s="85">
        <v>8393</v>
      </c>
      <c r="M54" s="85">
        <v>9214</v>
      </c>
      <c r="N54" s="85">
        <v>38893</v>
      </c>
      <c r="O54" s="85">
        <v>19057</v>
      </c>
      <c r="P54" s="85">
        <v>19836</v>
      </c>
      <c r="Q54" s="85">
        <v>39053</v>
      </c>
      <c r="R54" s="85">
        <v>20108</v>
      </c>
      <c r="S54" s="85">
        <v>18945</v>
      </c>
    </row>
    <row r="55" spans="1:19">
      <c r="A55" s="86" t="str">
        <f>[1]연령별!A55</f>
        <v>40  세</v>
      </c>
      <c r="B55" s="87">
        <f t="shared" si="3"/>
        <v>27639</v>
      </c>
      <c r="C55" s="88">
        <f t="shared" si="4"/>
        <v>13776</v>
      </c>
      <c r="D55" s="88">
        <f t="shared" si="5"/>
        <v>13863</v>
      </c>
      <c r="E55" s="88">
        <v>1583</v>
      </c>
      <c r="F55" s="88">
        <v>884</v>
      </c>
      <c r="G55" s="88">
        <v>699</v>
      </c>
      <c r="H55" s="88">
        <v>6179</v>
      </c>
      <c r="I55" s="88">
        <v>2967</v>
      </c>
      <c r="J55" s="88">
        <v>3212</v>
      </c>
      <c r="K55" s="88">
        <v>3540</v>
      </c>
      <c r="L55" s="88">
        <v>1732</v>
      </c>
      <c r="M55" s="88">
        <v>1808</v>
      </c>
      <c r="N55" s="88">
        <v>7853</v>
      </c>
      <c r="O55" s="88">
        <v>3838</v>
      </c>
      <c r="P55" s="88">
        <v>4015</v>
      </c>
      <c r="Q55" s="88">
        <v>8484</v>
      </c>
      <c r="R55" s="88">
        <v>4355</v>
      </c>
      <c r="S55" s="88">
        <v>4129</v>
      </c>
    </row>
    <row r="56" spans="1:19">
      <c r="A56" s="86" t="str">
        <f>[1]연령별!A56</f>
        <v>41  세</v>
      </c>
      <c r="B56" s="87">
        <f t="shared" si="3"/>
        <v>27270</v>
      </c>
      <c r="C56" s="88">
        <f t="shared" si="4"/>
        <v>13667</v>
      </c>
      <c r="D56" s="88">
        <f t="shared" si="5"/>
        <v>13603</v>
      </c>
      <c r="E56" s="88">
        <v>1583</v>
      </c>
      <c r="F56" s="88">
        <v>853</v>
      </c>
      <c r="G56" s="88">
        <v>730</v>
      </c>
      <c r="H56" s="88">
        <v>6109</v>
      </c>
      <c r="I56" s="88">
        <v>3022</v>
      </c>
      <c r="J56" s="88">
        <v>3087</v>
      </c>
      <c r="K56" s="88">
        <v>3499</v>
      </c>
      <c r="L56" s="88">
        <v>1644</v>
      </c>
      <c r="M56" s="88">
        <v>1855</v>
      </c>
      <c r="N56" s="88">
        <v>7844</v>
      </c>
      <c r="O56" s="88">
        <v>3839</v>
      </c>
      <c r="P56" s="88">
        <v>4005</v>
      </c>
      <c r="Q56" s="88">
        <v>8235</v>
      </c>
      <c r="R56" s="88">
        <v>4309</v>
      </c>
      <c r="S56" s="88">
        <v>3926</v>
      </c>
    </row>
    <row r="57" spans="1:19">
      <c r="A57" s="86" t="str">
        <f>[1]연령별!A57</f>
        <v>42  세</v>
      </c>
      <c r="B57" s="87">
        <f t="shared" si="3"/>
        <v>25955</v>
      </c>
      <c r="C57" s="88">
        <f t="shared" si="4"/>
        <v>12966</v>
      </c>
      <c r="D57" s="88">
        <f t="shared" si="5"/>
        <v>12989</v>
      </c>
      <c r="E57" s="88">
        <v>1495</v>
      </c>
      <c r="F57" s="88">
        <v>816</v>
      </c>
      <c r="G57" s="88">
        <v>679</v>
      </c>
      <c r="H57" s="88">
        <v>5994</v>
      </c>
      <c r="I57" s="88">
        <v>2922</v>
      </c>
      <c r="J57" s="88">
        <v>3072</v>
      </c>
      <c r="K57" s="88">
        <v>3400</v>
      </c>
      <c r="L57" s="88">
        <v>1644</v>
      </c>
      <c r="M57" s="88">
        <v>1756</v>
      </c>
      <c r="N57" s="88">
        <v>7531</v>
      </c>
      <c r="O57" s="88">
        <v>3696</v>
      </c>
      <c r="P57" s="88">
        <v>3835</v>
      </c>
      <c r="Q57" s="88">
        <v>7535</v>
      </c>
      <c r="R57" s="88">
        <v>3888</v>
      </c>
      <c r="S57" s="88">
        <v>3647</v>
      </c>
    </row>
    <row r="58" spans="1:19">
      <c r="A58" s="86" t="str">
        <f>[1]연령별!A58</f>
        <v>43  세</v>
      </c>
      <c r="B58" s="87">
        <f t="shared" si="3"/>
        <v>27508</v>
      </c>
      <c r="C58" s="88">
        <f t="shared" si="4"/>
        <v>13684</v>
      </c>
      <c r="D58" s="88">
        <f t="shared" si="5"/>
        <v>13824</v>
      </c>
      <c r="E58" s="88">
        <v>1547</v>
      </c>
      <c r="F58" s="88">
        <v>803</v>
      </c>
      <c r="G58" s="88">
        <v>744</v>
      </c>
      <c r="H58" s="88">
        <v>6146</v>
      </c>
      <c r="I58" s="88">
        <v>3065</v>
      </c>
      <c r="J58" s="88">
        <v>3081</v>
      </c>
      <c r="K58" s="88">
        <v>3689</v>
      </c>
      <c r="L58" s="88">
        <v>1733</v>
      </c>
      <c r="M58" s="88">
        <v>1956</v>
      </c>
      <c r="N58" s="88">
        <v>8171</v>
      </c>
      <c r="O58" s="88">
        <v>4071</v>
      </c>
      <c r="P58" s="88">
        <v>4100</v>
      </c>
      <c r="Q58" s="88">
        <v>7955</v>
      </c>
      <c r="R58" s="88">
        <v>4012</v>
      </c>
      <c r="S58" s="88">
        <v>3943</v>
      </c>
    </row>
    <row r="59" spans="1:19">
      <c r="A59" s="86" t="str">
        <f>[1]연령별!A59</f>
        <v>44  세</v>
      </c>
      <c r="B59" s="87">
        <f t="shared" si="3"/>
        <v>25037</v>
      </c>
      <c r="C59" s="88">
        <f t="shared" si="4"/>
        <v>12433</v>
      </c>
      <c r="D59" s="88">
        <f t="shared" si="5"/>
        <v>12604</v>
      </c>
      <c r="E59" s="88">
        <v>1486</v>
      </c>
      <c r="F59" s="88">
        <v>804</v>
      </c>
      <c r="G59" s="88">
        <v>682</v>
      </c>
      <c r="H59" s="88">
        <v>5734</v>
      </c>
      <c r="I59" s="88">
        <v>2832</v>
      </c>
      <c r="J59" s="88">
        <v>2902</v>
      </c>
      <c r="K59" s="88">
        <v>3479</v>
      </c>
      <c r="L59" s="88">
        <v>1640</v>
      </c>
      <c r="M59" s="88">
        <v>1839</v>
      </c>
      <c r="N59" s="88">
        <v>7494</v>
      </c>
      <c r="O59" s="88">
        <v>3613</v>
      </c>
      <c r="P59" s="88">
        <v>3881</v>
      </c>
      <c r="Q59" s="88">
        <v>6844</v>
      </c>
      <c r="R59" s="88">
        <v>3544</v>
      </c>
      <c r="S59" s="88">
        <v>3300</v>
      </c>
    </row>
    <row r="60" spans="1:19" s="59" customFormat="1">
      <c r="A60" s="81" t="str">
        <f>[1]연령별!A60</f>
        <v>45-49</v>
      </c>
      <c r="B60" s="84">
        <f t="shared" si="3"/>
        <v>118440</v>
      </c>
      <c r="C60" s="85">
        <f t="shared" si="4"/>
        <v>59552</v>
      </c>
      <c r="D60" s="85">
        <f t="shared" si="5"/>
        <v>58888</v>
      </c>
      <c r="E60" s="85">
        <v>7747</v>
      </c>
      <c r="F60" s="85">
        <v>3927</v>
      </c>
      <c r="G60" s="85">
        <v>3820</v>
      </c>
      <c r="H60" s="85">
        <v>25869</v>
      </c>
      <c r="I60" s="85">
        <v>12789</v>
      </c>
      <c r="J60" s="85">
        <v>13080</v>
      </c>
      <c r="K60" s="85">
        <v>17392</v>
      </c>
      <c r="L60" s="85">
        <v>8316</v>
      </c>
      <c r="M60" s="85">
        <v>9076</v>
      </c>
      <c r="N60" s="85">
        <v>37479</v>
      </c>
      <c r="O60" s="85">
        <v>18453</v>
      </c>
      <c r="P60" s="85">
        <v>19026</v>
      </c>
      <c r="Q60" s="85">
        <v>29953</v>
      </c>
      <c r="R60" s="85">
        <v>16067</v>
      </c>
      <c r="S60" s="85">
        <v>13886</v>
      </c>
    </row>
    <row r="61" spans="1:19">
      <c r="A61" s="86" t="str">
        <f>[1]연령별!A61</f>
        <v>45  세</v>
      </c>
      <c r="B61" s="87">
        <f t="shared" si="3"/>
        <v>24429</v>
      </c>
      <c r="C61" s="88">
        <f t="shared" si="4"/>
        <v>12472</v>
      </c>
      <c r="D61" s="88">
        <f t="shared" si="5"/>
        <v>11957</v>
      </c>
      <c r="E61" s="88">
        <v>1479</v>
      </c>
      <c r="F61" s="88">
        <v>799</v>
      </c>
      <c r="G61" s="88">
        <v>680</v>
      </c>
      <c r="H61" s="88">
        <v>5360</v>
      </c>
      <c r="I61" s="88">
        <v>2688</v>
      </c>
      <c r="J61" s="88">
        <v>2672</v>
      </c>
      <c r="K61" s="88">
        <v>3391</v>
      </c>
      <c r="L61" s="88">
        <v>1646</v>
      </c>
      <c r="M61" s="88">
        <v>1745</v>
      </c>
      <c r="N61" s="88">
        <v>7515</v>
      </c>
      <c r="O61" s="88">
        <v>3809</v>
      </c>
      <c r="P61" s="88">
        <v>3706</v>
      </c>
      <c r="Q61" s="88">
        <v>6684</v>
      </c>
      <c r="R61" s="88">
        <v>3530</v>
      </c>
      <c r="S61" s="88">
        <v>3154</v>
      </c>
    </row>
    <row r="62" spans="1:19">
      <c r="A62" s="86" t="str">
        <f>[1]연령별!A62</f>
        <v>46  세</v>
      </c>
      <c r="B62" s="87">
        <f t="shared" si="3"/>
        <v>24523</v>
      </c>
      <c r="C62" s="88">
        <f t="shared" si="4"/>
        <v>12137</v>
      </c>
      <c r="D62" s="88">
        <f t="shared" si="5"/>
        <v>12386</v>
      </c>
      <c r="E62" s="88">
        <v>1494</v>
      </c>
      <c r="F62" s="88">
        <v>751</v>
      </c>
      <c r="G62" s="88">
        <v>743</v>
      </c>
      <c r="H62" s="88">
        <v>5336</v>
      </c>
      <c r="I62" s="88">
        <v>2654</v>
      </c>
      <c r="J62" s="88">
        <v>2682</v>
      </c>
      <c r="K62" s="88">
        <v>3483</v>
      </c>
      <c r="L62" s="88">
        <v>1638</v>
      </c>
      <c r="M62" s="88">
        <v>1845</v>
      </c>
      <c r="N62" s="88">
        <v>7670</v>
      </c>
      <c r="O62" s="88">
        <v>3678</v>
      </c>
      <c r="P62" s="88">
        <v>3992</v>
      </c>
      <c r="Q62" s="88">
        <v>6540</v>
      </c>
      <c r="R62" s="88">
        <v>3416</v>
      </c>
      <c r="S62" s="88">
        <v>3124</v>
      </c>
    </row>
    <row r="63" spans="1:19">
      <c r="A63" s="86" t="str">
        <f>[1]연령별!A63</f>
        <v>47  세</v>
      </c>
      <c r="B63" s="87">
        <f t="shared" si="3"/>
        <v>23081</v>
      </c>
      <c r="C63" s="88">
        <f t="shared" si="4"/>
        <v>11642</v>
      </c>
      <c r="D63" s="88">
        <f t="shared" si="5"/>
        <v>11439</v>
      </c>
      <c r="E63" s="88">
        <v>1480</v>
      </c>
      <c r="F63" s="88">
        <v>741</v>
      </c>
      <c r="G63" s="88">
        <v>739</v>
      </c>
      <c r="H63" s="88">
        <v>5119</v>
      </c>
      <c r="I63" s="88">
        <v>2551</v>
      </c>
      <c r="J63" s="88">
        <v>2568</v>
      </c>
      <c r="K63" s="88">
        <v>3448</v>
      </c>
      <c r="L63" s="88">
        <v>1639</v>
      </c>
      <c r="M63" s="88">
        <v>1809</v>
      </c>
      <c r="N63" s="88">
        <v>7280</v>
      </c>
      <c r="O63" s="88">
        <v>3625</v>
      </c>
      <c r="P63" s="88">
        <v>3655</v>
      </c>
      <c r="Q63" s="88">
        <v>5754</v>
      </c>
      <c r="R63" s="88">
        <v>3086</v>
      </c>
      <c r="S63" s="88">
        <v>2668</v>
      </c>
    </row>
    <row r="64" spans="1:19">
      <c r="A64" s="86" t="str">
        <f>[1]연령별!A64</f>
        <v>48  세</v>
      </c>
      <c r="B64" s="87">
        <f t="shared" si="3"/>
        <v>23208</v>
      </c>
      <c r="C64" s="88">
        <f t="shared" si="4"/>
        <v>11690</v>
      </c>
      <c r="D64" s="88">
        <f t="shared" si="5"/>
        <v>11518</v>
      </c>
      <c r="E64" s="88">
        <v>1619</v>
      </c>
      <c r="F64" s="88">
        <v>831</v>
      </c>
      <c r="G64" s="88">
        <v>788</v>
      </c>
      <c r="H64" s="88">
        <v>4953</v>
      </c>
      <c r="I64" s="88">
        <v>2432</v>
      </c>
      <c r="J64" s="88">
        <v>2521</v>
      </c>
      <c r="K64" s="88">
        <v>3545</v>
      </c>
      <c r="L64" s="88">
        <v>1718</v>
      </c>
      <c r="M64" s="88">
        <v>1827</v>
      </c>
      <c r="N64" s="88">
        <v>7468</v>
      </c>
      <c r="O64" s="88">
        <v>3688</v>
      </c>
      <c r="P64" s="88">
        <v>3780</v>
      </c>
      <c r="Q64" s="88">
        <v>5623</v>
      </c>
      <c r="R64" s="88">
        <v>3021</v>
      </c>
      <c r="S64" s="88">
        <v>2602</v>
      </c>
    </row>
    <row r="65" spans="1:19">
      <c r="A65" s="86" t="str">
        <f>[1]연령별!A65</f>
        <v>49  세</v>
      </c>
      <c r="B65" s="87">
        <f t="shared" si="3"/>
        <v>23199</v>
      </c>
      <c r="C65" s="88">
        <f t="shared" si="4"/>
        <v>11611</v>
      </c>
      <c r="D65" s="88">
        <f t="shared" si="5"/>
        <v>11588</v>
      </c>
      <c r="E65" s="88">
        <v>1675</v>
      </c>
      <c r="F65" s="88">
        <v>805</v>
      </c>
      <c r="G65" s="88">
        <v>870</v>
      </c>
      <c r="H65" s="88">
        <v>5101</v>
      </c>
      <c r="I65" s="88">
        <v>2464</v>
      </c>
      <c r="J65" s="88">
        <v>2637</v>
      </c>
      <c r="K65" s="88">
        <v>3525</v>
      </c>
      <c r="L65" s="88">
        <v>1675</v>
      </c>
      <c r="M65" s="88">
        <v>1850</v>
      </c>
      <c r="N65" s="88">
        <v>7546</v>
      </c>
      <c r="O65" s="88">
        <v>3653</v>
      </c>
      <c r="P65" s="88">
        <v>3893</v>
      </c>
      <c r="Q65" s="88">
        <v>5352</v>
      </c>
      <c r="R65" s="88">
        <v>3014</v>
      </c>
      <c r="S65" s="88">
        <v>2338</v>
      </c>
    </row>
    <row r="66" spans="1:19" s="59" customFormat="1">
      <c r="A66" s="81" t="str">
        <f>[1]연령별!A66</f>
        <v>50-54</v>
      </c>
      <c r="B66" s="84">
        <f t="shared" si="3"/>
        <v>112801</v>
      </c>
      <c r="C66" s="85">
        <f t="shared" si="4"/>
        <v>55418</v>
      </c>
      <c r="D66" s="85">
        <f t="shared" si="5"/>
        <v>57383</v>
      </c>
      <c r="E66" s="85">
        <v>9222</v>
      </c>
      <c r="F66" s="85">
        <v>4517</v>
      </c>
      <c r="G66" s="85">
        <v>4705</v>
      </c>
      <c r="H66" s="85">
        <v>24254</v>
      </c>
      <c r="I66" s="85">
        <v>11730</v>
      </c>
      <c r="J66" s="85">
        <v>12524</v>
      </c>
      <c r="K66" s="85">
        <v>18631</v>
      </c>
      <c r="L66" s="85">
        <v>8722</v>
      </c>
      <c r="M66" s="85">
        <v>9909</v>
      </c>
      <c r="N66" s="85">
        <v>37241</v>
      </c>
      <c r="O66" s="85">
        <v>18031</v>
      </c>
      <c r="P66" s="85">
        <v>19210</v>
      </c>
      <c r="Q66" s="85">
        <v>23453</v>
      </c>
      <c r="R66" s="85">
        <v>12418</v>
      </c>
      <c r="S66" s="85">
        <v>11035</v>
      </c>
    </row>
    <row r="67" spans="1:19">
      <c r="A67" s="86" t="str">
        <f>[1]연령별!A67</f>
        <v>50  세</v>
      </c>
      <c r="B67" s="87">
        <f t="shared" si="3"/>
        <v>23644</v>
      </c>
      <c r="C67" s="88">
        <f t="shared" si="4"/>
        <v>11713</v>
      </c>
      <c r="D67" s="88">
        <f t="shared" si="5"/>
        <v>11931</v>
      </c>
      <c r="E67" s="88">
        <v>1786</v>
      </c>
      <c r="F67" s="88">
        <v>883</v>
      </c>
      <c r="G67" s="88">
        <v>903</v>
      </c>
      <c r="H67" s="88">
        <v>5037</v>
      </c>
      <c r="I67" s="88">
        <v>2483</v>
      </c>
      <c r="J67" s="88">
        <v>2554</v>
      </c>
      <c r="K67" s="88">
        <v>3786</v>
      </c>
      <c r="L67" s="88">
        <v>1760</v>
      </c>
      <c r="M67" s="88">
        <v>2026</v>
      </c>
      <c r="N67" s="88">
        <v>7780</v>
      </c>
      <c r="O67" s="88">
        <v>3778</v>
      </c>
      <c r="P67" s="88">
        <v>4002</v>
      </c>
      <c r="Q67" s="88">
        <v>5255</v>
      </c>
      <c r="R67" s="88">
        <v>2809</v>
      </c>
      <c r="S67" s="88">
        <v>2446</v>
      </c>
    </row>
    <row r="68" spans="1:19">
      <c r="A68" s="86" t="str">
        <f>[1]연령별!A68</f>
        <v>51  세</v>
      </c>
      <c r="B68" s="87">
        <f t="shared" si="3"/>
        <v>25513</v>
      </c>
      <c r="C68" s="88">
        <f t="shared" si="4"/>
        <v>12544</v>
      </c>
      <c r="D68" s="88">
        <f t="shared" si="5"/>
        <v>12969</v>
      </c>
      <c r="E68" s="88">
        <v>2007</v>
      </c>
      <c r="F68" s="88">
        <v>934</v>
      </c>
      <c r="G68" s="88">
        <v>1073</v>
      </c>
      <c r="H68" s="88">
        <v>5496</v>
      </c>
      <c r="I68" s="88">
        <v>2617</v>
      </c>
      <c r="J68" s="88">
        <v>2879</v>
      </c>
      <c r="K68" s="88">
        <v>4125</v>
      </c>
      <c r="L68" s="88">
        <v>1935</v>
      </c>
      <c r="M68" s="88">
        <v>2190</v>
      </c>
      <c r="N68" s="88">
        <v>8372</v>
      </c>
      <c r="O68" s="88">
        <v>4081</v>
      </c>
      <c r="P68" s="88">
        <v>4291</v>
      </c>
      <c r="Q68" s="88">
        <v>5513</v>
      </c>
      <c r="R68" s="88">
        <v>2977</v>
      </c>
      <c r="S68" s="88">
        <v>2536</v>
      </c>
    </row>
    <row r="69" spans="1:19">
      <c r="A69" s="86" t="str">
        <f>[1]연령별!A69</f>
        <v>52  세</v>
      </c>
      <c r="B69" s="87">
        <f t="shared" ref="B69:B100" si="6">SUM(C69:D69)</f>
        <v>22990</v>
      </c>
      <c r="C69" s="88">
        <f t="shared" ref="C69:C100" si="7">SUM(F69,I69,L69,O69,R69)</f>
        <v>11246</v>
      </c>
      <c r="D69" s="88">
        <f t="shared" ref="D69:D100" si="8">SUM(G69,J69,M69,P69,S69)</f>
        <v>11744</v>
      </c>
      <c r="E69" s="88">
        <v>1824</v>
      </c>
      <c r="F69" s="88">
        <v>906</v>
      </c>
      <c r="G69" s="88">
        <v>918</v>
      </c>
      <c r="H69" s="88">
        <v>4900</v>
      </c>
      <c r="I69" s="88">
        <v>2366</v>
      </c>
      <c r="J69" s="88">
        <v>2534</v>
      </c>
      <c r="K69" s="88">
        <v>3785</v>
      </c>
      <c r="L69" s="88">
        <v>1774</v>
      </c>
      <c r="M69" s="88">
        <v>2011</v>
      </c>
      <c r="N69" s="88">
        <v>7724</v>
      </c>
      <c r="O69" s="88">
        <v>3704</v>
      </c>
      <c r="P69" s="88">
        <v>4020</v>
      </c>
      <c r="Q69" s="88">
        <v>4757</v>
      </c>
      <c r="R69" s="88">
        <v>2496</v>
      </c>
      <c r="S69" s="88">
        <v>2261</v>
      </c>
    </row>
    <row r="70" spans="1:19">
      <c r="A70" s="86" t="str">
        <f>[1]연령별!A70</f>
        <v>53  세</v>
      </c>
      <c r="B70" s="87">
        <f t="shared" si="6"/>
        <v>20439</v>
      </c>
      <c r="C70" s="88">
        <f t="shared" si="7"/>
        <v>9972</v>
      </c>
      <c r="D70" s="88">
        <f t="shared" si="8"/>
        <v>10467</v>
      </c>
      <c r="E70" s="88">
        <v>1776</v>
      </c>
      <c r="F70" s="88">
        <v>887</v>
      </c>
      <c r="G70" s="88">
        <v>889</v>
      </c>
      <c r="H70" s="88">
        <v>4436</v>
      </c>
      <c r="I70" s="88">
        <v>2110</v>
      </c>
      <c r="J70" s="88">
        <v>2326</v>
      </c>
      <c r="K70" s="88">
        <v>3471</v>
      </c>
      <c r="L70" s="88">
        <v>1651</v>
      </c>
      <c r="M70" s="88">
        <v>1820</v>
      </c>
      <c r="N70" s="88">
        <v>6674</v>
      </c>
      <c r="O70" s="88">
        <v>3182</v>
      </c>
      <c r="P70" s="88">
        <v>3492</v>
      </c>
      <c r="Q70" s="88">
        <v>4082</v>
      </c>
      <c r="R70" s="88">
        <v>2142</v>
      </c>
      <c r="S70" s="88">
        <v>1940</v>
      </c>
    </row>
    <row r="71" spans="1:19">
      <c r="A71" s="86" t="str">
        <f>[1]연령별!A71</f>
        <v>54  세</v>
      </c>
      <c r="B71" s="87">
        <f t="shared" si="6"/>
        <v>20215</v>
      </c>
      <c r="C71" s="88">
        <f t="shared" si="7"/>
        <v>9943</v>
      </c>
      <c r="D71" s="88">
        <f t="shared" si="8"/>
        <v>10272</v>
      </c>
      <c r="E71" s="88">
        <v>1829</v>
      </c>
      <c r="F71" s="88">
        <v>907</v>
      </c>
      <c r="G71" s="88">
        <v>922</v>
      </c>
      <c r="H71" s="88">
        <v>4385</v>
      </c>
      <c r="I71" s="88">
        <v>2154</v>
      </c>
      <c r="J71" s="88">
        <v>2231</v>
      </c>
      <c r="K71" s="88">
        <v>3464</v>
      </c>
      <c r="L71" s="88">
        <v>1602</v>
      </c>
      <c r="M71" s="88">
        <v>1862</v>
      </c>
      <c r="N71" s="88">
        <v>6691</v>
      </c>
      <c r="O71" s="88">
        <v>3286</v>
      </c>
      <c r="P71" s="88">
        <v>3405</v>
      </c>
      <c r="Q71" s="88">
        <v>3846</v>
      </c>
      <c r="R71" s="88">
        <v>1994</v>
      </c>
      <c r="S71" s="88">
        <v>1852</v>
      </c>
    </row>
    <row r="72" spans="1:19" s="59" customFormat="1">
      <c r="A72" s="81" t="str">
        <f>[1]연령별!A72</f>
        <v>55-59</v>
      </c>
      <c r="B72" s="84">
        <f t="shared" si="6"/>
        <v>77326</v>
      </c>
      <c r="C72" s="85">
        <f t="shared" si="7"/>
        <v>37628</v>
      </c>
      <c r="D72" s="85">
        <f t="shared" si="8"/>
        <v>39698</v>
      </c>
      <c r="E72" s="85">
        <v>7804</v>
      </c>
      <c r="F72" s="85">
        <v>3696</v>
      </c>
      <c r="G72" s="85">
        <v>4108</v>
      </c>
      <c r="H72" s="85">
        <v>16706</v>
      </c>
      <c r="I72" s="85">
        <v>8136</v>
      </c>
      <c r="J72" s="85">
        <v>8570</v>
      </c>
      <c r="K72" s="85">
        <v>13721</v>
      </c>
      <c r="L72" s="85">
        <v>6486</v>
      </c>
      <c r="M72" s="85">
        <v>7235</v>
      </c>
      <c r="N72" s="85">
        <v>25259</v>
      </c>
      <c r="O72" s="85">
        <v>12431</v>
      </c>
      <c r="P72" s="85">
        <v>12828</v>
      </c>
      <c r="Q72" s="85">
        <v>13836</v>
      </c>
      <c r="R72" s="85">
        <v>6879</v>
      </c>
      <c r="S72" s="85">
        <v>6957</v>
      </c>
    </row>
    <row r="73" spans="1:19">
      <c r="A73" s="86" t="str">
        <f>[1]연령별!A73</f>
        <v>55  세</v>
      </c>
      <c r="B73" s="87">
        <f t="shared" si="6"/>
        <v>17029</v>
      </c>
      <c r="C73" s="88">
        <f t="shared" si="7"/>
        <v>8506</v>
      </c>
      <c r="D73" s="88">
        <f t="shared" si="8"/>
        <v>8523</v>
      </c>
      <c r="E73" s="88">
        <v>1578</v>
      </c>
      <c r="F73" s="88">
        <v>796</v>
      </c>
      <c r="G73" s="88">
        <v>782</v>
      </c>
      <c r="H73" s="88">
        <v>3768</v>
      </c>
      <c r="I73" s="88">
        <v>1877</v>
      </c>
      <c r="J73" s="88">
        <v>1891</v>
      </c>
      <c r="K73" s="88">
        <v>2981</v>
      </c>
      <c r="L73" s="88">
        <v>1429</v>
      </c>
      <c r="M73" s="88">
        <v>1552</v>
      </c>
      <c r="N73" s="88">
        <v>5555</v>
      </c>
      <c r="O73" s="88">
        <v>2793</v>
      </c>
      <c r="P73" s="88">
        <v>2762</v>
      </c>
      <c r="Q73" s="88">
        <v>3147</v>
      </c>
      <c r="R73" s="88">
        <v>1611</v>
      </c>
      <c r="S73" s="88">
        <v>1536</v>
      </c>
    </row>
    <row r="74" spans="1:19">
      <c r="A74" s="86" t="str">
        <f>[1]연령별!A74</f>
        <v>56  세</v>
      </c>
      <c r="B74" s="87">
        <f t="shared" si="6"/>
        <v>17987</v>
      </c>
      <c r="C74" s="88">
        <f t="shared" si="7"/>
        <v>8691</v>
      </c>
      <c r="D74" s="88">
        <f t="shared" si="8"/>
        <v>9296</v>
      </c>
      <c r="E74" s="88">
        <v>1824</v>
      </c>
      <c r="F74" s="88">
        <v>844</v>
      </c>
      <c r="G74" s="88">
        <v>980</v>
      </c>
      <c r="H74" s="88">
        <v>3909</v>
      </c>
      <c r="I74" s="88">
        <v>1858</v>
      </c>
      <c r="J74" s="88">
        <v>2051</v>
      </c>
      <c r="K74" s="88">
        <v>3165</v>
      </c>
      <c r="L74" s="88">
        <v>1470</v>
      </c>
      <c r="M74" s="88">
        <v>1695</v>
      </c>
      <c r="N74" s="88">
        <v>5879</v>
      </c>
      <c r="O74" s="88">
        <v>2905</v>
      </c>
      <c r="P74" s="88">
        <v>2974</v>
      </c>
      <c r="Q74" s="88">
        <v>3210</v>
      </c>
      <c r="R74" s="88">
        <v>1614</v>
      </c>
      <c r="S74" s="88">
        <v>1596</v>
      </c>
    </row>
    <row r="75" spans="1:19">
      <c r="A75" s="86" t="str">
        <f>[1]연령별!A75</f>
        <v>57  세</v>
      </c>
      <c r="B75" s="87">
        <f t="shared" si="6"/>
        <v>14975</v>
      </c>
      <c r="C75" s="88">
        <f t="shared" si="7"/>
        <v>7300</v>
      </c>
      <c r="D75" s="88">
        <f t="shared" si="8"/>
        <v>7675</v>
      </c>
      <c r="E75" s="88">
        <v>1533</v>
      </c>
      <c r="F75" s="88">
        <v>731</v>
      </c>
      <c r="G75" s="88">
        <v>802</v>
      </c>
      <c r="H75" s="88">
        <v>3188</v>
      </c>
      <c r="I75" s="88">
        <v>1568</v>
      </c>
      <c r="J75" s="88">
        <v>1620</v>
      </c>
      <c r="K75" s="88">
        <v>2648</v>
      </c>
      <c r="L75" s="88">
        <v>1234</v>
      </c>
      <c r="M75" s="88">
        <v>1414</v>
      </c>
      <c r="N75" s="88">
        <v>4908</v>
      </c>
      <c r="O75" s="88">
        <v>2421</v>
      </c>
      <c r="P75" s="88">
        <v>2487</v>
      </c>
      <c r="Q75" s="88">
        <v>2698</v>
      </c>
      <c r="R75" s="88">
        <v>1346</v>
      </c>
      <c r="S75" s="88">
        <v>1352</v>
      </c>
    </row>
    <row r="76" spans="1:19">
      <c r="A76" s="86" t="str">
        <f>[1]연령별!A76</f>
        <v>58  세</v>
      </c>
      <c r="B76" s="87">
        <f t="shared" si="6"/>
        <v>12868</v>
      </c>
      <c r="C76" s="88">
        <f t="shared" si="7"/>
        <v>6160</v>
      </c>
      <c r="D76" s="88">
        <f t="shared" si="8"/>
        <v>6708</v>
      </c>
      <c r="E76" s="88">
        <v>1352</v>
      </c>
      <c r="F76" s="88">
        <v>632</v>
      </c>
      <c r="G76" s="88">
        <v>720</v>
      </c>
      <c r="H76" s="88">
        <v>2759</v>
      </c>
      <c r="I76" s="88">
        <v>1303</v>
      </c>
      <c r="J76" s="88">
        <v>1456</v>
      </c>
      <c r="K76" s="88">
        <v>2295</v>
      </c>
      <c r="L76" s="88">
        <v>1114</v>
      </c>
      <c r="M76" s="88">
        <v>1181</v>
      </c>
      <c r="N76" s="88">
        <v>4185</v>
      </c>
      <c r="O76" s="88">
        <v>2014</v>
      </c>
      <c r="P76" s="88">
        <v>2171</v>
      </c>
      <c r="Q76" s="88">
        <v>2277</v>
      </c>
      <c r="R76" s="88">
        <v>1097</v>
      </c>
      <c r="S76" s="88">
        <v>1180</v>
      </c>
    </row>
    <row r="77" spans="1:19">
      <c r="A77" s="86" t="str">
        <f>[1]연령별!A77</f>
        <v>59  세</v>
      </c>
      <c r="B77" s="87">
        <f t="shared" si="6"/>
        <v>14467</v>
      </c>
      <c r="C77" s="88">
        <f t="shared" si="7"/>
        <v>6971</v>
      </c>
      <c r="D77" s="88">
        <f t="shared" si="8"/>
        <v>7496</v>
      </c>
      <c r="E77" s="88">
        <v>1517</v>
      </c>
      <c r="F77" s="88">
        <v>693</v>
      </c>
      <c r="G77" s="88">
        <v>824</v>
      </c>
      <c r="H77" s="88">
        <v>3082</v>
      </c>
      <c r="I77" s="88">
        <v>1530</v>
      </c>
      <c r="J77" s="88">
        <v>1552</v>
      </c>
      <c r="K77" s="88">
        <v>2632</v>
      </c>
      <c r="L77" s="88">
        <v>1239</v>
      </c>
      <c r="M77" s="88">
        <v>1393</v>
      </c>
      <c r="N77" s="88">
        <v>4732</v>
      </c>
      <c r="O77" s="88">
        <v>2298</v>
      </c>
      <c r="P77" s="88">
        <v>2434</v>
      </c>
      <c r="Q77" s="88">
        <v>2504</v>
      </c>
      <c r="R77" s="88">
        <v>1211</v>
      </c>
      <c r="S77" s="88">
        <v>1293</v>
      </c>
    </row>
    <row r="78" spans="1:19" s="59" customFormat="1">
      <c r="A78" s="81" t="str">
        <f>[1]연령별!A78</f>
        <v>60-64</v>
      </c>
      <c r="B78" s="84">
        <f t="shared" si="6"/>
        <v>61390</v>
      </c>
      <c r="C78" s="85">
        <f t="shared" si="7"/>
        <v>29279</v>
      </c>
      <c r="D78" s="85">
        <f t="shared" si="8"/>
        <v>32111</v>
      </c>
      <c r="E78" s="85">
        <v>6960</v>
      </c>
      <c r="F78" s="85">
        <v>3259</v>
      </c>
      <c r="G78" s="85">
        <v>3701</v>
      </c>
      <c r="H78" s="85">
        <v>12721</v>
      </c>
      <c r="I78" s="85">
        <v>6080</v>
      </c>
      <c r="J78" s="85">
        <v>6641</v>
      </c>
      <c r="K78" s="85">
        <v>11407</v>
      </c>
      <c r="L78" s="85">
        <v>5414</v>
      </c>
      <c r="M78" s="85">
        <v>5993</v>
      </c>
      <c r="N78" s="85">
        <v>19732</v>
      </c>
      <c r="O78" s="85">
        <v>9577</v>
      </c>
      <c r="P78" s="85">
        <v>10155</v>
      </c>
      <c r="Q78" s="85">
        <v>10570</v>
      </c>
      <c r="R78" s="85">
        <v>4949</v>
      </c>
      <c r="S78" s="85">
        <v>5621</v>
      </c>
    </row>
    <row r="79" spans="1:19">
      <c r="A79" s="86" t="str">
        <f>[1]연령별!A79</f>
        <v>60  세</v>
      </c>
      <c r="B79" s="87">
        <f t="shared" si="6"/>
        <v>11821</v>
      </c>
      <c r="C79" s="88">
        <f t="shared" si="7"/>
        <v>5680</v>
      </c>
      <c r="D79" s="88">
        <f t="shared" si="8"/>
        <v>6141</v>
      </c>
      <c r="E79" s="88">
        <v>1283</v>
      </c>
      <c r="F79" s="88">
        <v>609</v>
      </c>
      <c r="G79" s="88">
        <v>674</v>
      </c>
      <c r="H79" s="88">
        <v>2444</v>
      </c>
      <c r="I79" s="88">
        <v>1170</v>
      </c>
      <c r="J79" s="88">
        <v>1274</v>
      </c>
      <c r="K79" s="88">
        <v>2196</v>
      </c>
      <c r="L79" s="88">
        <v>1055</v>
      </c>
      <c r="M79" s="88">
        <v>1141</v>
      </c>
      <c r="N79" s="88">
        <v>3835</v>
      </c>
      <c r="O79" s="88">
        <v>1858</v>
      </c>
      <c r="P79" s="88">
        <v>1977</v>
      </c>
      <c r="Q79" s="88">
        <v>2063</v>
      </c>
      <c r="R79" s="88">
        <v>988</v>
      </c>
      <c r="S79" s="88">
        <v>1075</v>
      </c>
    </row>
    <row r="80" spans="1:19">
      <c r="A80" s="86" t="str">
        <f>[1]연령별!A80</f>
        <v>61  세</v>
      </c>
      <c r="B80" s="87">
        <f t="shared" si="6"/>
        <v>12312</v>
      </c>
      <c r="C80" s="88">
        <f t="shared" si="7"/>
        <v>5914</v>
      </c>
      <c r="D80" s="88">
        <f t="shared" si="8"/>
        <v>6398</v>
      </c>
      <c r="E80" s="88">
        <v>1357</v>
      </c>
      <c r="F80" s="88">
        <v>633</v>
      </c>
      <c r="G80" s="88">
        <v>724</v>
      </c>
      <c r="H80" s="88">
        <v>2579</v>
      </c>
      <c r="I80" s="88">
        <v>1276</v>
      </c>
      <c r="J80" s="88">
        <v>1303</v>
      </c>
      <c r="K80" s="88">
        <v>2248</v>
      </c>
      <c r="L80" s="88">
        <v>1059</v>
      </c>
      <c r="M80" s="88">
        <v>1189</v>
      </c>
      <c r="N80" s="88">
        <v>4049</v>
      </c>
      <c r="O80" s="88">
        <v>2005</v>
      </c>
      <c r="P80" s="88">
        <v>2044</v>
      </c>
      <c r="Q80" s="88">
        <v>2079</v>
      </c>
      <c r="R80" s="88">
        <v>941</v>
      </c>
      <c r="S80" s="88">
        <v>1138</v>
      </c>
    </row>
    <row r="81" spans="1:19">
      <c r="A81" s="86" t="str">
        <f>[1]연령별!A81</f>
        <v>62  세</v>
      </c>
      <c r="B81" s="87">
        <f t="shared" si="6"/>
        <v>12811</v>
      </c>
      <c r="C81" s="88">
        <f t="shared" si="7"/>
        <v>6080</v>
      </c>
      <c r="D81" s="88">
        <f t="shared" si="8"/>
        <v>6731</v>
      </c>
      <c r="E81" s="88">
        <v>1496</v>
      </c>
      <c r="F81" s="88">
        <v>719</v>
      </c>
      <c r="G81" s="88">
        <v>777</v>
      </c>
      <c r="H81" s="88">
        <v>2603</v>
      </c>
      <c r="I81" s="88">
        <v>1233</v>
      </c>
      <c r="J81" s="88">
        <v>1370</v>
      </c>
      <c r="K81" s="88">
        <v>2447</v>
      </c>
      <c r="L81" s="88">
        <v>1162</v>
      </c>
      <c r="M81" s="88">
        <v>1285</v>
      </c>
      <c r="N81" s="88">
        <v>4037</v>
      </c>
      <c r="O81" s="88">
        <v>1937</v>
      </c>
      <c r="P81" s="88">
        <v>2100</v>
      </c>
      <c r="Q81" s="88">
        <v>2228</v>
      </c>
      <c r="R81" s="88">
        <v>1029</v>
      </c>
      <c r="S81" s="88">
        <v>1199</v>
      </c>
    </row>
    <row r="82" spans="1:19">
      <c r="A82" s="86" t="str">
        <f>[1]연령별!A82</f>
        <v>63  세</v>
      </c>
      <c r="B82" s="87">
        <f t="shared" si="6"/>
        <v>11887</v>
      </c>
      <c r="C82" s="88">
        <f t="shared" si="7"/>
        <v>5711</v>
      </c>
      <c r="D82" s="88">
        <f t="shared" si="8"/>
        <v>6176</v>
      </c>
      <c r="E82" s="88">
        <v>1378</v>
      </c>
      <c r="F82" s="88">
        <v>631</v>
      </c>
      <c r="G82" s="88">
        <v>747</v>
      </c>
      <c r="H82" s="88">
        <v>2467</v>
      </c>
      <c r="I82" s="88">
        <v>1178</v>
      </c>
      <c r="J82" s="88">
        <v>1289</v>
      </c>
      <c r="K82" s="88">
        <v>2188</v>
      </c>
      <c r="L82" s="88">
        <v>1036</v>
      </c>
      <c r="M82" s="88">
        <v>1152</v>
      </c>
      <c r="N82" s="88">
        <v>3833</v>
      </c>
      <c r="O82" s="88">
        <v>1897</v>
      </c>
      <c r="P82" s="88">
        <v>1936</v>
      </c>
      <c r="Q82" s="88">
        <v>2021</v>
      </c>
      <c r="R82" s="88">
        <v>969</v>
      </c>
      <c r="S82" s="88">
        <v>1052</v>
      </c>
    </row>
    <row r="83" spans="1:19">
      <c r="A83" s="86" t="str">
        <f>[1]연령별!A83</f>
        <v>64  세</v>
      </c>
      <c r="B83" s="87">
        <f t="shared" si="6"/>
        <v>12559</v>
      </c>
      <c r="C83" s="88">
        <f t="shared" si="7"/>
        <v>5894</v>
      </c>
      <c r="D83" s="88">
        <f t="shared" si="8"/>
        <v>6665</v>
      </c>
      <c r="E83" s="88">
        <v>1446</v>
      </c>
      <c r="F83" s="88">
        <v>667</v>
      </c>
      <c r="G83" s="88">
        <v>779</v>
      </c>
      <c r="H83" s="88">
        <v>2628</v>
      </c>
      <c r="I83" s="88">
        <v>1223</v>
      </c>
      <c r="J83" s="88">
        <v>1405</v>
      </c>
      <c r="K83" s="88">
        <v>2328</v>
      </c>
      <c r="L83" s="88">
        <v>1102</v>
      </c>
      <c r="M83" s="88">
        <v>1226</v>
      </c>
      <c r="N83" s="88">
        <v>3978</v>
      </c>
      <c r="O83" s="88">
        <v>1880</v>
      </c>
      <c r="P83" s="88">
        <v>2098</v>
      </c>
      <c r="Q83" s="88">
        <v>2179</v>
      </c>
      <c r="R83" s="88">
        <v>1022</v>
      </c>
      <c r="S83" s="88">
        <v>1157</v>
      </c>
    </row>
    <row r="84" spans="1:19" s="59" customFormat="1">
      <c r="A84" s="81" t="str">
        <f>[1]연령별!A84</f>
        <v>65-69</v>
      </c>
      <c r="B84" s="84">
        <f t="shared" si="6"/>
        <v>47795</v>
      </c>
      <c r="C84" s="85">
        <f t="shared" si="7"/>
        <v>22438</v>
      </c>
      <c r="D84" s="85">
        <f t="shared" si="8"/>
        <v>25357</v>
      </c>
      <c r="E84" s="85">
        <v>5816</v>
      </c>
      <c r="F84" s="85">
        <v>2709</v>
      </c>
      <c r="G84" s="85">
        <v>3107</v>
      </c>
      <c r="H84" s="85">
        <v>9678</v>
      </c>
      <c r="I84" s="85">
        <v>4567</v>
      </c>
      <c r="J84" s="85">
        <v>5111</v>
      </c>
      <c r="K84" s="85">
        <v>8820</v>
      </c>
      <c r="L84" s="85">
        <v>4228</v>
      </c>
      <c r="M84" s="85">
        <v>4592</v>
      </c>
      <c r="N84" s="85">
        <v>14880</v>
      </c>
      <c r="O84" s="85">
        <v>7023</v>
      </c>
      <c r="P84" s="85">
        <v>7857</v>
      </c>
      <c r="Q84" s="85">
        <v>8601</v>
      </c>
      <c r="R84" s="85">
        <v>3911</v>
      </c>
      <c r="S84" s="85">
        <v>4690</v>
      </c>
    </row>
    <row r="85" spans="1:19">
      <c r="A85" s="86" t="str">
        <f>[1]연령별!A85</f>
        <v>65  세</v>
      </c>
      <c r="B85" s="87">
        <f t="shared" si="6"/>
        <v>9914</v>
      </c>
      <c r="C85" s="88">
        <f t="shared" si="7"/>
        <v>4835</v>
      </c>
      <c r="D85" s="88">
        <f t="shared" si="8"/>
        <v>5079</v>
      </c>
      <c r="E85" s="88">
        <v>1170</v>
      </c>
      <c r="F85" s="88">
        <v>521</v>
      </c>
      <c r="G85" s="88">
        <v>649</v>
      </c>
      <c r="H85" s="88">
        <v>2002</v>
      </c>
      <c r="I85" s="88">
        <v>967</v>
      </c>
      <c r="J85" s="88">
        <v>1035</v>
      </c>
      <c r="K85" s="88">
        <v>1882</v>
      </c>
      <c r="L85" s="88">
        <v>927</v>
      </c>
      <c r="M85" s="88">
        <v>955</v>
      </c>
      <c r="N85" s="88">
        <v>3091</v>
      </c>
      <c r="O85" s="88">
        <v>1534</v>
      </c>
      <c r="P85" s="88">
        <v>1557</v>
      </c>
      <c r="Q85" s="88">
        <v>1769</v>
      </c>
      <c r="R85" s="88">
        <v>886</v>
      </c>
      <c r="S85" s="88">
        <v>883</v>
      </c>
    </row>
    <row r="86" spans="1:19">
      <c r="A86" s="86" t="str">
        <f>[1]연령별!A86</f>
        <v>66  세</v>
      </c>
      <c r="B86" s="87">
        <f t="shared" si="6"/>
        <v>8932</v>
      </c>
      <c r="C86" s="88">
        <f t="shared" si="7"/>
        <v>4229</v>
      </c>
      <c r="D86" s="88">
        <f t="shared" si="8"/>
        <v>4703</v>
      </c>
      <c r="E86" s="88">
        <v>1095</v>
      </c>
      <c r="F86" s="88">
        <v>507</v>
      </c>
      <c r="G86" s="88">
        <v>588</v>
      </c>
      <c r="H86" s="88">
        <v>1857</v>
      </c>
      <c r="I86" s="88">
        <v>912</v>
      </c>
      <c r="J86" s="88">
        <v>945</v>
      </c>
      <c r="K86" s="88">
        <v>1648</v>
      </c>
      <c r="L86" s="88">
        <v>796</v>
      </c>
      <c r="M86" s="88">
        <v>852</v>
      </c>
      <c r="N86" s="88">
        <v>2788</v>
      </c>
      <c r="O86" s="88">
        <v>1290</v>
      </c>
      <c r="P86" s="88">
        <v>1498</v>
      </c>
      <c r="Q86" s="88">
        <v>1544</v>
      </c>
      <c r="R86" s="88">
        <v>724</v>
      </c>
      <c r="S86" s="88">
        <v>820</v>
      </c>
    </row>
    <row r="87" spans="1:19">
      <c r="A87" s="86" t="str">
        <f>[1]연령별!A87</f>
        <v>67  세</v>
      </c>
      <c r="B87" s="87">
        <f t="shared" si="6"/>
        <v>8979</v>
      </c>
      <c r="C87" s="88">
        <f t="shared" si="7"/>
        <v>4161</v>
      </c>
      <c r="D87" s="88">
        <f t="shared" si="8"/>
        <v>4818</v>
      </c>
      <c r="E87" s="88">
        <v>1054</v>
      </c>
      <c r="F87" s="88">
        <v>505</v>
      </c>
      <c r="G87" s="88">
        <v>549</v>
      </c>
      <c r="H87" s="88">
        <v>1811</v>
      </c>
      <c r="I87" s="88">
        <v>827</v>
      </c>
      <c r="J87" s="88">
        <v>984</v>
      </c>
      <c r="K87" s="88">
        <v>1667</v>
      </c>
      <c r="L87" s="88">
        <v>802</v>
      </c>
      <c r="M87" s="88">
        <v>865</v>
      </c>
      <c r="N87" s="88">
        <v>2828</v>
      </c>
      <c r="O87" s="88">
        <v>1322</v>
      </c>
      <c r="P87" s="88">
        <v>1506</v>
      </c>
      <c r="Q87" s="88">
        <v>1619</v>
      </c>
      <c r="R87" s="88">
        <v>705</v>
      </c>
      <c r="S87" s="88">
        <v>914</v>
      </c>
    </row>
    <row r="88" spans="1:19">
      <c r="A88" s="86" t="str">
        <f>[1]연령별!A88</f>
        <v>68  세</v>
      </c>
      <c r="B88" s="87">
        <f t="shared" si="6"/>
        <v>8385</v>
      </c>
      <c r="C88" s="88">
        <f t="shared" si="7"/>
        <v>3848</v>
      </c>
      <c r="D88" s="88">
        <f t="shared" si="8"/>
        <v>4537</v>
      </c>
      <c r="E88" s="88">
        <v>1037</v>
      </c>
      <c r="F88" s="88">
        <v>471</v>
      </c>
      <c r="G88" s="88">
        <v>566</v>
      </c>
      <c r="H88" s="88">
        <v>1721</v>
      </c>
      <c r="I88" s="88">
        <v>808</v>
      </c>
      <c r="J88" s="88">
        <v>913</v>
      </c>
      <c r="K88" s="88">
        <v>1534</v>
      </c>
      <c r="L88" s="88">
        <v>738</v>
      </c>
      <c r="M88" s="88">
        <v>796</v>
      </c>
      <c r="N88" s="88">
        <v>2564</v>
      </c>
      <c r="O88" s="88">
        <v>1154</v>
      </c>
      <c r="P88" s="88">
        <v>1410</v>
      </c>
      <c r="Q88" s="88">
        <v>1529</v>
      </c>
      <c r="R88" s="88">
        <v>677</v>
      </c>
      <c r="S88" s="88">
        <v>852</v>
      </c>
    </row>
    <row r="89" spans="1:19">
      <c r="A89" s="86" t="str">
        <f>[1]연령별!A89</f>
        <v>69  세</v>
      </c>
      <c r="B89" s="87">
        <f t="shared" si="6"/>
        <v>11585</v>
      </c>
      <c r="C89" s="88">
        <f t="shared" si="7"/>
        <v>5365</v>
      </c>
      <c r="D89" s="88">
        <f t="shared" si="8"/>
        <v>6220</v>
      </c>
      <c r="E89" s="88">
        <v>1460</v>
      </c>
      <c r="F89" s="88">
        <v>705</v>
      </c>
      <c r="G89" s="88">
        <v>755</v>
      </c>
      <c r="H89" s="88">
        <v>2287</v>
      </c>
      <c r="I89" s="88">
        <v>1053</v>
      </c>
      <c r="J89" s="88">
        <v>1234</v>
      </c>
      <c r="K89" s="88">
        <v>2089</v>
      </c>
      <c r="L89" s="88">
        <v>965</v>
      </c>
      <c r="M89" s="88">
        <v>1124</v>
      </c>
      <c r="N89" s="88">
        <v>3609</v>
      </c>
      <c r="O89" s="88">
        <v>1723</v>
      </c>
      <c r="P89" s="88">
        <v>1886</v>
      </c>
      <c r="Q89" s="88">
        <v>2140</v>
      </c>
      <c r="R89" s="88">
        <v>919</v>
      </c>
      <c r="S89" s="88">
        <v>1221</v>
      </c>
    </row>
    <row r="90" spans="1:19" s="59" customFormat="1">
      <c r="A90" s="81" t="str">
        <f>[1]연령별!A90</f>
        <v>70-74</v>
      </c>
      <c r="B90" s="84">
        <f t="shared" si="6"/>
        <v>38838</v>
      </c>
      <c r="C90" s="85">
        <f t="shared" si="7"/>
        <v>16705</v>
      </c>
      <c r="D90" s="85">
        <f t="shared" si="8"/>
        <v>22133</v>
      </c>
      <c r="E90" s="85">
        <v>5004</v>
      </c>
      <c r="F90" s="85">
        <v>2319</v>
      </c>
      <c r="G90" s="85">
        <v>2685</v>
      </c>
      <c r="H90" s="85">
        <v>7815</v>
      </c>
      <c r="I90" s="85">
        <v>3349</v>
      </c>
      <c r="J90" s="85">
        <v>4466</v>
      </c>
      <c r="K90" s="85">
        <v>7070</v>
      </c>
      <c r="L90" s="85">
        <v>3156</v>
      </c>
      <c r="M90" s="85">
        <v>3914</v>
      </c>
      <c r="N90" s="85">
        <v>11692</v>
      </c>
      <c r="O90" s="85">
        <v>5078</v>
      </c>
      <c r="P90" s="85">
        <v>6614</v>
      </c>
      <c r="Q90" s="85">
        <v>7257</v>
      </c>
      <c r="R90" s="85">
        <v>2803</v>
      </c>
      <c r="S90" s="85">
        <v>4454</v>
      </c>
    </row>
    <row r="91" spans="1:19">
      <c r="A91" s="86" t="str">
        <f>[1]연령별!A91</f>
        <v>70  세</v>
      </c>
      <c r="B91" s="87">
        <f t="shared" si="6"/>
        <v>9244</v>
      </c>
      <c r="C91" s="88">
        <f t="shared" si="7"/>
        <v>4100</v>
      </c>
      <c r="D91" s="88">
        <f t="shared" si="8"/>
        <v>5144</v>
      </c>
      <c r="E91" s="88">
        <v>1197</v>
      </c>
      <c r="F91" s="88">
        <v>559</v>
      </c>
      <c r="G91" s="88">
        <v>638</v>
      </c>
      <c r="H91" s="88">
        <v>1845</v>
      </c>
      <c r="I91" s="88">
        <v>822</v>
      </c>
      <c r="J91" s="88">
        <v>1023</v>
      </c>
      <c r="K91" s="88">
        <v>1687</v>
      </c>
      <c r="L91" s="88">
        <v>774</v>
      </c>
      <c r="M91" s="88">
        <v>913</v>
      </c>
      <c r="N91" s="88">
        <v>2770</v>
      </c>
      <c r="O91" s="88">
        <v>1242</v>
      </c>
      <c r="P91" s="88">
        <v>1528</v>
      </c>
      <c r="Q91" s="88">
        <v>1745</v>
      </c>
      <c r="R91" s="88">
        <v>703</v>
      </c>
      <c r="S91" s="88">
        <v>1042</v>
      </c>
    </row>
    <row r="92" spans="1:19">
      <c r="A92" s="86" t="str">
        <f>[1]연령별!A92</f>
        <v>71  세</v>
      </c>
      <c r="B92" s="87">
        <f t="shared" si="6"/>
        <v>7873</v>
      </c>
      <c r="C92" s="88">
        <f t="shared" si="7"/>
        <v>3390</v>
      </c>
      <c r="D92" s="88">
        <f t="shared" si="8"/>
        <v>4483</v>
      </c>
      <c r="E92" s="88">
        <v>1053</v>
      </c>
      <c r="F92" s="88">
        <v>481</v>
      </c>
      <c r="G92" s="88">
        <v>572</v>
      </c>
      <c r="H92" s="88">
        <v>1588</v>
      </c>
      <c r="I92" s="88">
        <v>687</v>
      </c>
      <c r="J92" s="88">
        <v>901</v>
      </c>
      <c r="K92" s="88">
        <v>1453</v>
      </c>
      <c r="L92" s="88">
        <v>660</v>
      </c>
      <c r="M92" s="88">
        <v>793</v>
      </c>
      <c r="N92" s="88">
        <v>2368</v>
      </c>
      <c r="O92" s="88">
        <v>1025</v>
      </c>
      <c r="P92" s="88">
        <v>1343</v>
      </c>
      <c r="Q92" s="88">
        <v>1411</v>
      </c>
      <c r="R92" s="88">
        <v>537</v>
      </c>
      <c r="S92" s="88">
        <v>874</v>
      </c>
    </row>
    <row r="93" spans="1:19">
      <c r="A93" s="86" t="str">
        <f>[1]연령별!A93</f>
        <v>72  세</v>
      </c>
      <c r="B93" s="87">
        <f t="shared" si="6"/>
        <v>7834</v>
      </c>
      <c r="C93" s="88">
        <f t="shared" si="7"/>
        <v>3369</v>
      </c>
      <c r="D93" s="88">
        <f t="shared" si="8"/>
        <v>4465</v>
      </c>
      <c r="E93" s="88">
        <v>998</v>
      </c>
      <c r="F93" s="88">
        <v>469</v>
      </c>
      <c r="G93" s="88">
        <v>529</v>
      </c>
      <c r="H93" s="88">
        <v>1599</v>
      </c>
      <c r="I93" s="88">
        <v>677</v>
      </c>
      <c r="J93" s="88">
        <v>922</v>
      </c>
      <c r="K93" s="88">
        <v>1440</v>
      </c>
      <c r="L93" s="88">
        <v>641</v>
      </c>
      <c r="M93" s="88">
        <v>799</v>
      </c>
      <c r="N93" s="88">
        <v>2351</v>
      </c>
      <c r="O93" s="88">
        <v>1019</v>
      </c>
      <c r="P93" s="88">
        <v>1332</v>
      </c>
      <c r="Q93" s="88">
        <v>1446</v>
      </c>
      <c r="R93" s="88">
        <v>563</v>
      </c>
      <c r="S93" s="88">
        <v>883</v>
      </c>
    </row>
    <row r="94" spans="1:19">
      <c r="A94" s="86" t="str">
        <f>[1]연령별!A94</f>
        <v>73  세</v>
      </c>
      <c r="B94" s="87">
        <f t="shared" si="6"/>
        <v>7184</v>
      </c>
      <c r="C94" s="88">
        <f t="shared" si="7"/>
        <v>3083</v>
      </c>
      <c r="D94" s="88">
        <f t="shared" si="8"/>
        <v>4101</v>
      </c>
      <c r="E94" s="88">
        <v>931</v>
      </c>
      <c r="F94" s="88">
        <v>431</v>
      </c>
      <c r="G94" s="88">
        <v>500</v>
      </c>
      <c r="H94" s="88">
        <v>1424</v>
      </c>
      <c r="I94" s="88">
        <v>606</v>
      </c>
      <c r="J94" s="88">
        <v>818</v>
      </c>
      <c r="K94" s="88">
        <v>1309</v>
      </c>
      <c r="L94" s="88">
        <v>588</v>
      </c>
      <c r="M94" s="88">
        <v>721</v>
      </c>
      <c r="N94" s="88">
        <v>2177</v>
      </c>
      <c r="O94" s="88">
        <v>929</v>
      </c>
      <c r="P94" s="88">
        <v>1248</v>
      </c>
      <c r="Q94" s="88">
        <v>1343</v>
      </c>
      <c r="R94" s="88">
        <v>529</v>
      </c>
      <c r="S94" s="88">
        <v>814</v>
      </c>
    </row>
    <row r="95" spans="1:19">
      <c r="A95" s="86" t="str">
        <f>[1]연령별!A95</f>
        <v>74  세</v>
      </c>
      <c r="B95" s="87">
        <f t="shared" si="6"/>
        <v>6703</v>
      </c>
      <c r="C95" s="88">
        <f t="shared" si="7"/>
        <v>2763</v>
      </c>
      <c r="D95" s="88">
        <f t="shared" si="8"/>
        <v>3940</v>
      </c>
      <c r="E95" s="88">
        <v>825</v>
      </c>
      <c r="F95" s="88">
        <v>379</v>
      </c>
      <c r="G95" s="88">
        <v>446</v>
      </c>
      <c r="H95" s="88">
        <v>1359</v>
      </c>
      <c r="I95" s="88">
        <v>557</v>
      </c>
      <c r="J95" s="88">
        <v>802</v>
      </c>
      <c r="K95" s="88">
        <v>1181</v>
      </c>
      <c r="L95" s="88">
        <v>493</v>
      </c>
      <c r="M95" s="88">
        <v>688</v>
      </c>
      <c r="N95" s="88">
        <v>2026</v>
      </c>
      <c r="O95" s="88">
        <v>863</v>
      </c>
      <c r="P95" s="88">
        <v>1163</v>
      </c>
      <c r="Q95" s="88">
        <v>1312</v>
      </c>
      <c r="R95" s="88">
        <v>471</v>
      </c>
      <c r="S95" s="88">
        <v>841</v>
      </c>
    </row>
    <row r="96" spans="1:19" s="59" customFormat="1">
      <c r="A96" s="81" t="str">
        <f>[1]연령별!A96</f>
        <v>75-79</v>
      </c>
      <c r="B96" s="84">
        <f t="shared" si="6"/>
        <v>25409</v>
      </c>
      <c r="C96" s="85">
        <f t="shared" si="7"/>
        <v>9559</v>
      </c>
      <c r="D96" s="85">
        <f t="shared" si="8"/>
        <v>15850</v>
      </c>
      <c r="E96" s="85">
        <v>3117</v>
      </c>
      <c r="F96" s="85">
        <v>1335</v>
      </c>
      <c r="G96" s="85">
        <v>1782</v>
      </c>
      <c r="H96" s="85">
        <v>5111</v>
      </c>
      <c r="I96" s="85">
        <v>1926</v>
      </c>
      <c r="J96" s="85">
        <v>3185</v>
      </c>
      <c r="K96" s="85">
        <v>4660</v>
      </c>
      <c r="L96" s="85">
        <v>1732</v>
      </c>
      <c r="M96" s="85">
        <v>2928</v>
      </c>
      <c r="N96" s="85">
        <v>7605</v>
      </c>
      <c r="O96" s="85">
        <v>2872</v>
      </c>
      <c r="P96" s="85">
        <v>4733</v>
      </c>
      <c r="Q96" s="85">
        <v>4916</v>
      </c>
      <c r="R96" s="85">
        <v>1694</v>
      </c>
      <c r="S96" s="85">
        <v>3222</v>
      </c>
    </row>
    <row r="97" spans="1:19">
      <c r="A97" s="86" t="str">
        <f>[1]연령별!A97</f>
        <v>75  세</v>
      </c>
      <c r="B97" s="87">
        <f t="shared" si="6"/>
        <v>5834</v>
      </c>
      <c r="C97" s="88">
        <f t="shared" si="7"/>
        <v>2278</v>
      </c>
      <c r="D97" s="88">
        <f t="shared" si="8"/>
        <v>3556</v>
      </c>
      <c r="E97" s="88">
        <v>756</v>
      </c>
      <c r="F97" s="88">
        <v>337</v>
      </c>
      <c r="G97" s="88">
        <v>419</v>
      </c>
      <c r="H97" s="88">
        <v>1127</v>
      </c>
      <c r="I97" s="88">
        <v>456</v>
      </c>
      <c r="J97" s="88">
        <v>671</v>
      </c>
      <c r="K97" s="88">
        <v>1068</v>
      </c>
      <c r="L97" s="88">
        <v>420</v>
      </c>
      <c r="M97" s="88">
        <v>648</v>
      </c>
      <c r="N97" s="88">
        <v>1792</v>
      </c>
      <c r="O97" s="88">
        <v>694</v>
      </c>
      <c r="P97" s="88">
        <v>1098</v>
      </c>
      <c r="Q97" s="88">
        <v>1091</v>
      </c>
      <c r="R97" s="88">
        <v>371</v>
      </c>
      <c r="S97" s="88">
        <v>720</v>
      </c>
    </row>
    <row r="98" spans="1:19">
      <c r="A98" s="86" t="str">
        <f>[1]연령별!A98</f>
        <v>76  세</v>
      </c>
      <c r="B98" s="87">
        <f t="shared" si="6"/>
        <v>5895</v>
      </c>
      <c r="C98" s="88">
        <f t="shared" si="7"/>
        <v>2323</v>
      </c>
      <c r="D98" s="88">
        <f t="shared" si="8"/>
        <v>3572</v>
      </c>
      <c r="E98" s="88">
        <v>687</v>
      </c>
      <c r="F98" s="88">
        <v>291</v>
      </c>
      <c r="G98" s="88">
        <v>396</v>
      </c>
      <c r="H98" s="88">
        <v>1161</v>
      </c>
      <c r="I98" s="88">
        <v>487</v>
      </c>
      <c r="J98" s="88">
        <v>674</v>
      </c>
      <c r="K98" s="88">
        <v>1074</v>
      </c>
      <c r="L98" s="88">
        <v>420</v>
      </c>
      <c r="M98" s="88">
        <v>654</v>
      </c>
      <c r="N98" s="88">
        <v>1769</v>
      </c>
      <c r="O98" s="88">
        <v>700</v>
      </c>
      <c r="P98" s="88">
        <v>1069</v>
      </c>
      <c r="Q98" s="88">
        <v>1204</v>
      </c>
      <c r="R98" s="88">
        <v>425</v>
      </c>
      <c r="S98" s="88">
        <v>779</v>
      </c>
    </row>
    <row r="99" spans="1:19">
      <c r="A99" s="86" t="str">
        <f>[1]연령별!A99</f>
        <v>77  세</v>
      </c>
      <c r="B99" s="87">
        <f t="shared" si="6"/>
        <v>5338</v>
      </c>
      <c r="C99" s="88">
        <f t="shared" si="7"/>
        <v>2020</v>
      </c>
      <c r="D99" s="88">
        <f t="shared" si="8"/>
        <v>3318</v>
      </c>
      <c r="E99" s="88">
        <v>663</v>
      </c>
      <c r="F99" s="88">
        <v>287</v>
      </c>
      <c r="G99" s="88">
        <v>376</v>
      </c>
      <c r="H99" s="88">
        <v>1065</v>
      </c>
      <c r="I99" s="88">
        <v>384</v>
      </c>
      <c r="J99" s="88">
        <v>681</v>
      </c>
      <c r="K99" s="88">
        <v>952</v>
      </c>
      <c r="L99" s="88">
        <v>358</v>
      </c>
      <c r="M99" s="88">
        <v>594</v>
      </c>
      <c r="N99" s="88">
        <v>1619</v>
      </c>
      <c r="O99" s="88">
        <v>620</v>
      </c>
      <c r="P99" s="88">
        <v>999</v>
      </c>
      <c r="Q99" s="88">
        <v>1039</v>
      </c>
      <c r="R99" s="88">
        <v>371</v>
      </c>
      <c r="S99" s="88">
        <v>668</v>
      </c>
    </row>
    <row r="100" spans="1:19">
      <c r="A100" s="86" t="str">
        <f>[1]연령별!A100</f>
        <v>78  세</v>
      </c>
      <c r="B100" s="87">
        <f t="shared" si="6"/>
        <v>4398</v>
      </c>
      <c r="C100" s="88">
        <f t="shared" si="7"/>
        <v>1569</v>
      </c>
      <c r="D100" s="88">
        <f t="shared" si="8"/>
        <v>2829</v>
      </c>
      <c r="E100" s="88">
        <v>535</v>
      </c>
      <c r="F100" s="88">
        <v>226</v>
      </c>
      <c r="G100" s="88">
        <v>309</v>
      </c>
      <c r="H100" s="88">
        <v>946</v>
      </c>
      <c r="I100" s="88">
        <v>322</v>
      </c>
      <c r="J100" s="88">
        <v>624</v>
      </c>
      <c r="K100" s="88">
        <v>810</v>
      </c>
      <c r="L100" s="88">
        <v>279</v>
      </c>
      <c r="M100" s="88">
        <v>531</v>
      </c>
      <c r="N100" s="88">
        <v>1293</v>
      </c>
      <c r="O100" s="88">
        <v>469</v>
      </c>
      <c r="P100" s="88">
        <v>824</v>
      </c>
      <c r="Q100" s="88">
        <v>814</v>
      </c>
      <c r="R100" s="88">
        <v>273</v>
      </c>
      <c r="S100" s="88">
        <v>541</v>
      </c>
    </row>
    <row r="101" spans="1:19">
      <c r="A101" s="86" t="str">
        <f>[1]연령별!A101</f>
        <v>79  세</v>
      </c>
      <c r="B101" s="87">
        <f t="shared" ref="B101:B126" si="9">SUM(C101:D101)</f>
        <v>3944</v>
      </c>
      <c r="C101" s="88">
        <f t="shared" ref="C101:C126" si="10">SUM(F101,I101,L101,O101,R101)</f>
        <v>1369</v>
      </c>
      <c r="D101" s="88">
        <f t="shared" ref="D101:D126" si="11">SUM(G101,J101,M101,P101,S101)</f>
        <v>2575</v>
      </c>
      <c r="E101" s="88">
        <v>476</v>
      </c>
      <c r="F101" s="88">
        <v>194</v>
      </c>
      <c r="G101" s="88">
        <v>282</v>
      </c>
      <c r="H101" s="88">
        <v>812</v>
      </c>
      <c r="I101" s="88">
        <v>277</v>
      </c>
      <c r="J101" s="88">
        <v>535</v>
      </c>
      <c r="K101" s="88">
        <v>756</v>
      </c>
      <c r="L101" s="88">
        <v>255</v>
      </c>
      <c r="M101" s="88">
        <v>501</v>
      </c>
      <c r="N101" s="88">
        <v>1132</v>
      </c>
      <c r="O101" s="88">
        <v>389</v>
      </c>
      <c r="P101" s="88">
        <v>743</v>
      </c>
      <c r="Q101" s="88">
        <v>768</v>
      </c>
      <c r="R101" s="88">
        <v>254</v>
      </c>
      <c r="S101" s="88">
        <v>514</v>
      </c>
    </row>
    <row r="102" spans="1:19" s="59" customFormat="1">
      <c r="A102" s="81" t="str">
        <f>[1]연령별!A102</f>
        <v>80-84</v>
      </c>
      <c r="B102" s="84">
        <f t="shared" si="9"/>
        <v>14654</v>
      </c>
      <c r="C102" s="85">
        <f t="shared" si="10"/>
        <v>4483</v>
      </c>
      <c r="D102" s="85">
        <f t="shared" si="11"/>
        <v>10171</v>
      </c>
      <c r="E102" s="85">
        <v>1767</v>
      </c>
      <c r="F102" s="85">
        <v>643</v>
      </c>
      <c r="G102" s="85">
        <v>1124</v>
      </c>
      <c r="H102" s="85">
        <v>3007</v>
      </c>
      <c r="I102" s="85">
        <v>914</v>
      </c>
      <c r="J102" s="85">
        <v>2093</v>
      </c>
      <c r="K102" s="85">
        <v>2653</v>
      </c>
      <c r="L102" s="85">
        <v>843</v>
      </c>
      <c r="M102" s="85">
        <v>1810</v>
      </c>
      <c r="N102" s="85">
        <v>4408</v>
      </c>
      <c r="O102" s="85">
        <v>1298</v>
      </c>
      <c r="P102" s="85">
        <v>3110</v>
      </c>
      <c r="Q102" s="85">
        <v>2819</v>
      </c>
      <c r="R102" s="85">
        <v>785</v>
      </c>
      <c r="S102" s="85">
        <v>2034</v>
      </c>
    </row>
    <row r="103" spans="1:19">
      <c r="A103" s="86" t="str">
        <f>[1]연령별!A103</f>
        <v>80  세</v>
      </c>
      <c r="B103" s="87">
        <f t="shared" si="9"/>
        <v>3391</v>
      </c>
      <c r="C103" s="88">
        <f t="shared" si="10"/>
        <v>1111</v>
      </c>
      <c r="D103" s="88">
        <f t="shared" si="11"/>
        <v>2280</v>
      </c>
      <c r="E103" s="88">
        <v>420</v>
      </c>
      <c r="F103" s="88">
        <v>164</v>
      </c>
      <c r="G103" s="88">
        <v>256</v>
      </c>
      <c r="H103" s="88">
        <v>681</v>
      </c>
      <c r="I103" s="88">
        <v>239</v>
      </c>
      <c r="J103" s="88">
        <v>442</v>
      </c>
      <c r="K103" s="88">
        <v>582</v>
      </c>
      <c r="L103" s="88">
        <v>185</v>
      </c>
      <c r="M103" s="88">
        <v>397</v>
      </c>
      <c r="N103" s="88">
        <v>1055</v>
      </c>
      <c r="O103" s="88">
        <v>341</v>
      </c>
      <c r="P103" s="88">
        <v>714</v>
      </c>
      <c r="Q103" s="88">
        <v>653</v>
      </c>
      <c r="R103" s="88">
        <v>182</v>
      </c>
      <c r="S103" s="88">
        <v>471</v>
      </c>
    </row>
    <row r="104" spans="1:19">
      <c r="A104" s="86" t="str">
        <f>[1]연령별!A104</f>
        <v>81  세</v>
      </c>
      <c r="B104" s="87">
        <f t="shared" si="9"/>
        <v>3397</v>
      </c>
      <c r="C104" s="88">
        <f t="shared" si="10"/>
        <v>979</v>
      </c>
      <c r="D104" s="88">
        <f t="shared" si="11"/>
        <v>2418</v>
      </c>
      <c r="E104" s="88">
        <v>375</v>
      </c>
      <c r="F104" s="88">
        <v>125</v>
      </c>
      <c r="G104" s="88">
        <v>250</v>
      </c>
      <c r="H104" s="88">
        <v>660</v>
      </c>
      <c r="I104" s="88">
        <v>179</v>
      </c>
      <c r="J104" s="88">
        <v>481</v>
      </c>
      <c r="K104" s="88">
        <v>650</v>
      </c>
      <c r="L104" s="88">
        <v>207</v>
      </c>
      <c r="M104" s="88">
        <v>443</v>
      </c>
      <c r="N104" s="88">
        <v>988</v>
      </c>
      <c r="O104" s="88">
        <v>265</v>
      </c>
      <c r="P104" s="88">
        <v>723</v>
      </c>
      <c r="Q104" s="88">
        <v>724</v>
      </c>
      <c r="R104" s="88">
        <v>203</v>
      </c>
      <c r="S104" s="88">
        <v>521</v>
      </c>
    </row>
    <row r="105" spans="1:19">
      <c r="A105" s="86" t="str">
        <f>[1]연령별!A105</f>
        <v>82  세</v>
      </c>
      <c r="B105" s="87">
        <f t="shared" si="9"/>
        <v>3143</v>
      </c>
      <c r="C105" s="88">
        <f t="shared" si="10"/>
        <v>997</v>
      </c>
      <c r="D105" s="88">
        <f t="shared" si="11"/>
        <v>2146</v>
      </c>
      <c r="E105" s="88">
        <v>396</v>
      </c>
      <c r="F105" s="88">
        <v>141</v>
      </c>
      <c r="G105" s="88">
        <v>255</v>
      </c>
      <c r="H105" s="88">
        <v>666</v>
      </c>
      <c r="I105" s="88">
        <v>196</v>
      </c>
      <c r="J105" s="88">
        <v>470</v>
      </c>
      <c r="K105" s="88">
        <v>582</v>
      </c>
      <c r="L105" s="88">
        <v>190</v>
      </c>
      <c r="M105" s="88">
        <v>392</v>
      </c>
      <c r="N105" s="88">
        <v>917</v>
      </c>
      <c r="O105" s="88">
        <v>300</v>
      </c>
      <c r="P105" s="88">
        <v>617</v>
      </c>
      <c r="Q105" s="88">
        <v>582</v>
      </c>
      <c r="R105" s="88">
        <v>170</v>
      </c>
      <c r="S105" s="88">
        <v>412</v>
      </c>
    </row>
    <row r="106" spans="1:19">
      <c r="A106" s="86" t="str">
        <f>[1]연령별!A106</f>
        <v>83  세</v>
      </c>
      <c r="B106" s="87">
        <f t="shared" si="9"/>
        <v>2515</v>
      </c>
      <c r="C106" s="88">
        <f t="shared" si="10"/>
        <v>765</v>
      </c>
      <c r="D106" s="88">
        <f t="shared" si="11"/>
        <v>1750</v>
      </c>
      <c r="E106" s="88">
        <v>292</v>
      </c>
      <c r="F106" s="88">
        <v>112</v>
      </c>
      <c r="G106" s="88">
        <v>180</v>
      </c>
      <c r="H106" s="88">
        <v>533</v>
      </c>
      <c r="I106" s="88">
        <v>168</v>
      </c>
      <c r="J106" s="88">
        <v>365</v>
      </c>
      <c r="K106" s="88">
        <v>418</v>
      </c>
      <c r="L106" s="88">
        <v>132</v>
      </c>
      <c r="M106" s="88">
        <v>286</v>
      </c>
      <c r="N106" s="88">
        <v>807</v>
      </c>
      <c r="O106" s="88">
        <v>213</v>
      </c>
      <c r="P106" s="88">
        <v>594</v>
      </c>
      <c r="Q106" s="88">
        <v>465</v>
      </c>
      <c r="R106" s="88">
        <v>140</v>
      </c>
      <c r="S106" s="88">
        <v>325</v>
      </c>
    </row>
    <row r="107" spans="1:19">
      <c r="A107" s="86" t="str">
        <f>[1]연령별!A107</f>
        <v>84  세</v>
      </c>
      <c r="B107" s="87">
        <f t="shared" si="9"/>
        <v>2208</v>
      </c>
      <c r="C107" s="88">
        <f t="shared" si="10"/>
        <v>631</v>
      </c>
      <c r="D107" s="88">
        <f t="shared" si="11"/>
        <v>1577</v>
      </c>
      <c r="E107" s="88">
        <v>284</v>
      </c>
      <c r="F107" s="88">
        <v>101</v>
      </c>
      <c r="G107" s="88">
        <v>183</v>
      </c>
      <c r="H107" s="88">
        <v>467</v>
      </c>
      <c r="I107" s="88">
        <v>132</v>
      </c>
      <c r="J107" s="88">
        <v>335</v>
      </c>
      <c r="K107" s="88">
        <v>421</v>
      </c>
      <c r="L107" s="88">
        <v>129</v>
      </c>
      <c r="M107" s="88">
        <v>292</v>
      </c>
      <c r="N107" s="88">
        <v>641</v>
      </c>
      <c r="O107" s="88">
        <v>179</v>
      </c>
      <c r="P107" s="88">
        <v>462</v>
      </c>
      <c r="Q107" s="88">
        <v>395</v>
      </c>
      <c r="R107" s="88">
        <v>90</v>
      </c>
      <c r="S107" s="88">
        <v>305</v>
      </c>
    </row>
    <row r="108" spans="1:19" s="59" customFormat="1">
      <c r="A108" s="81" t="str">
        <f>[1]연령별!A108</f>
        <v>85-89</v>
      </c>
      <c r="B108" s="84">
        <f t="shared" si="9"/>
        <v>6603</v>
      </c>
      <c r="C108" s="85">
        <f t="shared" si="10"/>
        <v>1677</v>
      </c>
      <c r="D108" s="85">
        <f t="shared" si="11"/>
        <v>4926</v>
      </c>
      <c r="E108" s="85">
        <v>773</v>
      </c>
      <c r="F108" s="85">
        <v>229</v>
      </c>
      <c r="G108" s="85">
        <v>544</v>
      </c>
      <c r="H108" s="85">
        <v>1441</v>
      </c>
      <c r="I108" s="85">
        <v>344</v>
      </c>
      <c r="J108" s="85">
        <v>1097</v>
      </c>
      <c r="K108" s="85">
        <v>1217</v>
      </c>
      <c r="L108" s="85">
        <v>315</v>
      </c>
      <c r="M108" s="85">
        <v>902</v>
      </c>
      <c r="N108" s="85">
        <v>1825</v>
      </c>
      <c r="O108" s="85">
        <v>467</v>
      </c>
      <c r="P108" s="85">
        <v>1358</v>
      </c>
      <c r="Q108" s="85">
        <v>1347</v>
      </c>
      <c r="R108" s="85">
        <v>322</v>
      </c>
      <c r="S108" s="85">
        <v>1025</v>
      </c>
    </row>
    <row r="109" spans="1:19">
      <c r="A109" s="86" t="str">
        <f>[1]연령별!A109</f>
        <v>85  세</v>
      </c>
      <c r="B109" s="87">
        <f t="shared" si="9"/>
        <v>1701</v>
      </c>
      <c r="C109" s="88">
        <f t="shared" si="10"/>
        <v>479</v>
      </c>
      <c r="D109" s="88">
        <f t="shared" si="11"/>
        <v>1222</v>
      </c>
      <c r="E109" s="88">
        <v>223</v>
      </c>
      <c r="F109" s="88">
        <v>76</v>
      </c>
      <c r="G109" s="88">
        <v>147</v>
      </c>
      <c r="H109" s="88">
        <v>335</v>
      </c>
      <c r="I109" s="88">
        <v>92</v>
      </c>
      <c r="J109" s="88">
        <v>243</v>
      </c>
      <c r="K109" s="88">
        <v>305</v>
      </c>
      <c r="L109" s="88">
        <v>83</v>
      </c>
      <c r="M109" s="88">
        <v>222</v>
      </c>
      <c r="N109" s="88">
        <v>490</v>
      </c>
      <c r="O109" s="88">
        <v>140</v>
      </c>
      <c r="P109" s="88">
        <v>350</v>
      </c>
      <c r="Q109" s="88">
        <v>348</v>
      </c>
      <c r="R109" s="88">
        <v>88</v>
      </c>
      <c r="S109" s="88">
        <v>260</v>
      </c>
    </row>
    <row r="110" spans="1:19">
      <c r="A110" s="86" t="str">
        <f>[1]연령별!A110</f>
        <v>86  세</v>
      </c>
      <c r="B110" s="87">
        <f t="shared" si="9"/>
        <v>1484</v>
      </c>
      <c r="C110" s="88">
        <f t="shared" si="10"/>
        <v>368</v>
      </c>
      <c r="D110" s="88">
        <f t="shared" si="11"/>
        <v>1116</v>
      </c>
      <c r="E110" s="88">
        <v>164</v>
      </c>
      <c r="F110" s="88">
        <v>46</v>
      </c>
      <c r="G110" s="88">
        <v>118</v>
      </c>
      <c r="H110" s="88">
        <v>332</v>
      </c>
      <c r="I110" s="88">
        <v>71</v>
      </c>
      <c r="J110" s="88">
        <v>261</v>
      </c>
      <c r="K110" s="88">
        <v>274</v>
      </c>
      <c r="L110" s="88">
        <v>68</v>
      </c>
      <c r="M110" s="88">
        <v>206</v>
      </c>
      <c r="N110" s="88">
        <v>391</v>
      </c>
      <c r="O110" s="88">
        <v>105</v>
      </c>
      <c r="P110" s="88">
        <v>286</v>
      </c>
      <c r="Q110" s="88">
        <v>323</v>
      </c>
      <c r="R110" s="88">
        <v>78</v>
      </c>
      <c r="S110" s="88">
        <v>245</v>
      </c>
    </row>
    <row r="111" spans="1:19">
      <c r="A111" s="86" t="str">
        <f>[1]연령별!A111</f>
        <v>87  세</v>
      </c>
      <c r="B111" s="87">
        <f t="shared" si="9"/>
        <v>1090</v>
      </c>
      <c r="C111" s="88">
        <f t="shared" si="10"/>
        <v>322</v>
      </c>
      <c r="D111" s="88">
        <f t="shared" si="11"/>
        <v>768</v>
      </c>
      <c r="E111" s="88">
        <v>127</v>
      </c>
      <c r="F111" s="88">
        <v>37</v>
      </c>
      <c r="G111" s="88">
        <v>90</v>
      </c>
      <c r="H111" s="88">
        <v>257</v>
      </c>
      <c r="I111" s="88">
        <v>70</v>
      </c>
      <c r="J111" s="88">
        <v>187</v>
      </c>
      <c r="K111" s="88">
        <v>189</v>
      </c>
      <c r="L111" s="88">
        <v>62</v>
      </c>
      <c r="M111" s="88">
        <v>127</v>
      </c>
      <c r="N111" s="88">
        <v>296</v>
      </c>
      <c r="O111" s="88">
        <v>87</v>
      </c>
      <c r="P111" s="88">
        <v>209</v>
      </c>
      <c r="Q111" s="88">
        <v>221</v>
      </c>
      <c r="R111" s="88">
        <v>66</v>
      </c>
      <c r="S111" s="88">
        <v>155</v>
      </c>
    </row>
    <row r="112" spans="1:19">
      <c r="A112" s="86" t="str">
        <f>[1]연령별!A112</f>
        <v>88  세</v>
      </c>
      <c r="B112" s="87">
        <f t="shared" si="9"/>
        <v>1315</v>
      </c>
      <c r="C112" s="88">
        <f t="shared" si="10"/>
        <v>289</v>
      </c>
      <c r="D112" s="88">
        <f t="shared" si="11"/>
        <v>1026</v>
      </c>
      <c r="E112" s="88">
        <v>139</v>
      </c>
      <c r="F112" s="88">
        <v>42</v>
      </c>
      <c r="G112" s="88">
        <v>97</v>
      </c>
      <c r="H112" s="88">
        <v>311</v>
      </c>
      <c r="I112" s="88">
        <v>71</v>
      </c>
      <c r="J112" s="88">
        <v>240</v>
      </c>
      <c r="K112" s="88">
        <v>244</v>
      </c>
      <c r="L112" s="88">
        <v>57</v>
      </c>
      <c r="M112" s="88">
        <v>187</v>
      </c>
      <c r="N112" s="88">
        <v>366</v>
      </c>
      <c r="O112" s="88">
        <v>77</v>
      </c>
      <c r="P112" s="88">
        <v>289</v>
      </c>
      <c r="Q112" s="88">
        <v>255</v>
      </c>
      <c r="R112" s="88">
        <v>42</v>
      </c>
      <c r="S112" s="88">
        <v>213</v>
      </c>
    </row>
    <row r="113" spans="1:19">
      <c r="A113" s="86" t="str">
        <f>[1]연령별!A113</f>
        <v>89  세</v>
      </c>
      <c r="B113" s="87">
        <f t="shared" si="9"/>
        <v>1013</v>
      </c>
      <c r="C113" s="88">
        <f t="shared" si="10"/>
        <v>219</v>
      </c>
      <c r="D113" s="88">
        <f t="shared" si="11"/>
        <v>794</v>
      </c>
      <c r="E113" s="88">
        <v>120</v>
      </c>
      <c r="F113" s="88">
        <v>28</v>
      </c>
      <c r="G113" s="88">
        <v>92</v>
      </c>
      <c r="H113" s="88">
        <v>206</v>
      </c>
      <c r="I113" s="88">
        <v>40</v>
      </c>
      <c r="J113" s="88">
        <v>166</v>
      </c>
      <c r="K113" s="88">
        <v>205</v>
      </c>
      <c r="L113" s="88">
        <v>45</v>
      </c>
      <c r="M113" s="88">
        <v>160</v>
      </c>
      <c r="N113" s="88">
        <v>282</v>
      </c>
      <c r="O113" s="88">
        <v>58</v>
      </c>
      <c r="P113" s="88">
        <v>224</v>
      </c>
      <c r="Q113" s="88">
        <v>200</v>
      </c>
      <c r="R113" s="88">
        <v>48</v>
      </c>
      <c r="S113" s="88">
        <v>152</v>
      </c>
    </row>
    <row r="114" spans="1:19" s="59" customFormat="1">
      <c r="A114" s="81" t="str">
        <f>[1]연령별!A114</f>
        <v>90-94</v>
      </c>
      <c r="B114" s="84">
        <f t="shared" si="9"/>
        <v>2311</v>
      </c>
      <c r="C114" s="85">
        <f t="shared" si="10"/>
        <v>395</v>
      </c>
      <c r="D114" s="85">
        <f t="shared" si="11"/>
        <v>1916</v>
      </c>
      <c r="E114" s="85">
        <v>287</v>
      </c>
      <c r="F114" s="85">
        <v>52</v>
      </c>
      <c r="G114" s="85">
        <v>235</v>
      </c>
      <c r="H114" s="85">
        <v>474</v>
      </c>
      <c r="I114" s="85">
        <v>74</v>
      </c>
      <c r="J114" s="85">
        <v>400</v>
      </c>
      <c r="K114" s="85">
        <v>457</v>
      </c>
      <c r="L114" s="85">
        <v>85</v>
      </c>
      <c r="M114" s="85">
        <v>372</v>
      </c>
      <c r="N114" s="85">
        <v>661</v>
      </c>
      <c r="O114" s="85">
        <v>108</v>
      </c>
      <c r="P114" s="85">
        <v>553</v>
      </c>
      <c r="Q114" s="85">
        <v>432</v>
      </c>
      <c r="R114" s="85">
        <v>76</v>
      </c>
      <c r="S114" s="85">
        <v>356</v>
      </c>
    </row>
    <row r="115" spans="1:19">
      <c r="A115" s="86" t="str">
        <f>[1]연령별!A115</f>
        <v>90  세</v>
      </c>
      <c r="B115" s="87">
        <f t="shared" si="9"/>
        <v>745</v>
      </c>
      <c r="C115" s="88">
        <f t="shared" si="10"/>
        <v>137</v>
      </c>
      <c r="D115" s="88">
        <f t="shared" si="11"/>
        <v>608</v>
      </c>
      <c r="E115" s="88">
        <v>101</v>
      </c>
      <c r="F115" s="88">
        <v>17</v>
      </c>
      <c r="G115" s="88">
        <v>84</v>
      </c>
      <c r="H115" s="88">
        <v>151</v>
      </c>
      <c r="I115" s="88">
        <v>27</v>
      </c>
      <c r="J115" s="88">
        <v>124</v>
      </c>
      <c r="K115" s="88">
        <v>153</v>
      </c>
      <c r="L115" s="88">
        <v>34</v>
      </c>
      <c r="M115" s="88">
        <v>119</v>
      </c>
      <c r="N115" s="88">
        <v>199</v>
      </c>
      <c r="O115" s="88">
        <v>32</v>
      </c>
      <c r="P115" s="88">
        <v>167</v>
      </c>
      <c r="Q115" s="88">
        <v>141</v>
      </c>
      <c r="R115" s="88">
        <v>27</v>
      </c>
      <c r="S115" s="88">
        <v>114</v>
      </c>
    </row>
    <row r="116" spans="1:19">
      <c r="A116" s="86" t="str">
        <f>[1]연령별!A116</f>
        <v>91  세</v>
      </c>
      <c r="B116" s="87">
        <f t="shared" si="9"/>
        <v>560</v>
      </c>
      <c r="C116" s="88">
        <f t="shared" si="10"/>
        <v>101</v>
      </c>
      <c r="D116" s="88">
        <f t="shared" si="11"/>
        <v>459</v>
      </c>
      <c r="E116" s="88">
        <v>78</v>
      </c>
      <c r="F116" s="88">
        <v>22</v>
      </c>
      <c r="G116" s="88">
        <v>56</v>
      </c>
      <c r="H116" s="88">
        <v>108</v>
      </c>
      <c r="I116" s="88">
        <v>14</v>
      </c>
      <c r="J116" s="88">
        <v>94</v>
      </c>
      <c r="K116" s="88">
        <v>109</v>
      </c>
      <c r="L116" s="88">
        <v>16</v>
      </c>
      <c r="M116" s="88">
        <v>93</v>
      </c>
      <c r="N116" s="88">
        <v>161</v>
      </c>
      <c r="O116" s="88">
        <v>32</v>
      </c>
      <c r="P116" s="88">
        <v>129</v>
      </c>
      <c r="Q116" s="88">
        <v>104</v>
      </c>
      <c r="R116" s="88">
        <v>17</v>
      </c>
      <c r="S116" s="88">
        <v>87</v>
      </c>
    </row>
    <row r="117" spans="1:19">
      <c r="A117" s="86" t="str">
        <f>[1]연령별!A117</f>
        <v>92  세</v>
      </c>
      <c r="B117" s="87">
        <f t="shared" si="9"/>
        <v>440</v>
      </c>
      <c r="C117" s="88">
        <f t="shared" si="10"/>
        <v>70</v>
      </c>
      <c r="D117" s="88">
        <f t="shared" si="11"/>
        <v>370</v>
      </c>
      <c r="E117" s="88">
        <v>48</v>
      </c>
      <c r="F117" s="88">
        <v>6</v>
      </c>
      <c r="G117" s="88">
        <v>42</v>
      </c>
      <c r="H117" s="88">
        <v>88</v>
      </c>
      <c r="I117" s="88">
        <v>14</v>
      </c>
      <c r="J117" s="88">
        <v>74</v>
      </c>
      <c r="K117" s="88">
        <v>88</v>
      </c>
      <c r="L117" s="88">
        <v>23</v>
      </c>
      <c r="M117" s="88">
        <v>65</v>
      </c>
      <c r="N117" s="88">
        <v>128</v>
      </c>
      <c r="O117" s="88">
        <v>15</v>
      </c>
      <c r="P117" s="88">
        <v>113</v>
      </c>
      <c r="Q117" s="88">
        <v>88</v>
      </c>
      <c r="R117" s="88">
        <v>12</v>
      </c>
      <c r="S117" s="88">
        <v>76</v>
      </c>
    </row>
    <row r="118" spans="1:19">
      <c r="A118" s="86" t="str">
        <f>[1]연령별!A118</f>
        <v>93  세</v>
      </c>
      <c r="B118" s="87">
        <f t="shared" si="9"/>
        <v>328</v>
      </c>
      <c r="C118" s="88">
        <f t="shared" si="10"/>
        <v>56</v>
      </c>
      <c r="D118" s="88">
        <f t="shared" si="11"/>
        <v>272</v>
      </c>
      <c r="E118" s="88">
        <v>33</v>
      </c>
      <c r="F118" s="88">
        <v>4</v>
      </c>
      <c r="G118" s="88">
        <v>29</v>
      </c>
      <c r="H118" s="88">
        <v>71</v>
      </c>
      <c r="I118" s="88">
        <v>11</v>
      </c>
      <c r="J118" s="88">
        <v>60</v>
      </c>
      <c r="K118" s="88">
        <v>63</v>
      </c>
      <c r="L118" s="88">
        <v>8</v>
      </c>
      <c r="M118" s="88">
        <v>55</v>
      </c>
      <c r="N118" s="88">
        <v>96</v>
      </c>
      <c r="O118" s="88">
        <v>17</v>
      </c>
      <c r="P118" s="88">
        <v>79</v>
      </c>
      <c r="Q118" s="88">
        <v>65</v>
      </c>
      <c r="R118" s="88">
        <v>16</v>
      </c>
      <c r="S118" s="88">
        <v>49</v>
      </c>
    </row>
    <row r="119" spans="1:19">
      <c r="A119" s="86" t="str">
        <f>[1]연령별!A119</f>
        <v>94  세</v>
      </c>
      <c r="B119" s="87">
        <f t="shared" si="9"/>
        <v>238</v>
      </c>
      <c r="C119" s="88">
        <f t="shared" si="10"/>
        <v>31</v>
      </c>
      <c r="D119" s="88">
        <f t="shared" si="11"/>
        <v>207</v>
      </c>
      <c r="E119" s="88">
        <v>27</v>
      </c>
      <c r="F119" s="88">
        <v>3</v>
      </c>
      <c r="G119" s="88">
        <v>24</v>
      </c>
      <c r="H119" s="88">
        <v>56</v>
      </c>
      <c r="I119" s="88">
        <v>8</v>
      </c>
      <c r="J119" s="88">
        <v>48</v>
      </c>
      <c r="K119" s="88">
        <v>44</v>
      </c>
      <c r="L119" s="88">
        <v>4</v>
      </c>
      <c r="M119" s="88">
        <v>40</v>
      </c>
      <c r="N119" s="88">
        <v>77</v>
      </c>
      <c r="O119" s="88">
        <v>12</v>
      </c>
      <c r="P119" s="88">
        <v>65</v>
      </c>
      <c r="Q119" s="88">
        <v>34</v>
      </c>
      <c r="R119" s="88">
        <v>4</v>
      </c>
      <c r="S119" s="88">
        <v>30</v>
      </c>
    </row>
    <row r="120" spans="1:19" s="59" customFormat="1">
      <c r="A120" s="81" t="str">
        <f>[1]연령별!A120</f>
        <v>95-99</v>
      </c>
      <c r="B120" s="84">
        <f t="shared" si="9"/>
        <v>539</v>
      </c>
      <c r="C120" s="85">
        <f t="shared" si="10"/>
        <v>72</v>
      </c>
      <c r="D120" s="85">
        <f t="shared" si="11"/>
        <v>467</v>
      </c>
      <c r="E120" s="85">
        <v>78</v>
      </c>
      <c r="F120" s="85">
        <v>9</v>
      </c>
      <c r="G120" s="85">
        <v>69</v>
      </c>
      <c r="H120" s="85">
        <v>112</v>
      </c>
      <c r="I120" s="85">
        <v>12</v>
      </c>
      <c r="J120" s="85">
        <v>100</v>
      </c>
      <c r="K120" s="85">
        <v>111</v>
      </c>
      <c r="L120" s="85">
        <v>14</v>
      </c>
      <c r="M120" s="85">
        <v>97</v>
      </c>
      <c r="N120" s="85">
        <v>147</v>
      </c>
      <c r="O120" s="85">
        <v>27</v>
      </c>
      <c r="P120" s="85">
        <v>120</v>
      </c>
      <c r="Q120" s="85">
        <v>91</v>
      </c>
      <c r="R120" s="85">
        <v>10</v>
      </c>
      <c r="S120" s="85">
        <v>81</v>
      </c>
    </row>
    <row r="121" spans="1:19">
      <c r="A121" s="86" t="str">
        <f>[1]연령별!A121</f>
        <v>95  세</v>
      </c>
      <c r="B121" s="87">
        <f t="shared" si="9"/>
        <v>181</v>
      </c>
      <c r="C121" s="88">
        <f t="shared" si="10"/>
        <v>24</v>
      </c>
      <c r="D121" s="88">
        <f t="shared" si="11"/>
        <v>157</v>
      </c>
      <c r="E121" s="88">
        <v>23</v>
      </c>
      <c r="F121" s="88">
        <v>2</v>
      </c>
      <c r="G121" s="88">
        <v>21</v>
      </c>
      <c r="H121" s="88">
        <v>44</v>
      </c>
      <c r="I121" s="88">
        <v>4</v>
      </c>
      <c r="J121" s="88">
        <v>40</v>
      </c>
      <c r="K121" s="88">
        <v>32</v>
      </c>
      <c r="L121" s="88">
        <v>6</v>
      </c>
      <c r="M121" s="88">
        <v>26</v>
      </c>
      <c r="N121" s="88">
        <v>54</v>
      </c>
      <c r="O121" s="88">
        <v>7</v>
      </c>
      <c r="P121" s="88">
        <v>47</v>
      </c>
      <c r="Q121" s="88">
        <v>28</v>
      </c>
      <c r="R121" s="88">
        <v>5</v>
      </c>
      <c r="S121" s="88">
        <v>23</v>
      </c>
    </row>
    <row r="122" spans="1:19">
      <c r="A122" s="86" t="str">
        <f>[1]연령별!A122</f>
        <v>96  세</v>
      </c>
      <c r="B122" s="87">
        <f t="shared" si="9"/>
        <v>135</v>
      </c>
      <c r="C122" s="88">
        <f t="shared" si="10"/>
        <v>24</v>
      </c>
      <c r="D122" s="88">
        <f t="shared" si="11"/>
        <v>111</v>
      </c>
      <c r="E122" s="88">
        <v>22</v>
      </c>
      <c r="F122" s="88">
        <v>4</v>
      </c>
      <c r="G122" s="88">
        <v>18</v>
      </c>
      <c r="H122" s="88">
        <v>25</v>
      </c>
      <c r="I122" s="88">
        <v>3</v>
      </c>
      <c r="J122" s="88">
        <v>22</v>
      </c>
      <c r="K122" s="88">
        <v>25</v>
      </c>
      <c r="L122" s="88">
        <v>2</v>
      </c>
      <c r="M122" s="88">
        <v>23</v>
      </c>
      <c r="N122" s="88">
        <v>44</v>
      </c>
      <c r="O122" s="88">
        <v>13</v>
      </c>
      <c r="P122" s="88">
        <v>31</v>
      </c>
      <c r="Q122" s="88">
        <v>19</v>
      </c>
      <c r="R122" s="88">
        <v>2</v>
      </c>
      <c r="S122" s="88">
        <v>17</v>
      </c>
    </row>
    <row r="123" spans="1:19">
      <c r="A123" s="86" t="str">
        <f>[1]연령별!A123</f>
        <v>97  세</v>
      </c>
      <c r="B123" s="87">
        <f t="shared" si="9"/>
        <v>116</v>
      </c>
      <c r="C123" s="88">
        <f t="shared" si="10"/>
        <v>7</v>
      </c>
      <c r="D123" s="88">
        <f t="shared" si="11"/>
        <v>109</v>
      </c>
      <c r="E123" s="88">
        <v>15</v>
      </c>
      <c r="F123" s="88">
        <v>3</v>
      </c>
      <c r="G123" s="88">
        <v>12</v>
      </c>
      <c r="H123" s="88">
        <v>21</v>
      </c>
      <c r="I123" s="88">
        <v>0</v>
      </c>
      <c r="J123" s="88">
        <v>21</v>
      </c>
      <c r="K123" s="88">
        <v>24</v>
      </c>
      <c r="L123" s="88">
        <v>0</v>
      </c>
      <c r="M123" s="88">
        <v>24</v>
      </c>
      <c r="N123" s="88">
        <v>29</v>
      </c>
      <c r="O123" s="88">
        <v>2</v>
      </c>
      <c r="P123" s="88">
        <v>27</v>
      </c>
      <c r="Q123" s="88">
        <v>27</v>
      </c>
      <c r="R123" s="88">
        <v>2</v>
      </c>
      <c r="S123" s="88">
        <v>25</v>
      </c>
    </row>
    <row r="124" spans="1:19">
      <c r="A124" s="86" t="str">
        <f>[1]연령별!A124</f>
        <v>98  세</v>
      </c>
      <c r="B124" s="87">
        <f t="shared" si="9"/>
        <v>59</v>
      </c>
      <c r="C124" s="88">
        <f t="shared" si="10"/>
        <v>6</v>
      </c>
      <c r="D124" s="88">
        <f t="shared" si="11"/>
        <v>53</v>
      </c>
      <c r="E124" s="88">
        <v>12</v>
      </c>
      <c r="F124" s="88">
        <v>0</v>
      </c>
      <c r="G124" s="88">
        <v>12</v>
      </c>
      <c r="H124" s="88">
        <v>13</v>
      </c>
      <c r="I124" s="88">
        <v>3</v>
      </c>
      <c r="J124" s="88">
        <v>10</v>
      </c>
      <c r="K124" s="88">
        <v>12</v>
      </c>
      <c r="L124" s="88">
        <v>1</v>
      </c>
      <c r="M124" s="88">
        <v>11</v>
      </c>
      <c r="N124" s="88">
        <v>10</v>
      </c>
      <c r="O124" s="88">
        <v>1</v>
      </c>
      <c r="P124" s="88">
        <v>9</v>
      </c>
      <c r="Q124" s="88">
        <v>12</v>
      </c>
      <c r="R124" s="88">
        <v>1</v>
      </c>
      <c r="S124" s="88">
        <v>11</v>
      </c>
    </row>
    <row r="125" spans="1:19">
      <c r="A125" s="86" t="str">
        <f>[1]연령별!A125</f>
        <v>99  세</v>
      </c>
      <c r="B125" s="87">
        <f t="shared" si="9"/>
        <v>48</v>
      </c>
      <c r="C125" s="88">
        <f t="shared" si="10"/>
        <v>11</v>
      </c>
      <c r="D125" s="88">
        <f t="shared" si="11"/>
        <v>37</v>
      </c>
      <c r="E125" s="88">
        <v>6</v>
      </c>
      <c r="F125" s="88">
        <v>0</v>
      </c>
      <c r="G125" s="88">
        <v>6</v>
      </c>
      <c r="H125" s="88">
        <v>9</v>
      </c>
      <c r="I125" s="88">
        <v>2</v>
      </c>
      <c r="J125" s="88">
        <v>7</v>
      </c>
      <c r="K125" s="88">
        <v>18</v>
      </c>
      <c r="L125" s="88">
        <v>5</v>
      </c>
      <c r="M125" s="88">
        <v>13</v>
      </c>
      <c r="N125" s="88">
        <v>10</v>
      </c>
      <c r="O125" s="88">
        <v>4</v>
      </c>
      <c r="P125" s="88">
        <v>6</v>
      </c>
      <c r="Q125" s="88">
        <v>5</v>
      </c>
      <c r="R125" s="88">
        <v>0</v>
      </c>
      <c r="S125" s="88">
        <v>5</v>
      </c>
    </row>
    <row r="126" spans="1:19" s="59" customFormat="1">
      <c r="A126" s="89" t="str">
        <f>[1]연령별!A126</f>
        <v>100+</v>
      </c>
      <c r="B126" s="90">
        <f t="shared" si="9"/>
        <v>262</v>
      </c>
      <c r="C126" s="68">
        <f t="shared" si="10"/>
        <v>31</v>
      </c>
      <c r="D126" s="68">
        <f t="shared" si="11"/>
        <v>231</v>
      </c>
      <c r="E126" s="68">
        <v>45</v>
      </c>
      <c r="F126" s="68">
        <v>8</v>
      </c>
      <c r="G126" s="68">
        <v>37</v>
      </c>
      <c r="H126" s="68">
        <v>43</v>
      </c>
      <c r="I126" s="68">
        <v>4</v>
      </c>
      <c r="J126" s="68">
        <v>39</v>
      </c>
      <c r="K126" s="68">
        <v>68</v>
      </c>
      <c r="L126" s="68">
        <v>10</v>
      </c>
      <c r="M126" s="68">
        <v>58</v>
      </c>
      <c r="N126" s="68">
        <v>69</v>
      </c>
      <c r="O126" s="68">
        <v>6</v>
      </c>
      <c r="P126" s="68">
        <v>63</v>
      </c>
      <c r="Q126" s="68">
        <v>37</v>
      </c>
      <c r="R126" s="68">
        <v>3</v>
      </c>
      <c r="S126" s="68">
        <v>34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21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126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80" customWidth="1"/>
    <col min="2" max="10" width="10.88671875" style="36" customWidth="1"/>
    <col min="11" max="19" width="11.6640625" style="36" customWidth="1"/>
    <col min="20" max="16384" width="8.88671875" style="36"/>
  </cols>
  <sheetData>
    <row r="1" spans="1:22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54"/>
    </row>
    <row r="2" spans="1:22" ht="18">
      <c r="A2" s="335"/>
      <c r="B2" s="335"/>
      <c r="C2" s="335"/>
      <c r="D2" s="335"/>
      <c r="E2" s="335"/>
      <c r="F2" s="335"/>
      <c r="G2" s="335"/>
      <c r="H2" s="335"/>
      <c r="L2" s="44"/>
      <c r="M2" s="44"/>
      <c r="S2" s="77" t="s">
        <v>356</v>
      </c>
      <c r="T2" s="77"/>
      <c r="U2" s="346"/>
      <c r="V2" s="346"/>
    </row>
    <row r="3" spans="1:22">
      <c r="A3" s="347" t="str">
        <f>[1]연령별!A3</f>
        <v>구 분</v>
      </c>
      <c r="B3" s="349" t="s">
        <v>0</v>
      </c>
      <c r="C3" s="349"/>
      <c r="D3" s="349"/>
      <c r="E3" s="349" t="s">
        <v>354</v>
      </c>
      <c r="F3" s="349"/>
      <c r="G3" s="349"/>
      <c r="H3" s="349" t="s">
        <v>353</v>
      </c>
      <c r="I3" s="349"/>
      <c r="J3" s="349"/>
      <c r="K3" s="349" t="s">
        <v>358</v>
      </c>
      <c r="L3" s="349"/>
      <c r="M3" s="349"/>
      <c r="N3" s="349" t="s">
        <v>357</v>
      </c>
      <c r="O3" s="349"/>
      <c r="P3" s="349"/>
      <c r="Q3" s="349" t="s">
        <v>352</v>
      </c>
      <c r="R3" s="349"/>
      <c r="S3" s="350"/>
      <c r="U3" s="48"/>
      <c r="V3" s="48"/>
    </row>
    <row r="4" spans="1:22" s="80" customFormat="1">
      <c r="A4" s="348"/>
      <c r="B4" s="78" t="s">
        <v>3</v>
      </c>
      <c r="C4" s="78" t="s">
        <v>1</v>
      </c>
      <c r="D4" s="78" t="s">
        <v>2</v>
      </c>
      <c r="E4" s="78" t="str">
        <f>[1]연령별!B4</f>
        <v>계</v>
      </c>
      <c r="F4" s="78" t="str">
        <f>[1]연령별!C4</f>
        <v>남</v>
      </c>
      <c r="G4" s="78" t="str">
        <f>[1]연령별!D4</f>
        <v>여</v>
      </c>
      <c r="H4" s="78" t="str">
        <f>[2]연령별!B4</f>
        <v>계</v>
      </c>
      <c r="I4" s="78" t="str">
        <f>[2]연령별!C4</f>
        <v>남</v>
      </c>
      <c r="J4" s="78" t="str">
        <f>[2]연령별!D4</f>
        <v>여</v>
      </c>
      <c r="K4" s="78" t="str">
        <f>[3]연령별!B4</f>
        <v>계</v>
      </c>
      <c r="L4" s="78" t="str">
        <f>[3]연령별!C4</f>
        <v>남</v>
      </c>
      <c r="M4" s="78" t="str">
        <f>[3]연령별!D4</f>
        <v>여</v>
      </c>
      <c r="N4" s="78" t="str">
        <f>[4]연령별!B4</f>
        <v>계</v>
      </c>
      <c r="O4" s="78" t="str">
        <f>[4]연령별!C4</f>
        <v>남</v>
      </c>
      <c r="P4" s="78" t="str">
        <f>[4]연령별!D4</f>
        <v>여</v>
      </c>
      <c r="Q4" s="78" t="str">
        <f>[5]연령별!B4</f>
        <v>계</v>
      </c>
      <c r="R4" s="78" t="str">
        <f>[5]연령별!C4</f>
        <v>남</v>
      </c>
      <c r="S4" s="79" t="str">
        <f>[5]연령별!D4</f>
        <v>여</v>
      </c>
    </row>
    <row r="5" spans="1:22" s="59" customFormat="1">
      <c r="A5" s="81">
        <v>2012</v>
      </c>
      <c r="B5" s="82">
        <f t="shared" ref="B5:B36" si="0">SUM(C5:D5)</f>
        <v>1469216</v>
      </c>
      <c r="C5" s="83">
        <f t="shared" ref="C5:C36" si="1">SUM(F5,I5,L5,O5,R5)</f>
        <v>728406</v>
      </c>
      <c r="D5" s="83">
        <f t="shared" ref="D5:D36" si="2">SUM(G5,J5,M5,P5,S5)</f>
        <v>740810</v>
      </c>
      <c r="E5" s="83">
        <f>SUM(F5,G5)</f>
        <v>105580</v>
      </c>
      <c r="F5" s="83">
        <f>SUM(F6,F12,F18,F24,F30,F36,F42,F48,F54,F60,F66,F72,F78,F84,F90,F96,F102,F108,F114,F120,F126)</f>
        <v>52888</v>
      </c>
      <c r="G5" s="83">
        <f>SUM(G6,G12,G18,G24,G30,G36,G42,G48,G54,G60,G66,G72,G78,G84,G90,G96,G102,G108,G114,G120,G126)</f>
        <v>52692</v>
      </c>
      <c r="H5" s="83">
        <f>SUM(I5,J5)</f>
        <v>316545</v>
      </c>
      <c r="I5" s="83">
        <f>SUM(I6,I12,I18,I24,I30,I36,I42,I48,I54,I60,I66,I72,I78,I84,I90,I96,I102,I108,I114,I120,I126)</f>
        <v>155783</v>
      </c>
      <c r="J5" s="83">
        <f>SUM(J6,J12,J18,J24,J30,J36,J42,J48,J54,J60,J66,J72,J78,J84,J90,J96,J102,J108,J114,J120,J126)</f>
        <v>160762</v>
      </c>
      <c r="K5" s="83">
        <f>SUM(L5,M5)</f>
        <v>218313</v>
      </c>
      <c r="L5" s="83">
        <f>SUM(L6,L12,L18,L24,L30,L36,L42,L48,L54,L60,L66,L72,L78,L84,L90,L96,L102,L108,L114,L120,L126)</f>
        <v>105840</v>
      </c>
      <c r="M5" s="83">
        <f>SUM(M6,M12,M18,M24,M30,M36,M42,M48,M54,M60,M66,M72,M78,M84,M90,M96,M102,M108,M114,M120,M126)</f>
        <v>112473</v>
      </c>
      <c r="N5" s="83">
        <f>SUM(O5,P5)</f>
        <v>443677</v>
      </c>
      <c r="O5" s="83">
        <f>SUM(O6,O12,O18,O24,O30,O36,O42,O48,O54,O60,O66,O72,O78,O84,O90,O96,O102,O108,O114,O120,O126)</f>
        <v>220615</v>
      </c>
      <c r="P5" s="83">
        <f>SUM(P6,P12,P18,P24,P30,P36,P42,P48,P54,P60,P66,P72,P78,P84,P90,P96,P102,P108,P114,P120,P126)</f>
        <v>223062</v>
      </c>
      <c r="Q5" s="83">
        <f>SUM(R5,S5)</f>
        <v>385101</v>
      </c>
      <c r="R5" s="83">
        <f>SUM(R6,R12,R18,R24,R30,R36,R42,R48,R54,R60,R66,R72,R78,R84,R90,R96,R102,R108,R114,R120,R126)</f>
        <v>193280</v>
      </c>
      <c r="S5" s="83">
        <f>SUM(S6,S12,S18,S24,S30,S36,S42,S48,S54,S60,S66,S72,S78,S84,S90,S96,S102,S108,S114,S120,S126)</f>
        <v>191821</v>
      </c>
    </row>
    <row r="6" spans="1:22" s="59" customFormat="1">
      <c r="A6" s="81" t="str">
        <f>[1]연령별!A6</f>
        <v>0 - 4</v>
      </c>
      <c r="B6" s="84">
        <f t="shared" si="0"/>
        <v>71734</v>
      </c>
      <c r="C6" s="85">
        <f t="shared" si="1"/>
        <v>36941</v>
      </c>
      <c r="D6" s="85">
        <f t="shared" si="2"/>
        <v>34793</v>
      </c>
      <c r="E6" s="85">
        <v>3596</v>
      </c>
      <c r="F6" s="85">
        <v>1848</v>
      </c>
      <c r="G6" s="85">
        <v>1748</v>
      </c>
      <c r="H6" s="85">
        <v>14523</v>
      </c>
      <c r="I6" s="85">
        <v>7521</v>
      </c>
      <c r="J6" s="85">
        <v>7002</v>
      </c>
      <c r="K6" s="85">
        <v>8741</v>
      </c>
      <c r="L6" s="85">
        <v>4455</v>
      </c>
      <c r="M6" s="85">
        <v>4286</v>
      </c>
      <c r="N6" s="85">
        <v>19442</v>
      </c>
      <c r="O6" s="85">
        <v>10052</v>
      </c>
      <c r="P6" s="85">
        <v>9390</v>
      </c>
      <c r="Q6" s="85">
        <v>25432</v>
      </c>
      <c r="R6" s="85">
        <v>13065</v>
      </c>
      <c r="S6" s="85">
        <v>12367</v>
      </c>
    </row>
    <row r="7" spans="1:22">
      <c r="A7" s="86" t="str">
        <f>[1]연령별!A7</f>
        <v xml:space="preserve">  0  세</v>
      </c>
      <c r="B7" s="87">
        <f t="shared" si="0"/>
        <v>13917</v>
      </c>
      <c r="C7" s="88">
        <f t="shared" si="1"/>
        <v>7171</v>
      </c>
      <c r="D7" s="88">
        <f t="shared" si="2"/>
        <v>6746</v>
      </c>
      <c r="E7" s="88">
        <v>837</v>
      </c>
      <c r="F7" s="88">
        <v>427</v>
      </c>
      <c r="G7" s="88">
        <v>410</v>
      </c>
      <c r="H7" s="88">
        <v>2800</v>
      </c>
      <c r="I7" s="88">
        <v>1473</v>
      </c>
      <c r="J7" s="88">
        <v>1327</v>
      </c>
      <c r="K7" s="88">
        <v>1659</v>
      </c>
      <c r="L7" s="88">
        <v>855</v>
      </c>
      <c r="M7" s="88">
        <v>804</v>
      </c>
      <c r="N7" s="88">
        <v>3816</v>
      </c>
      <c r="O7" s="88">
        <v>1951</v>
      </c>
      <c r="P7" s="88">
        <v>1865</v>
      </c>
      <c r="Q7" s="88">
        <v>4805</v>
      </c>
      <c r="R7" s="88">
        <v>2465</v>
      </c>
      <c r="S7" s="88">
        <v>2340</v>
      </c>
    </row>
    <row r="8" spans="1:22">
      <c r="A8" s="86" t="str">
        <f>[1]연령별!A8</f>
        <v xml:space="preserve">  1  세</v>
      </c>
      <c r="B8" s="87">
        <f t="shared" si="0"/>
        <v>14273</v>
      </c>
      <c r="C8" s="88">
        <f t="shared" si="1"/>
        <v>7380</v>
      </c>
      <c r="D8" s="88">
        <f t="shared" si="2"/>
        <v>6893</v>
      </c>
      <c r="E8" s="88">
        <v>780</v>
      </c>
      <c r="F8" s="88">
        <v>375</v>
      </c>
      <c r="G8" s="88">
        <v>405</v>
      </c>
      <c r="H8" s="88">
        <v>2852</v>
      </c>
      <c r="I8" s="88">
        <v>1471</v>
      </c>
      <c r="J8" s="88">
        <v>1381</v>
      </c>
      <c r="K8" s="88">
        <v>1733</v>
      </c>
      <c r="L8" s="88">
        <v>885</v>
      </c>
      <c r="M8" s="88">
        <v>848</v>
      </c>
      <c r="N8" s="88">
        <v>3893</v>
      </c>
      <c r="O8" s="88">
        <v>2017</v>
      </c>
      <c r="P8" s="88">
        <v>1876</v>
      </c>
      <c r="Q8" s="88">
        <v>5015</v>
      </c>
      <c r="R8" s="88">
        <v>2632</v>
      </c>
      <c r="S8" s="88">
        <v>2383</v>
      </c>
    </row>
    <row r="9" spans="1:22">
      <c r="A9" s="86" t="str">
        <f>[1]연령별!A9</f>
        <v xml:space="preserve">  2  세</v>
      </c>
      <c r="B9" s="87">
        <f t="shared" si="0"/>
        <v>14601</v>
      </c>
      <c r="C9" s="88">
        <f t="shared" si="1"/>
        <v>7559</v>
      </c>
      <c r="D9" s="88">
        <f t="shared" si="2"/>
        <v>7042</v>
      </c>
      <c r="E9" s="88">
        <v>704</v>
      </c>
      <c r="F9" s="88">
        <v>373</v>
      </c>
      <c r="G9" s="88">
        <v>331</v>
      </c>
      <c r="H9" s="88">
        <v>2934</v>
      </c>
      <c r="I9" s="88">
        <v>1535</v>
      </c>
      <c r="J9" s="88">
        <v>1399</v>
      </c>
      <c r="K9" s="88">
        <v>1861</v>
      </c>
      <c r="L9" s="88">
        <v>946</v>
      </c>
      <c r="M9" s="88">
        <v>915</v>
      </c>
      <c r="N9" s="88">
        <v>3886</v>
      </c>
      <c r="O9" s="88">
        <v>1991</v>
      </c>
      <c r="P9" s="88">
        <v>1895</v>
      </c>
      <c r="Q9" s="88">
        <v>5216</v>
      </c>
      <c r="R9" s="88">
        <v>2714</v>
      </c>
      <c r="S9" s="88">
        <v>2502</v>
      </c>
    </row>
    <row r="10" spans="1:22">
      <c r="A10" s="86" t="str">
        <f>[1]연령별!A10</f>
        <v xml:space="preserve">  3  세</v>
      </c>
      <c r="B10" s="87">
        <f t="shared" si="0"/>
        <v>14106</v>
      </c>
      <c r="C10" s="88">
        <f t="shared" si="1"/>
        <v>7257</v>
      </c>
      <c r="D10" s="88">
        <f t="shared" si="2"/>
        <v>6849</v>
      </c>
      <c r="E10" s="88">
        <v>613</v>
      </c>
      <c r="F10" s="88">
        <v>319</v>
      </c>
      <c r="G10" s="88">
        <v>294</v>
      </c>
      <c r="H10" s="88">
        <v>2862</v>
      </c>
      <c r="I10" s="88">
        <v>1465</v>
      </c>
      <c r="J10" s="88">
        <v>1397</v>
      </c>
      <c r="K10" s="88">
        <v>1684</v>
      </c>
      <c r="L10" s="88">
        <v>846</v>
      </c>
      <c r="M10" s="88">
        <v>838</v>
      </c>
      <c r="N10" s="88">
        <v>3848</v>
      </c>
      <c r="O10" s="88">
        <v>2045</v>
      </c>
      <c r="P10" s="88">
        <v>1803</v>
      </c>
      <c r="Q10" s="88">
        <v>5099</v>
      </c>
      <c r="R10" s="88">
        <v>2582</v>
      </c>
      <c r="S10" s="88">
        <v>2517</v>
      </c>
    </row>
    <row r="11" spans="1:22">
      <c r="A11" s="86" t="str">
        <f>[1]연령별!A11</f>
        <v xml:space="preserve">  4  세</v>
      </c>
      <c r="B11" s="87">
        <f t="shared" si="0"/>
        <v>14837</v>
      </c>
      <c r="C11" s="88">
        <f t="shared" si="1"/>
        <v>7574</v>
      </c>
      <c r="D11" s="88">
        <f t="shared" si="2"/>
        <v>7263</v>
      </c>
      <c r="E11" s="88">
        <v>662</v>
      </c>
      <c r="F11" s="88">
        <v>354</v>
      </c>
      <c r="G11" s="88">
        <v>308</v>
      </c>
      <c r="H11" s="88">
        <v>3075</v>
      </c>
      <c r="I11" s="88">
        <v>1577</v>
      </c>
      <c r="J11" s="88">
        <v>1498</v>
      </c>
      <c r="K11" s="88">
        <v>1804</v>
      </c>
      <c r="L11" s="88">
        <v>923</v>
      </c>
      <c r="M11" s="88">
        <v>881</v>
      </c>
      <c r="N11" s="88">
        <v>3999</v>
      </c>
      <c r="O11" s="88">
        <v>2048</v>
      </c>
      <c r="P11" s="88">
        <v>1951</v>
      </c>
      <c r="Q11" s="88">
        <v>5297</v>
      </c>
      <c r="R11" s="88">
        <v>2672</v>
      </c>
      <c r="S11" s="88">
        <v>2625</v>
      </c>
    </row>
    <row r="12" spans="1:22" s="59" customFormat="1">
      <c r="A12" s="81" t="str">
        <f>[1]연령별!A12</f>
        <v>5 - 9</v>
      </c>
      <c r="B12" s="84">
        <f t="shared" si="0"/>
        <v>77910</v>
      </c>
      <c r="C12" s="85">
        <f t="shared" si="1"/>
        <v>40661</v>
      </c>
      <c r="D12" s="85">
        <f t="shared" si="2"/>
        <v>37249</v>
      </c>
      <c r="E12" s="85">
        <v>3428</v>
      </c>
      <c r="F12" s="85">
        <v>1821</v>
      </c>
      <c r="G12" s="85">
        <v>1607</v>
      </c>
      <c r="H12" s="85">
        <v>16764</v>
      </c>
      <c r="I12" s="85">
        <v>8725</v>
      </c>
      <c r="J12" s="85">
        <v>8039</v>
      </c>
      <c r="K12" s="85">
        <v>9417</v>
      </c>
      <c r="L12" s="85">
        <v>4906</v>
      </c>
      <c r="M12" s="85">
        <v>4511</v>
      </c>
      <c r="N12" s="85">
        <v>21126</v>
      </c>
      <c r="O12" s="85">
        <v>11079</v>
      </c>
      <c r="P12" s="85">
        <v>10047</v>
      </c>
      <c r="Q12" s="85">
        <v>27175</v>
      </c>
      <c r="R12" s="85">
        <v>14130</v>
      </c>
      <c r="S12" s="85">
        <v>13045</v>
      </c>
    </row>
    <row r="13" spans="1:22">
      <c r="A13" s="86" t="str">
        <f>[1]연령별!A13</f>
        <v xml:space="preserve">  5  세</v>
      </c>
      <c r="B13" s="87">
        <f t="shared" si="0"/>
        <v>16001</v>
      </c>
      <c r="C13" s="88">
        <f t="shared" si="1"/>
        <v>8359</v>
      </c>
      <c r="D13" s="88">
        <f t="shared" si="2"/>
        <v>7642</v>
      </c>
      <c r="E13" s="88">
        <v>712</v>
      </c>
      <c r="F13" s="88">
        <v>352</v>
      </c>
      <c r="G13" s="88">
        <v>360</v>
      </c>
      <c r="H13" s="88">
        <v>3321</v>
      </c>
      <c r="I13" s="88">
        <v>1721</v>
      </c>
      <c r="J13" s="88">
        <v>1600</v>
      </c>
      <c r="K13" s="88">
        <v>1870</v>
      </c>
      <c r="L13" s="88">
        <v>978</v>
      </c>
      <c r="M13" s="88">
        <v>892</v>
      </c>
      <c r="N13" s="88">
        <v>4352</v>
      </c>
      <c r="O13" s="88">
        <v>2314</v>
      </c>
      <c r="P13" s="88">
        <v>2038</v>
      </c>
      <c r="Q13" s="88">
        <v>5746</v>
      </c>
      <c r="R13" s="88">
        <v>2994</v>
      </c>
      <c r="S13" s="88">
        <v>2752</v>
      </c>
    </row>
    <row r="14" spans="1:22">
      <c r="A14" s="86" t="str">
        <f>[1]연령별!A14</f>
        <v xml:space="preserve">  6  세</v>
      </c>
      <c r="B14" s="87">
        <f t="shared" si="0"/>
        <v>14814</v>
      </c>
      <c r="C14" s="88">
        <f t="shared" si="1"/>
        <v>7699</v>
      </c>
      <c r="D14" s="88">
        <f t="shared" si="2"/>
        <v>7115</v>
      </c>
      <c r="E14" s="88">
        <v>642</v>
      </c>
      <c r="F14" s="88">
        <v>348</v>
      </c>
      <c r="G14" s="88">
        <v>294</v>
      </c>
      <c r="H14" s="88">
        <v>3143</v>
      </c>
      <c r="I14" s="88">
        <v>1632</v>
      </c>
      <c r="J14" s="88">
        <v>1511</v>
      </c>
      <c r="K14" s="88">
        <v>1866</v>
      </c>
      <c r="L14" s="88">
        <v>944</v>
      </c>
      <c r="M14" s="88">
        <v>922</v>
      </c>
      <c r="N14" s="88">
        <v>3934</v>
      </c>
      <c r="O14" s="88">
        <v>2049</v>
      </c>
      <c r="P14" s="88">
        <v>1885</v>
      </c>
      <c r="Q14" s="88">
        <v>5229</v>
      </c>
      <c r="R14" s="88">
        <v>2726</v>
      </c>
      <c r="S14" s="88">
        <v>2503</v>
      </c>
    </row>
    <row r="15" spans="1:22">
      <c r="A15" s="86" t="str">
        <f>[1]연령별!A15</f>
        <v xml:space="preserve">  7  세</v>
      </c>
      <c r="B15" s="87">
        <f t="shared" si="0"/>
        <v>14284</v>
      </c>
      <c r="C15" s="88">
        <f t="shared" si="1"/>
        <v>7414</v>
      </c>
      <c r="D15" s="88">
        <f t="shared" si="2"/>
        <v>6870</v>
      </c>
      <c r="E15" s="88">
        <v>584</v>
      </c>
      <c r="F15" s="88">
        <v>314</v>
      </c>
      <c r="G15" s="88">
        <v>270</v>
      </c>
      <c r="H15" s="88">
        <v>3075</v>
      </c>
      <c r="I15" s="88">
        <v>1582</v>
      </c>
      <c r="J15" s="88">
        <v>1493</v>
      </c>
      <c r="K15" s="88">
        <v>1724</v>
      </c>
      <c r="L15" s="88">
        <v>887</v>
      </c>
      <c r="M15" s="88">
        <v>837</v>
      </c>
      <c r="N15" s="88">
        <v>3883</v>
      </c>
      <c r="O15" s="88">
        <v>2026</v>
      </c>
      <c r="P15" s="88">
        <v>1857</v>
      </c>
      <c r="Q15" s="88">
        <v>5018</v>
      </c>
      <c r="R15" s="88">
        <v>2605</v>
      </c>
      <c r="S15" s="88">
        <v>2413</v>
      </c>
    </row>
    <row r="16" spans="1:22">
      <c r="A16" s="86" t="str">
        <f>[1]연령별!A16</f>
        <v xml:space="preserve">  8  세</v>
      </c>
      <c r="B16" s="87">
        <f t="shared" si="0"/>
        <v>15733</v>
      </c>
      <c r="C16" s="88">
        <f t="shared" si="1"/>
        <v>8189</v>
      </c>
      <c r="D16" s="88">
        <f t="shared" si="2"/>
        <v>7544</v>
      </c>
      <c r="E16" s="88">
        <v>710</v>
      </c>
      <c r="F16" s="88">
        <v>372</v>
      </c>
      <c r="G16" s="88">
        <v>338</v>
      </c>
      <c r="H16" s="88">
        <v>3483</v>
      </c>
      <c r="I16" s="88">
        <v>1791</v>
      </c>
      <c r="J16" s="88">
        <v>1692</v>
      </c>
      <c r="K16" s="88">
        <v>1921</v>
      </c>
      <c r="L16" s="88">
        <v>1030</v>
      </c>
      <c r="M16" s="88">
        <v>891</v>
      </c>
      <c r="N16" s="88">
        <v>4233</v>
      </c>
      <c r="O16" s="88">
        <v>2212</v>
      </c>
      <c r="P16" s="88">
        <v>2021</v>
      </c>
      <c r="Q16" s="88">
        <v>5386</v>
      </c>
      <c r="R16" s="88">
        <v>2784</v>
      </c>
      <c r="S16" s="88">
        <v>2602</v>
      </c>
    </row>
    <row r="17" spans="1:19">
      <c r="A17" s="86" t="str">
        <f>[1]연령별!A17</f>
        <v xml:space="preserve">  9  세</v>
      </c>
      <c r="B17" s="87">
        <f t="shared" si="0"/>
        <v>17078</v>
      </c>
      <c r="C17" s="88">
        <f t="shared" si="1"/>
        <v>9000</v>
      </c>
      <c r="D17" s="88">
        <f t="shared" si="2"/>
        <v>8078</v>
      </c>
      <c r="E17" s="88">
        <v>780</v>
      </c>
      <c r="F17" s="88">
        <v>435</v>
      </c>
      <c r="G17" s="88">
        <v>345</v>
      </c>
      <c r="H17" s="88">
        <v>3742</v>
      </c>
      <c r="I17" s="88">
        <v>1999</v>
      </c>
      <c r="J17" s="88">
        <v>1743</v>
      </c>
      <c r="K17" s="88">
        <v>2036</v>
      </c>
      <c r="L17" s="88">
        <v>1067</v>
      </c>
      <c r="M17" s="88">
        <v>969</v>
      </c>
      <c r="N17" s="88">
        <v>4724</v>
      </c>
      <c r="O17" s="88">
        <v>2478</v>
      </c>
      <c r="P17" s="88">
        <v>2246</v>
      </c>
      <c r="Q17" s="88">
        <v>5796</v>
      </c>
      <c r="R17" s="88">
        <v>3021</v>
      </c>
      <c r="S17" s="88">
        <v>2775</v>
      </c>
    </row>
    <row r="18" spans="1:19" s="59" customFormat="1">
      <c r="A18" s="81" t="str">
        <f>[1]연령별!A18</f>
        <v>10-14</v>
      </c>
      <c r="B18" s="84">
        <f t="shared" si="0"/>
        <v>103494</v>
      </c>
      <c r="C18" s="85">
        <f t="shared" si="1"/>
        <v>53778</v>
      </c>
      <c r="D18" s="85">
        <f t="shared" si="2"/>
        <v>49716</v>
      </c>
      <c r="E18" s="85">
        <v>4848</v>
      </c>
      <c r="F18" s="85">
        <v>2538</v>
      </c>
      <c r="G18" s="85">
        <v>2310</v>
      </c>
      <c r="H18" s="85">
        <v>23393</v>
      </c>
      <c r="I18" s="85">
        <v>12299</v>
      </c>
      <c r="J18" s="85">
        <v>11094</v>
      </c>
      <c r="K18" s="85">
        <v>14020</v>
      </c>
      <c r="L18" s="85">
        <v>7207</v>
      </c>
      <c r="M18" s="85">
        <v>6813</v>
      </c>
      <c r="N18" s="85">
        <v>29025</v>
      </c>
      <c r="O18" s="85">
        <v>15165</v>
      </c>
      <c r="P18" s="85">
        <v>13860</v>
      </c>
      <c r="Q18" s="85">
        <v>32208</v>
      </c>
      <c r="R18" s="85">
        <v>16569</v>
      </c>
      <c r="S18" s="85">
        <v>15639</v>
      </c>
    </row>
    <row r="19" spans="1:19">
      <c r="A19" s="86" t="str">
        <f>[1]연령별!A19</f>
        <v>10  세</v>
      </c>
      <c r="B19" s="87">
        <f t="shared" si="0"/>
        <v>16900</v>
      </c>
      <c r="C19" s="88">
        <f t="shared" si="1"/>
        <v>8790</v>
      </c>
      <c r="D19" s="88">
        <f t="shared" si="2"/>
        <v>8110</v>
      </c>
      <c r="E19" s="88">
        <v>748</v>
      </c>
      <c r="F19" s="88">
        <v>397</v>
      </c>
      <c r="G19" s="88">
        <v>351</v>
      </c>
      <c r="H19" s="88">
        <v>3838</v>
      </c>
      <c r="I19" s="88">
        <v>2063</v>
      </c>
      <c r="J19" s="88">
        <v>1775</v>
      </c>
      <c r="K19" s="88">
        <v>2181</v>
      </c>
      <c r="L19" s="88">
        <v>1117</v>
      </c>
      <c r="M19" s="88">
        <v>1064</v>
      </c>
      <c r="N19" s="88">
        <v>4674</v>
      </c>
      <c r="O19" s="88">
        <v>2408</v>
      </c>
      <c r="P19" s="88">
        <v>2266</v>
      </c>
      <c r="Q19" s="88">
        <v>5459</v>
      </c>
      <c r="R19" s="88">
        <v>2805</v>
      </c>
      <c r="S19" s="88">
        <v>2654</v>
      </c>
    </row>
    <row r="20" spans="1:19">
      <c r="A20" s="86" t="str">
        <f>[1]연령별!A20</f>
        <v>11  세</v>
      </c>
      <c r="B20" s="87">
        <f t="shared" si="0"/>
        <v>19476</v>
      </c>
      <c r="C20" s="88">
        <f t="shared" si="1"/>
        <v>10085</v>
      </c>
      <c r="D20" s="88">
        <f t="shared" si="2"/>
        <v>9391</v>
      </c>
      <c r="E20" s="88">
        <v>891</v>
      </c>
      <c r="F20" s="88">
        <v>471</v>
      </c>
      <c r="G20" s="88">
        <v>420</v>
      </c>
      <c r="H20" s="88">
        <v>4429</v>
      </c>
      <c r="I20" s="88">
        <v>2281</v>
      </c>
      <c r="J20" s="88">
        <v>2148</v>
      </c>
      <c r="K20" s="88">
        <v>2495</v>
      </c>
      <c r="L20" s="88">
        <v>1285</v>
      </c>
      <c r="M20" s="88">
        <v>1210</v>
      </c>
      <c r="N20" s="88">
        <v>5337</v>
      </c>
      <c r="O20" s="88">
        <v>2808</v>
      </c>
      <c r="P20" s="88">
        <v>2529</v>
      </c>
      <c r="Q20" s="88">
        <v>6324</v>
      </c>
      <c r="R20" s="88">
        <v>3240</v>
      </c>
      <c r="S20" s="88">
        <v>3084</v>
      </c>
    </row>
    <row r="21" spans="1:19">
      <c r="A21" s="86" t="str">
        <f>[1]연령별!A21</f>
        <v>12  세</v>
      </c>
      <c r="B21" s="87">
        <f t="shared" si="0"/>
        <v>22583</v>
      </c>
      <c r="C21" s="88">
        <f t="shared" si="1"/>
        <v>11818</v>
      </c>
      <c r="D21" s="88">
        <f t="shared" si="2"/>
        <v>10765</v>
      </c>
      <c r="E21" s="88">
        <v>1033</v>
      </c>
      <c r="F21" s="88">
        <v>543</v>
      </c>
      <c r="G21" s="88">
        <v>490</v>
      </c>
      <c r="H21" s="88">
        <v>5048</v>
      </c>
      <c r="I21" s="88">
        <v>2644</v>
      </c>
      <c r="J21" s="88">
        <v>2404</v>
      </c>
      <c r="K21" s="88">
        <v>2983</v>
      </c>
      <c r="L21" s="88">
        <v>1528</v>
      </c>
      <c r="M21" s="88">
        <v>1455</v>
      </c>
      <c r="N21" s="88">
        <v>6381</v>
      </c>
      <c r="O21" s="88">
        <v>3395</v>
      </c>
      <c r="P21" s="88">
        <v>2986</v>
      </c>
      <c r="Q21" s="88">
        <v>7138</v>
      </c>
      <c r="R21" s="88">
        <v>3708</v>
      </c>
      <c r="S21" s="88">
        <v>3430</v>
      </c>
    </row>
    <row r="22" spans="1:19">
      <c r="A22" s="86" t="str">
        <f>[1]연령별!A22</f>
        <v>13  세</v>
      </c>
      <c r="B22" s="87">
        <f t="shared" si="0"/>
        <v>21822</v>
      </c>
      <c r="C22" s="88">
        <f t="shared" si="1"/>
        <v>11288</v>
      </c>
      <c r="D22" s="88">
        <f t="shared" si="2"/>
        <v>10534</v>
      </c>
      <c r="E22" s="88">
        <v>990</v>
      </c>
      <c r="F22" s="88">
        <v>509</v>
      </c>
      <c r="G22" s="88">
        <v>481</v>
      </c>
      <c r="H22" s="88">
        <v>4973</v>
      </c>
      <c r="I22" s="88">
        <v>2634</v>
      </c>
      <c r="J22" s="88">
        <v>2339</v>
      </c>
      <c r="K22" s="88">
        <v>3062</v>
      </c>
      <c r="L22" s="88">
        <v>1563</v>
      </c>
      <c r="M22" s="88">
        <v>1499</v>
      </c>
      <c r="N22" s="88">
        <v>6153</v>
      </c>
      <c r="O22" s="88">
        <v>3158</v>
      </c>
      <c r="P22" s="88">
        <v>2995</v>
      </c>
      <c r="Q22" s="88">
        <v>6644</v>
      </c>
      <c r="R22" s="88">
        <v>3424</v>
      </c>
      <c r="S22" s="88">
        <v>3220</v>
      </c>
    </row>
    <row r="23" spans="1:19">
      <c r="A23" s="86" t="str">
        <f>[1]연령별!A23</f>
        <v>14  세</v>
      </c>
      <c r="B23" s="87">
        <f t="shared" si="0"/>
        <v>22713</v>
      </c>
      <c r="C23" s="88">
        <f t="shared" si="1"/>
        <v>11797</v>
      </c>
      <c r="D23" s="88">
        <f t="shared" si="2"/>
        <v>10916</v>
      </c>
      <c r="E23" s="88">
        <v>1186</v>
      </c>
      <c r="F23" s="88">
        <v>618</v>
      </c>
      <c r="G23" s="88">
        <v>568</v>
      </c>
      <c r="H23" s="88">
        <v>5105</v>
      </c>
      <c r="I23" s="88">
        <v>2677</v>
      </c>
      <c r="J23" s="88">
        <v>2428</v>
      </c>
      <c r="K23" s="88">
        <v>3299</v>
      </c>
      <c r="L23" s="88">
        <v>1714</v>
      </c>
      <c r="M23" s="88">
        <v>1585</v>
      </c>
      <c r="N23" s="88">
        <v>6480</v>
      </c>
      <c r="O23" s="88">
        <v>3396</v>
      </c>
      <c r="P23" s="88">
        <v>3084</v>
      </c>
      <c r="Q23" s="88">
        <v>6643</v>
      </c>
      <c r="R23" s="88">
        <v>3392</v>
      </c>
      <c r="S23" s="88">
        <v>3251</v>
      </c>
    </row>
    <row r="24" spans="1:19" s="59" customFormat="1">
      <c r="A24" s="81" t="str">
        <f>[1]연령별!A24</f>
        <v>15-19</v>
      </c>
      <c r="B24" s="84">
        <f t="shared" si="0"/>
        <v>119385</v>
      </c>
      <c r="C24" s="85">
        <f t="shared" si="1"/>
        <v>62348</v>
      </c>
      <c r="D24" s="85">
        <f t="shared" si="2"/>
        <v>57037</v>
      </c>
      <c r="E24" s="85">
        <v>6410</v>
      </c>
      <c r="F24" s="85">
        <v>3306</v>
      </c>
      <c r="G24" s="85">
        <v>3104</v>
      </c>
      <c r="H24" s="85">
        <v>26667</v>
      </c>
      <c r="I24" s="85">
        <v>14020</v>
      </c>
      <c r="J24" s="85">
        <v>12647</v>
      </c>
      <c r="K24" s="85">
        <v>17940</v>
      </c>
      <c r="L24" s="85">
        <v>9133</v>
      </c>
      <c r="M24" s="85">
        <v>8807</v>
      </c>
      <c r="N24" s="85">
        <v>36376</v>
      </c>
      <c r="O24" s="85">
        <v>19158</v>
      </c>
      <c r="P24" s="85">
        <v>17218</v>
      </c>
      <c r="Q24" s="85">
        <v>31992</v>
      </c>
      <c r="R24" s="85">
        <v>16731</v>
      </c>
      <c r="S24" s="85">
        <v>15261</v>
      </c>
    </row>
    <row r="25" spans="1:19">
      <c r="A25" s="86" t="str">
        <f>[1]연령별!A25</f>
        <v>15  세</v>
      </c>
      <c r="B25" s="87">
        <f t="shared" si="0"/>
        <v>23880</v>
      </c>
      <c r="C25" s="88">
        <f t="shared" si="1"/>
        <v>12329</v>
      </c>
      <c r="D25" s="88">
        <f t="shared" si="2"/>
        <v>11551</v>
      </c>
      <c r="E25" s="88">
        <v>1188</v>
      </c>
      <c r="F25" s="88">
        <v>616</v>
      </c>
      <c r="G25" s="88">
        <v>572</v>
      </c>
      <c r="H25" s="88">
        <v>5401</v>
      </c>
      <c r="I25" s="88">
        <v>2832</v>
      </c>
      <c r="J25" s="88">
        <v>2569</v>
      </c>
      <c r="K25" s="88">
        <v>3437</v>
      </c>
      <c r="L25" s="88">
        <v>1778</v>
      </c>
      <c r="M25" s="88">
        <v>1659</v>
      </c>
      <c r="N25" s="88">
        <v>7048</v>
      </c>
      <c r="O25" s="88">
        <v>3593</v>
      </c>
      <c r="P25" s="88">
        <v>3455</v>
      </c>
      <c r="Q25" s="88">
        <v>6806</v>
      </c>
      <c r="R25" s="88">
        <v>3510</v>
      </c>
      <c r="S25" s="88">
        <v>3296</v>
      </c>
    </row>
    <row r="26" spans="1:19">
      <c r="A26" s="86" t="str">
        <f>[1]연령별!A26</f>
        <v>16  세</v>
      </c>
      <c r="B26" s="87">
        <f t="shared" si="0"/>
        <v>23653</v>
      </c>
      <c r="C26" s="88">
        <f t="shared" si="1"/>
        <v>12359</v>
      </c>
      <c r="D26" s="88">
        <f t="shared" si="2"/>
        <v>11294</v>
      </c>
      <c r="E26" s="88">
        <v>1187</v>
      </c>
      <c r="F26" s="88">
        <v>599</v>
      </c>
      <c r="G26" s="88">
        <v>588</v>
      </c>
      <c r="H26" s="88">
        <v>5262</v>
      </c>
      <c r="I26" s="88">
        <v>2789</v>
      </c>
      <c r="J26" s="88">
        <v>2473</v>
      </c>
      <c r="K26" s="88">
        <v>3503</v>
      </c>
      <c r="L26" s="88">
        <v>1767</v>
      </c>
      <c r="M26" s="88">
        <v>1736</v>
      </c>
      <c r="N26" s="88">
        <v>7121</v>
      </c>
      <c r="O26" s="88">
        <v>3766</v>
      </c>
      <c r="P26" s="88">
        <v>3355</v>
      </c>
      <c r="Q26" s="88">
        <v>6580</v>
      </c>
      <c r="R26" s="88">
        <v>3438</v>
      </c>
      <c r="S26" s="88">
        <v>3142</v>
      </c>
    </row>
    <row r="27" spans="1:19">
      <c r="A27" s="86" t="str">
        <f>[1]연령별!A27</f>
        <v>17  세</v>
      </c>
      <c r="B27" s="87">
        <f t="shared" si="0"/>
        <v>24519</v>
      </c>
      <c r="C27" s="88">
        <f t="shared" si="1"/>
        <v>12627</v>
      </c>
      <c r="D27" s="88">
        <f t="shared" si="2"/>
        <v>11892</v>
      </c>
      <c r="E27" s="88">
        <v>1274</v>
      </c>
      <c r="F27" s="88">
        <v>619</v>
      </c>
      <c r="G27" s="88">
        <v>655</v>
      </c>
      <c r="H27" s="88">
        <v>5551</v>
      </c>
      <c r="I27" s="88">
        <v>2909</v>
      </c>
      <c r="J27" s="88">
        <v>2642</v>
      </c>
      <c r="K27" s="88">
        <v>3721</v>
      </c>
      <c r="L27" s="88">
        <v>1855</v>
      </c>
      <c r="M27" s="88">
        <v>1866</v>
      </c>
      <c r="N27" s="88">
        <v>7569</v>
      </c>
      <c r="O27" s="88">
        <v>3945</v>
      </c>
      <c r="P27" s="88">
        <v>3624</v>
      </c>
      <c r="Q27" s="88">
        <v>6404</v>
      </c>
      <c r="R27" s="88">
        <v>3299</v>
      </c>
      <c r="S27" s="88">
        <v>3105</v>
      </c>
    </row>
    <row r="28" spans="1:19">
      <c r="A28" s="86" t="str">
        <f>[1]연령별!A28</f>
        <v>18  세</v>
      </c>
      <c r="B28" s="87">
        <f t="shared" si="0"/>
        <v>23971</v>
      </c>
      <c r="C28" s="88">
        <f t="shared" si="1"/>
        <v>12726</v>
      </c>
      <c r="D28" s="88">
        <f t="shared" si="2"/>
        <v>11245</v>
      </c>
      <c r="E28" s="88">
        <v>1385</v>
      </c>
      <c r="F28" s="88">
        <v>762</v>
      </c>
      <c r="G28" s="88">
        <v>623</v>
      </c>
      <c r="H28" s="88">
        <v>5334</v>
      </c>
      <c r="I28" s="88">
        <v>2814</v>
      </c>
      <c r="J28" s="88">
        <v>2520</v>
      </c>
      <c r="K28" s="88">
        <v>3674</v>
      </c>
      <c r="L28" s="88">
        <v>1872</v>
      </c>
      <c r="M28" s="88">
        <v>1802</v>
      </c>
      <c r="N28" s="88">
        <v>7328</v>
      </c>
      <c r="O28" s="88">
        <v>3961</v>
      </c>
      <c r="P28" s="88">
        <v>3367</v>
      </c>
      <c r="Q28" s="88">
        <v>6250</v>
      </c>
      <c r="R28" s="88">
        <v>3317</v>
      </c>
      <c r="S28" s="88">
        <v>2933</v>
      </c>
    </row>
    <row r="29" spans="1:19">
      <c r="A29" s="86" t="str">
        <f>[1]연령별!A29</f>
        <v>19  세</v>
      </c>
      <c r="B29" s="87">
        <f t="shared" si="0"/>
        <v>23362</v>
      </c>
      <c r="C29" s="88">
        <f t="shared" si="1"/>
        <v>12307</v>
      </c>
      <c r="D29" s="88">
        <f t="shared" si="2"/>
        <v>11055</v>
      </c>
      <c r="E29" s="88">
        <v>1376</v>
      </c>
      <c r="F29" s="88">
        <v>710</v>
      </c>
      <c r="G29" s="88">
        <v>666</v>
      </c>
      <c r="H29" s="88">
        <v>5119</v>
      </c>
      <c r="I29" s="88">
        <v>2676</v>
      </c>
      <c r="J29" s="88">
        <v>2443</v>
      </c>
      <c r="K29" s="88">
        <v>3605</v>
      </c>
      <c r="L29" s="88">
        <v>1861</v>
      </c>
      <c r="M29" s="88">
        <v>1744</v>
      </c>
      <c r="N29" s="88">
        <v>7310</v>
      </c>
      <c r="O29" s="88">
        <v>3893</v>
      </c>
      <c r="P29" s="88">
        <v>3417</v>
      </c>
      <c r="Q29" s="88">
        <v>5952</v>
      </c>
      <c r="R29" s="88">
        <v>3167</v>
      </c>
      <c r="S29" s="88">
        <v>2785</v>
      </c>
    </row>
    <row r="30" spans="1:19" s="59" customFormat="1">
      <c r="A30" s="81" t="str">
        <f>[1]연령별!A30</f>
        <v>20-24</v>
      </c>
      <c r="B30" s="84">
        <f t="shared" si="0"/>
        <v>102066</v>
      </c>
      <c r="C30" s="85">
        <f t="shared" si="1"/>
        <v>53296</v>
      </c>
      <c r="D30" s="85">
        <f t="shared" si="2"/>
        <v>48770</v>
      </c>
      <c r="E30" s="85">
        <v>7291</v>
      </c>
      <c r="F30" s="85">
        <v>3743</v>
      </c>
      <c r="G30" s="85">
        <v>3548</v>
      </c>
      <c r="H30" s="85">
        <v>22059</v>
      </c>
      <c r="I30" s="85">
        <v>11506</v>
      </c>
      <c r="J30" s="85">
        <v>10553</v>
      </c>
      <c r="K30" s="85">
        <v>15847</v>
      </c>
      <c r="L30" s="85">
        <v>8124</v>
      </c>
      <c r="M30" s="85">
        <v>7723</v>
      </c>
      <c r="N30" s="85">
        <v>33231</v>
      </c>
      <c r="O30" s="85">
        <v>17402</v>
      </c>
      <c r="P30" s="85">
        <v>15829</v>
      </c>
      <c r="Q30" s="85">
        <v>23638</v>
      </c>
      <c r="R30" s="85">
        <v>12521</v>
      </c>
      <c r="S30" s="85">
        <v>11117</v>
      </c>
    </row>
    <row r="31" spans="1:19">
      <c r="A31" s="86" t="str">
        <f>[1]연령별!A31</f>
        <v>20  세</v>
      </c>
      <c r="B31" s="87">
        <f t="shared" si="0"/>
        <v>23596</v>
      </c>
      <c r="C31" s="88">
        <f t="shared" si="1"/>
        <v>12436</v>
      </c>
      <c r="D31" s="88">
        <f t="shared" si="2"/>
        <v>11160</v>
      </c>
      <c r="E31" s="88">
        <v>1549</v>
      </c>
      <c r="F31" s="88">
        <v>789</v>
      </c>
      <c r="G31" s="88">
        <v>760</v>
      </c>
      <c r="H31" s="88">
        <v>5072</v>
      </c>
      <c r="I31" s="88">
        <v>2671</v>
      </c>
      <c r="J31" s="88">
        <v>2401</v>
      </c>
      <c r="K31" s="88">
        <v>3591</v>
      </c>
      <c r="L31" s="88">
        <v>1857</v>
      </c>
      <c r="M31" s="88">
        <v>1734</v>
      </c>
      <c r="N31" s="88">
        <v>7495</v>
      </c>
      <c r="O31" s="88">
        <v>3956</v>
      </c>
      <c r="P31" s="88">
        <v>3539</v>
      </c>
      <c r="Q31" s="88">
        <v>5889</v>
      </c>
      <c r="R31" s="88">
        <v>3163</v>
      </c>
      <c r="S31" s="88">
        <v>2726</v>
      </c>
    </row>
    <row r="32" spans="1:19">
      <c r="A32" s="86" t="str">
        <f>[1]연령별!A32</f>
        <v>21  세</v>
      </c>
      <c r="B32" s="87">
        <f t="shared" si="0"/>
        <v>22012</v>
      </c>
      <c r="C32" s="88">
        <f t="shared" si="1"/>
        <v>11514</v>
      </c>
      <c r="D32" s="88">
        <f t="shared" si="2"/>
        <v>10498</v>
      </c>
      <c r="E32" s="88">
        <v>1434</v>
      </c>
      <c r="F32" s="88">
        <v>704</v>
      </c>
      <c r="G32" s="88">
        <v>730</v>
      </c>
      <c r="H32" s="88">
        <v>4714</v>
      </c>
      <c r="I32" s="88">
        <v>2504</v>
      </c>
      <c r="J32" s="88">
        <v>2210</v>
      </c>
      <c r="K32" s="88">
        <v>3545</v>
      </c>
      <c r="L32" s="88">
        <v>1806</v>
      </c>
      <c r="M32" s="88">
        <v>1739</v>
      </c>
      <c r="N32" s="88">
        <v>7087</v>
      </c>
      <c r="O32" s="88">
        <v>3722</v>
      </c>
      <c r="P32" s="88">
        <v>3365</v>
      </c>
      <c r="Q32" s="88">
        <v>5232</v>
      </c>
      <c r="R32" s="88">
        <v>2778</v>
      </c>
      <c r="S32" s="88">
        <v>2454</v>
      </c>
    </row>
    <row r="33" spans="1:19">
      <c r="A33" s="86" t="str">
        <f>[1]연령별!A33</f>
        <v>22  세</v>
      </c>
      <c r="B33" s="87">
        <f t="shared" si="0"/>
        <v>19598</v>
      </c>
      <c r="C33" s="88">
        <f t="shared" si="1"/>
        <v>10354</v>
      </c>
      <c r="D33" s="88">
        <f t="shared" si="2"/>
        <v>9244</v>
      </c>
      <c r="E33" s="88">
        <v>1395</v>
      </c>
      <c r="F33" s="88">
        <v>740</v>
      </c>
      <c r="G33" s="88">
        <v>655</v>
      </c>
      <c r="H33" s="88">
        <v>4211</v>
      </c>
      <c r="I33" s="88">
        <v>2255</v>
      </c>
      <c r="J33" s="88">
        <v>1956</v>
      </c>
      <c r="K33" s="88">
        <v>2972</v>
      </c>
      <c r="L33" s="88">
        <v>1547</v>
      </c>
      <c r="M33" s="88">
        <v>1425</v>
      </c>
      <c r="N33" s="88">
        <v>6513</v>
      </c>
      <c r="O33" s="88">
        <v>3416</v>
      </c>
      <c r="P33" s="88">
        <v>3097</v>
      </c>
      <c r="Q33" s="88">
        <v>4507</v>
      </c>
      <c r="R33" s="88">
        <v>2396</v>
      </c>
      <c r="S33" s="88">
        <v>2111</v>
      </c>
    </row>
    <row r="34" spans="1:19">
      <c r="A34" s="86" t="str">
        <f>[1]연령별!A34</f>
        <v>23  세</v>
      </c>
      <c r="B34" s="87">
        <f t="shared" si="0"/>
        <v>18694</v>
      </c>
      <c r="C34" s="88">
        <f t="shared" si="1"/>
        <v>9596</v>
      </c>
      <c r="D34" s="88">
        <f t="shared" si="2"/>
        <v>9098</v>
      </c>
      <c r="E34" s="88">
        <v>1451</v>
      </c>
      <c r="F34" s="88">
        <v>731</v>
      </c>
      <c r="G34" s="88">
        <v>720</v>
      </c>
      <c r="H34" s="88">
        <v>4106</v>
      </c>
      <c r="I34" s="88">
        <v>2079</v>
      </c>
      <c r="J34" s="88">
        <v>2027</v>
      </c>
      <c r="K34" s="88">
        <v>2941</v>
      </c>
      <c r="L34" s="88">
        <v>1500</v>
      </c>
      <c r="M34" s="88">
        <v>1441</v>
      </c>
      <c r="N34" s="88">
        <v>6060</v>
      </c>
      <c r="O34" s="88">
        <v>3133</v>
      </c>
      <c r="P34" s="88">
        <v>2927</v>
      </c>
      <c r="Q34" s="88">
        <v>4136</v>
      </c>
      <c r="R34" s="88">
        <v>2153</v>
      </c>
      <c r="S34" s="88">
        <v>1983</v>
      </c>
    </row>
    <row r="35" spans="1:19">
      <c r="A35" s="86" t="str">
        <f>[1]연령별!A35</f>
        <v>24  세</v>
      </c>
      <c r="B35" s="87">
        <f t="shared" si="0"/>
        <v>18166</v>
      </c>
      <c r="C35" s="88">
        <f t="shared" si="1"/>
        <v>9396</v>
      </c>
      <c r="D35" s="88">
        <f t="shared" si="2"/>
        <v>8770</v>
      </c>
      <c r="E35" s="88">
        <v>1462</v>
      </c>
      <c r="F35" s="88">
        <v>779</v>
      </c>
      <c r="G35" s="88">
        <v>683</v>
      </c>
      <c r="H35" s="88">
        <v>3956</v>
      </c>
      <c r="I35" s="88">
        <v>1997</v>
      </c>
      <c r="J35" s="88">
        <v>1959</v>
      </c>
      <c r="K35" s="88">
        <v>2798</v>
      </c>
      <c r="L35" s="88">
        <v>1414</v>
      </c>
      <c r="M35" s="88">
        <v>1384</v>
      </c>
      <c r="N35" s="88">
        <v>6076</v>
      </c>
      <c r="O35" s="88">
        <v>3175</v>
      </c>
      <c r="P35" s="88">
        <v>2901</v>
      </c>
      <c r="Q35" s="88">
        <v>3874</v>
      </c>
      <c r="R35" s="88">
        <v>2031</v>
      </c>
      <c r="S35" s="88">
        <v>1843</v>
      </c>
    </row>
    <row r="36" spans="1:19" s="59" customFormat="1">
      <c r="A36" s="81" t="str">
        <f>[1]연령별!A36</f>
        <v>25-29</v>
      </c>
      <c r="B36" s="84">
        <f t="shared" si="0"/>
        <v>95516</v>
      </c>
      <c r="C36" s="85">
        <f t="shared" si="1"/>
        <v>48491</v>
      </c>
      <c r="D36" s="85">
        <f t="shared" si="2"/>
        <v>47025</v>
      </c>
      <c r="E36" s="85">
        <v>7669</v>
      </c>
      <c r="F36" s="85">
        <v>3989</v>
      </c>
      <c r="G36" s="85">
        <v>3680</v>
      </c>
      <c r="H36" s="85">
        <v>21134</v>
      </c>
      <c r="I36" s="85">
        <v>10609</v>
      </c>
      <c r="J36" s="85">
        <v>10525</v>
      </c>
      <c r="K36" s="85">
        <v>14450</v>
      </c>
      <c r="L36" s="85">
        <v>7270</v>
      </c>
      <c r="M36" s="85">
        <v>7180</v>
      </c>
      <c r="N36" s="85">
        <v>30508</v>
      </c>
      <c r="O36" s="85">
        <v>15696</v>
      </c>
      <c r="P36" s="85">
        <v>14812</v>
      </c>
      <c r="Q36" s="85">
        <v>21755</v>
      </c>
      <c r="R36" s="85">
        <v>10927</v>
      </c>
      <c r="S36" s="85">
        <v>10828</v>
      </c>
    </row>
    <row r="37" spans="1:19">
      <c r="A37" s="86" t="str">
        <f>[1]연령별!A37</f>
        <v>25 세</v>
      </c>
      <c r="B37" s="87">
        <f t="shared" ref="B37:B68" si="3">SUM(C37:D37)</f>
        <v>17888</v>
      </c>
      <c r="C37" s="88">
        <f t="shared" ref="C37:C68" si="4">SUM(F37,I37,L37,O37,R37)</f>
        <v>9112</v>
      </c>
      <c r="D37" s="88">
        <f t="shared" ref="D37:D68" si="5">SUM(G37,J37,M37,P37,S37)</f>
        <v>8776</v>
      </c>
      <c r="E37" s="88">
        <v>1443</v>
      </c>
      <c r="F37" s="88">
        <v>703</v>
      </c>
      <c r="G37" s="88">
        <v>740</v>
      </c>
      <c r="H37" s="88">
        <v>3883</v>
      </c>
      <c r="I37" s="88">
        <v>1967</v>
      </c>
      <c r="J37" s="88">
        <v>1916</v>
      </c>
      <c r="K37" s="88">
        <v>2786</v>
      </c>
      <c r="L37" s="88">
        <v>1399</v>
      </c>
      <c r="M37" s="88">
        <v>1387</v>
      </c>
      <c r="N37" s="88">
        <v>5812</v>
      </c>
      <c r="O37" s="88">
        <v>2980</v>
      </c>
      <c r="P37" s="88">
        <v>2832</v>
      </c>
      <c r="Q37" s="88">
        <v>3964</v>
      </c>
      <c r="R37" s="88">
        <v>2063</v>
      </c>
      <c r="S37" s="88">
        <v>1901</v>
      </c>
    </row>
    <row r="38" spans="1:19">
      <c r="A38" s="86" t="str">
        <f>[1]연령별!A38</f>
        <v>26 세</v>
      </c>
      <c r="B38" s="87">
        <f t="shared" si="3"/>
        <v>18115</v>
      </c>
      <c r="C38" s="88">
        <f t="shared" si="4"/>
        <v>9195</v>
      </c>
      <c r="D38" s="88">
        <f t="shared" si="5"/>
        <v>8920</v>
      </c>
      <c r="E38" s="88">
        <v>1467</v>
      </c>
      <c r="F38" s="88">
        <v>766</v>
      </c>
      <c r="G38" s="88">
        <v>701</v>
      </c>
      <c r="H38" s="88">
        <v>4064</v>
      </c>
      <c r="I38" s="88">
        <v>2059</v>
      </c>
      <c r="J38" s="88">
        <v>2005</v>
      </c>
      <c r="K38" s="88">
        <v>2745</v>
      </c>
      <c r="L38" s="88">
        <v>1414</v>
      </c>
      <c r="M38" s="88">
        <v>1331</v>
      </c>
      <c r="N38" s="88">
        <v>5900</v>
      </c>
      <c r="O38" s="88">
        <v>2968</v>
      </c>
      <c r="P38" s="88">
        <v>2932</v>
      </c>
      <c r="Q38" s="88">
        <v>3939</v>
      </c>
      <c r="R38" s="88">
        <v>1988</v>
      </c>
      <c r="S38" s="88">
        <v>1951</v>
      </c>
    </row>
    <row r="39" spans="1:19">
      <c r="A39" s="86" t="str">
        <f>[1]연령별!A39</f>
        <v>27 세</v>
      </c>
      <c r="B39" s="87">
        <f t="shared" si="3"/>
        <v>18587</v>
      </c>
      <c r="C39" s="88">
        <f t="shared" si="4"/>
        <v>9390</v>
      </c>
      <c r="D39" s="88">
        <f t="shared" si="5"/>
        <v>9197</v>
      </c>
      <c r="E39" s="88">
        <v>1597</v>
      </c>
      <c r="F39" s="88">
        <v>840</v>
      </c>
      <c r="G39" s="88">
        <v>757</v>
      </c>
      <c r="H39" s="88">
        <v>4140</v>
      </c>
      <c r="I39" s="88">
        <v>2041</v>
      </c>
      <c r="J39" s="88">
        <v>2099</v>
      </c>
      <c r="K39" s="88">
        <v>2746</v>
      </c>
      <c r="L39" s="88">
        <v>1373</v>
      </c>
      <c r="M39" s="88">
        <v>1373</v>
      </c>
      <c r="N39" s="88">
        <v>5959</v>
      </c>
      <c r="O39" s="88">
        <v>3055</v>
      </c>
      <c r="P39" s="88">
        <v>2904</v>
      </c>
      <c r="Q39" s="88">
        <v>4145</v>
      </c>
      <c r="R39" s="88">
        <v>2081</v>
      </c>
      <c r="S39" s="88">
        <v>2064</v>
      </c>
    </row>
    <row r="40" spans="1:19">
      <c r="A40" s="86" t="str">
        <f>[1]연령별!A40</f>
        <v>28  세</v>
      </c>
      <c r="B40" s="87">
        <f t="shared" si="3"/>
        <v>19106</v>
      </c>
      <c r="C40" s="88">
        <f t="shared" si="4"/>
        <v>9691</v>
      </c>
      <c r="D40" s="88">
        <f t="shared" si="5"/>
        <v>9415</v>
      </c>
      <c r="E40" s="88">
        <v>1529</v>
      </c>
      <c r="F40" s="88">
        <v>817</v>
      </c>
      <c r="G40" s="88">
        <v>712</v>
      </c>
      <c r="H40" s="88">
        <v>4204</v>
      </c>
      <c r="I40" s="88">
        <v>2126</v>
      </c>
      <c r="J40" s="88">
        <v>2078</v>
      </c>
      <c r="K40" s="88">
        <v>2944</v>
      </c>
      <c r="L40" s="88">
        <v>1428</v>
      </c>
      <c r="M40" s="88">
        <v>1516</v>
      </c>
      <c r="N40" s="88">
        <v>6088</v>
      </c>
      <c r="O40" s="88">
        <v>3192</v>
      </c>
      <c r="P40" s="88">
        <v>2896</v>
      </c>
      <c r="Q40" s="88">
        <v>4341</v>
      </c>
      <c r="R40" s="88">
        <v>2128</v>
      </c>
      <c r="S40" s="88">
        <v>2213</v>
      </c>
    </row>
    <row r="41" spans="1:19">
      <c r="A41" s="86" t="str">
        <f>[1]연령별!A41</f>
        <v>29  세</v>
      </c>
      <c r="B41" s="87">
        <f t="shared" si="3"/>
        <v>21820</v>
      </c>
      <c r="C41" s="88">
        <f t="shared" si="4"/>
        <v>11103</v>
      </c>
      <c r="D41" s="88">
        <f t="shared" si="5"/>
        <v>10717</v>
      </c>
      <c r="E41" s="88">
        <v>1633</v>
      </c>
      <c r="F41" s="88">
        <v>863</v>
      </c>
      <c r="G41" s="88">
        <v>770</v>
      </c>
      <c r="H41" s="88">
        <v>4843</v>
      </c>
      <c r="I41" s="88">
        <v>2416</v>
      </c>
      <c r="J41" s="88">
        <v>2427</v>
      </c>
      <c r="K41" s="88">
        <v>3229</v>
      </c>
      <c r="L41" s="88">
        <v>1656</v>
      </c>
      <c r="M41" s="88">
        <v>1573</v>
      </c>
      <c r="N41" s="88">
        <v>6749</v>
      </c>
      <c r="O41" s="88">
        <v>3501</v>
      </c>
      <c r="P41" s="88">
        <v>3248</v>
      </c>
      <c r="Q41" s="88">
        <v>5366</v>
      </c>
      <c r="R41" s="88">
        <v>2667</v>
      </c>
      <c r="S41" s="88">
        <v>2699</v>
      </c>
    </row>
    <row r="42" spans="1:19" s="59" customFormat="1">
      <c r="A42" s="81" t="str">
        <f>[1]연령별!A42</f>
        <v>30-34</v>
      </c>
      <c r="B42" s="84">
        <f t="shared" si="3"/>
        <v>117306</v>
      </c>
      <c r="C42" s="85">
        <f t="shared" si="4"/>
        <v>58681</v>
      </c>
      <c r="D42" s="85">
        <f t="shared" si="5"/>
        <v>58625</v>
      </c>
      <c r="E42" s="85">
        <v>8149</v>
      </c>
      <c r="F42" s="85">
        <v>4393</v>
      </c>
      <c r="G42" s="85">
        <v>3756</v>
      </c>
      <c r="H42" s="85">
        <v>24616</v>
      </c>
      <c r="I42" s="85">
        <v>12048</v>
      </c>
      <c r="J42" s="85">
        <v>12568</v>
      </c>
      <c r="K42" s="85">
        <v>16124</v>
      </c>
      <c r="L42" s="85">
        <v>8100</v>
      </c>
      <c r="M42" s="85">
        <v>8024</v>
      </c>
      <c r="N42" s="85">
        <v>34800</v>
      </c>
      <c r="O42" s="85">
        <v>17850</v>
      </c>
      <c r="P42" s="85">
        <v>16950</v>
      </c>
      <c r="Q42" s="85">
        <v>33617</v>
      </c>
      <c r="R42" s="85">
        <v>16290</v>
      </c>
      <c r="S42" s="85">
        <v>17327</v>
      </c>
    </row>
    <row r="43" spans="1:19">
      <c r="A43" s="86" t="str">
        <f>[1]연령별!A43</f>
        <v>30  세</v>
      </c>
      <c r="B43" s="87">
        <f t="shared" si="3"/>
        <v>24039</v>
      </c>
      <c r="C43" s="88">
        <f t="shared" si="4"/>
        <v>12096</v>
      </c>
      <c r="D43" s="88">
        <f t="shared" si="5"/>
        <v>11943</v>
      </c>
      <c r="E43" s="88">
        <v>1789</v>
      </c>
      <c r="F43" s="88">
        <v>959</v>
      </c>
      <c r="G43" s="88">
        <v>830</v>
      </c>
      <c r="H43" s="88">
        <v>5094</v>
      </c>
      <c r="I43" s="88">
        <v>2518</v>
      </c>
      <c r="J43" s="88">
        <v>2576</v>
      </c>
      <c r="K43" s="88">
        <v>3484</v>
      </c>
      <c r="L43" s="88">
        <v>1692</v>
      </c>
      <c r="M43" s="88">
        <v>1792</v>
      </c>
      <c r="N43" s="88">
        <v>7263</v>
      </c>
      <c r="O43" s="88">
        <v>3788</v>
      </c>
      <c r="P43" s="88">
        <v>3475</v>
      </c>
      <c r="Q43" s="88">
        <v>6409</v>
      </c>
      <c r="R43" s="88">
        <v>3139</v>
      </c>
      <c r="S43" s="88">
        <v>3270</v>
      </c>
    </row>
    <row r="44" spans="1:19">
      <c r="A44" s="86" t="str">
        <f>[1]연령별!A44</f>
        <v>31  세</v>
      </c>
      <c r="B44" s="87">
        <f t="shared" si="3"/>
        <v>23917</v>
      </c>
      <c r="C44" s="88">
        <f t="shared" si="4"/>
        <v>11968</v>
      </c>
      <c r="D44" s="88">
        <f t="shared" si="5"/>
        <v>11949</v>
      </c>
      <c r="E44" s="88">
        <v>1775</v>
      </c>
      <c r="F44" s="88">
        <v>941</v>
      </c>
      <c r="G44" s="88">
        <v>834</v>
      </c>
      <c r="H44" s="88">
        <v>5062</v>
      </c>
      <c r="I44" s="88">
        <v>2557</v>
      </c>
      <c r="J44" s="88">
        <v>2505</v>
      </c>
      <c r="K44" s="88">
        <v>3375</v>
      </c>
      <c r="L44" s="88">
        <v>1700</v>
      </c>
      <c r="M44" s="88">
        <v>1675</v>
      </c>
      <c r="N44" s="88">
        <v>7227</v>
      </c>
      <c r="O44" s="88">
        <v>3688</v>
      </c>
      <c r="P44" s="88">
        <v>3539</v>
      </c>
      <c r="Q44" s="88">
        <v>6478</v>
      </c>
      <c r="R44" s="88">
        <v>3082</v>
      </c>
      <c r="S44" s="88">
        <v>3396</v>
      </c>
    </row>
    <row r="45" spans="1:19">
      <c r="A45" s="86" t="str">
        <f>[1]연령별!A45</f>
        <v>32  세</v>
      </c>
      <c r="B45" s="87">
        <f t="shared" si="3"/>
        <v>23773</v>
      </c>
      <c r="C45" s="88">
        <f t="shared" si="4"/>
        <v>11893</v>
      </c>
      <c r="D45" s="88">
        <f t="shared" si="5"/>
        <v>11880</v>
      </c>
      <c r="E45" s="88">
        <v>1623</v>
      </c>
      <c r="F45" s="88">
        <v>861</v>
      </c>
      <c r="G45" s="88">
        <v>762</v>
      </c>
      <c r="H45" s="88">
        <v>4970</v>
      </c>
      <c r="I45" s="88">
        <v>2386</v>
      </c>
      <c r="J45" s="88">
        <v>2584</v>
      </c>
      <c r="K45" s="88">
        <v>3238</v>
      </c>
      <c r="L45" s="88">
        <v>1642</v>
      </c>
      <c r="M45" s="88">
        <v>1596</v>
      </c>
      <c r="N45" s="88">
        <v>7043</v>
      </c>
      <c r="O45" s="88">
        <v>3605</v>
      </c>
      <c r="P45" s="88">
        <v>3438</v>
      </c>
      <c r="Q45" s="88">
        <v>6899</v>
      </c>
      <c r="R45" s="88">
        <v>3399</v>
      </c>
      <c r="S45" s="88">
        <v>3500</v>
      </c>
    </row>
    <row r="46" spans="1:19">
      <c r="A46" s="86" t="str">
        <f>[1]연령별!A46</f>
        <v>33  세</v>
      </c>
      <c r="B46" s="87">
        <f t="shared" si="3"/>
        <v>24401</v>
      </c>
      <c r="C46" s="88">
        <f t="shared" si="4"/>
        <v>12015</v>
      </c>
      <c r="D46" s="88">
        <f t="shared" si="5"/>
        <v>12386</v>
      </c>
      <c r="E46" s="88">
        <v>1578</v>
      </c>
      <c r="F46" s="88">
        <v>871</v>
      </c>
      <c r="G46" s="88">
        <v>707</v>
      </c>
      <c r="H46" s="88">
        <v>5066</v>
      </c>
      <c r="I46" s="88">
        <v>2393</v>
      </c>
      <c r="J46" s="88">
        <v>2673</v>
      </c>
      <c r="K46" s="88">
        <v>3250</v>
      </c>
      <c r="L46" s="88">
        <v>1639</v>
      </c>
      <c r="M46" s="88">
        <v>1611</v>
      </c>
      <c r="N46" s="88">
        <v>7190</v>
      </c>
      <c r="O46" s="88">
        <v>3632</v>
      </c>
      <c r="P46" s="88">
        <v>3558</v>
      </c>
      <c r="Q46" s="88">
        <v>7317</v>
      </c>
      <c r="R46" s="88">
        <v>3480</v>
      </c>
      <c r="S46" s="88">
        <v>3837</v>
      </c>
    </row>
    <row r="47" spans="1:19">
      <c r="A47" s="86" t="str">
        <f>[1]연령별!A47</f>
        <v>34  세</v>
      </c>
      <c r="B47" s="87">
        <f t="shared" si="3"/>
        <v>21176</v>
      </c>
      <c r="C47" s="88">
        <f t="shared" si="4"/>
        <v>10709</v>
      </c>
      <c r="D47" s="88">
        <f t="shared" si="5"/>
        <v>10467</v>
      </c>
      <c r="E47" s="88">
        <v>1384</v>
      </c>
      <c r="F47" s="88">
        <v>761</v>
      </c>
      <c r="G47" s="88">
        <v>623</v>
      </c>
      <c r="H47" s="88">
        <v>4424</v>
      </c>
      <c r="I47" s="88">
        <v>2194</v>
      </c>
      <c r="J47" s="88">
        <v>2230</v>
      </c>
      <c r="K47" s="88">
        <v>2777</v>
      </c>
      <c r="L47" s="88">
        <v>1427</v>
      </c>
      <c r="M47" s="88">
        <v>1350</v>
      </c>
      <c r="N47" s="88">
        <v>6077</v>
      </c>
      <c r="O47" s="88">
        <v>3137</v>
      </c>
      <c r="P47" s="88">
        <v>2940</v>
      </c>
      <c r="Q47" s="88">
        <v>6514</v>
      </c>
      <c r="R47" s="88">
        <v>3190</v>
      </c>
      <c r="S47" s="88">
        <v>3324</v>
      </c>
    </row>
    <row r="48" spans="1:19" s="59" customFormat="1">
      <c r="A48" s="81" t="str">
        <f>[1]연령별!A48</f>
        <v>35-39</v>
      </c>
      <c r="B48" s="84">
        <f t="shared" si="3"/>
        <v>122002</v>
      </c>
      <c r="C48" s="85">
        <f t="shared" si="4"/>
        <v>60753</v>
      </c>
      <c r="D48" s="85">
        <f t="shared" si="5"/>
        <v>61249</v>
      </c>
      <c r="E48" s="85">
        <v>7331</v>
      </c>
      <c r="F48" s="85">
        <v>4013</v>
      </c>
      <c r="G48" s="85">
        <v>3318</v>
      </c>
      <c r="H48" s="85">
        <v>26345</v>
      </c>
      <c r="I48" s="85">
        <v>12716</v>
      </c>
      <c r="J48" s="85">
        <v>13629</v>
      </c>
      <c r="K48" s="85">
        <v>15711</v>
      </c>
      <c r="L48" s="85">
        <v>7917</v>
      </c>
      <c r="M48" s="85">
        <v>7794</v>
      </c>
      <c r="N48" s="85">
        <v>33800</v>
      </c>
      <c r="O48" s="85">
        <v>17139</v>
      </c>
      <c r="P48" s="85">
        <v>16661</v>
      </c>
      <c r="Q48" s="85">
        <v>38815</v>
      </c>
      <c r="R48" s="85">
        <v>18968</v>
      </c>
      <c r="S48" s="85">
        <v>19847</v>
      </c>
    </row>
    <row r="49" spans="1:19">
      <c r="A49" s="86" t="str">
        <f>[1]연령별!A49</f>
        <v>35  세</v>
      </c>
      <c r="B49" s="87">
        <f t="shared" si="3"/>
        <v>23239</v>
      </c>
      <c r="C49" s="88">
        <f t="shared" si="4"/>
        <v>11515</v>
      </c>
      <c r="D49" s="88">
        <f t="shared" si="5"/>
        <v>11724</v>
      </c>
      <c r="E49" s="88">
        <v>1533</v>
      </c>
      <c r="F49" s="88">
        <v>824</v>
      </c>
      <c r="G49" s="88">
        <v>709</v>
      </c>
      <c r="H49" s="88">
        <v>4972</v>
      </c>
      <c r="I49" s="88">
        <v>2408</v>
      </c>
      <c r="J49" s="88">
        <v>2564</v>
      </c>
      <c r="K49" s="88">
        <v>3112</v>
      </c>
      <c r="L49" s="88">
        <v>1567</v>
      </c>
      <c r="M49" s="88">
        <v>1545</v>
      </c>
      <c r="N49" s="88">
        <v>6359</v>
      </c>
      <c r="O49" s="88">
        <v>3217</v>
      </c>
      <c r="P49" s="88">
        <v>3142</v>
      </c>
      <c r="Q49" s="88">
        <v>7263</v>
      </c>
      <c r="R49" s="88">
        <v>3499</v>
      </c>
      <c r="S49" s="88">
        <v>3764</v>
      </c>
    </row>
    <row r="50" spans="1:19">
      <c r="A50" s="86" t="str">
        <f>[1]연령별!A50</f>
        <v>36  세</v>
      </c>
      <c r="B50" s="87">
        <f t="shared" si="3"/>
        <v>23201</v>
      </c>
      <c r="C50" s="88">
        <f t="shared" si="4"/>
        <v>11657</v>
      </c>
      <c r="D50" s="88">
        <f t="shared" si="5"/>
        <v>11544</v>
      </c>
      <c r="E50" s="88">
        <v>1443</v>
      </c>
      <c r="F50" s="88">
        <v>818</v>
      </c>
      <c r="G50" s="88">
        <v>625</v>
      </c>
      <c r="H50" s="88">
        <v>4988</v>
      </c>
      <c r="I50" s="88">
        <v>2427</v>
      </c>
      <c r="J50" s="88">
        <v>2561</v>
      </c>
      <c r="K50" s="88">
        <v>2983</v>
      </c>
      <c r="L50" s="88">
        <v>1560</v>
      </c>
      <c r="M50" s="88">
        <v>1423</v>
      </c>
      <c r="N50" s="88">
        <v>6403</v>
      </c>
      <c r="O50" s="88">
        <v>3253</v>
      </c>
      <c r="P50" s="88">
        <v>3150</v>
      </c>
      <c r="Q50" s="88">
        <v>7384</v>
      </c>
      <c r="R50" s="88">
        <v>3599</v>
      </c>
      <c r="S50" s="88">
        <v>3785</v>
      </c>
    </row>
    <row r="51" spans="1:19">
      <c r="A51" s="86" t="str">
        <f>[1]연령별!A51</f>
        <v>37  세</v>
      </c>
      <c r="B51" s="87">
        <f t="shared" si="3"/>
        <v>23105</v>
      </c>
      <c r="C51" s="88">
        <f t="shared" si="4"/>
        <v>11517</v>
      </c>
      <c r="D51" s="88">
        <f t="shared" si="5"/>
        <v>11588</v>
      </c>
      <c r="E51" s="88">
        <v>1288</v>
      </c>
      <c r="F51" s="88">
        <v>700</v>
      </c>
      <c r="G51" s="88">
        <v>588</v>
      </c>
      <c r="H51" s="88">
        <v>4879</v>
      </c>
      <c r="I51" s="88">
        <v>2360</v>
      </c>
      <c r="J51" s="88">
        <v>2519</v>
      </c>
      <c r="K51" s="88">
        <v>3012</v>
      </c>
      <c r="L51" s="88">
        <v>1524</v>
      </c>
      <c r="M51" s="88">
        <v>1488</v>
      </c>
      <c r="N51" s="88">
        <v>6472</v>
      </c>
      <c r="O51" s="88">
        <v>3330</v>
      </c>
      <c r="P51" s="88">
        <v>3142</v>
      </c>
      <c r="Q51" s="88">
        <v>7454</v>
      </c>
      <c r="R51" s="88">
        <v>3603</v>
      </c>
      <c r="S51" s="88">
        <v>3851</v>
      </c>
    </row>
    <row r="52" spans="1:19">
      <c r="A52" s="86" t="str">
        <f>[1]연령별!A52</f>
        <v>38  세</v>
      </c>
      <c r="B52" s="87">
        <f t="shared" si="3"/>
        <v>26064</v>
      </c>
      <c r="C52" s="88">
        <f t="shared" si="4"/>
        <v>13042</v>
      </c>
      <c r="D52" s="88">
        <f t="shared" si="5"/>
        <v>13022</v>
      </c>
      <c r="E52" s="88">
        <v>1512</v>
      </c>
      <c r="F52" s="88">
        <v>837</v>
      </c>
      <c r="G52" s="88">
        <v>675</v>
      </c>
      <c r="H52" s="88">
        <v>5725</v>
      </c>
      <c r="I52" s="88">
        <v>2785</v>
      </c>
      <c r="J52" s="88">
        <v>2940</v>
      </c>
      <c r="K52" s="88">
        <v>3259</v>
      </c>
      <c r="L52" s="88">
        <v>1621</v>
      </c>
      <c r="M52" s="88">
        <v>1638</v>
      </c>
      <c r="N52" s="88">
        <v>7262</v>
      </c>
      <c r="O52" s="88">
        <v>3678</v>
      </c>
      <c r="P52" s="88">
        <v>3584</v>
      </c>
      <c r="Q52" s="88">
        <v>8306</v>
      </c>
      <c r="R52" s="88">
        <v>4121</v>
      </c>
      <c r="S52" s="88">
        <v>4185</v>
      </c>
    </row>
    <row r="53" spans="1:19">
      <c r="A53" s="86" t="str">
        <f>[1]연령별!A53</f>
        <v>39  세</v>
      </c>
      <c r="B53" s="87">
        <f t="shared" si="3"/>
        <v>26393</v>
      </c>
      <c r="C53" s="88">
        <f t="shared" si="4"/>
        <v>13022</v>
      </c>
      <c r="D53" s="88">
        <f t="shared" si="5"/>
        <v>13371</v>
      </c>
      <c r="E53" s="88">
        <v>1555</v>
      </c>
      <c r="F53" s="88">
        <v>834</v>
      </c>
      <c r="G53" s="88">
        <v>721</v>
      </c>
      <c r="H53" s="88">
        <v>5781</v>
      </c>
      <c r="I53" s="88">
        <v>2736</v>
      </c>
      <c r="J53" s="88">
        <v>3045</v>
      </c>
      <c r="K53" s="88">
        <v>3345</v>
      </c>
      <c r="L53" s="88">
        <v>1645</v>
      </c>
      <c r="M53" s="88">
        <v>1700</v>
      </c>
      <c r="N53" s="88">
        <v>7304</v>
      </c>
      <c r="O53" s="88">
        <v>3661</v>
      </c>
      <c r="P53" s="88">
        <v>3643</v>
      </c>
      <c r="Q53" s="88">
        <v>8408</v>
      </c>
      <c r="R53" s="88">
        <v>4146</v>
      </c>
      <c r="S53" s="88">
        <v>4262</v>
      </c>
    </row>
    <row r="54" spans="1:19" s="59" customFormat="1">
      <c r="A54" s="81" t="str">
        <f>[1]연령별!A54</f>
        <v>40-44</v>
      </c>
      <c r="B54" s="84">
        <f t="shared" si="3"/>
        <v>134802</v>
      </c>
      <c r="C54" s="85">
        <f t="shared" si="4"/>
        <v>67184</v>
      </c>
      <c r="D54" s="85">
        <f t="shared" si="5"/>
        <v>67618</v>
      </c>
      <c r="E54" s="85">
        <v>7641</v>
      </c>
      <c r="F54" s="85">
        <v>4119</v>
      </c>
      <c r="G54" s="85">
        <v>3522</v>
      </c>
      <c r="H54" s="85">
        <v>29993</v>
      </c>
      <c r="I54" s="85">
        <v>14544</v>
      </c>
      <c r="J54" s="85">
        <v>15449</v>
      </c>
      <c r="K54" s="85">
        <v>17693</v>
      </c>
      <c r="L54" s="85">
        <v>8497</v>
      </c>
      <c r="M54" s="85">
        <v>9196</v>
      </c>
      <c r="N54" s="85">
        <v>38776</v>
      </c>
      <c r="O54" s="85">
        <v>19114</v>
      </c>
      <c r="P54" s="85">
        <v>19662</v>
      </c>
      <c r="Q54" s="85">
        <v>40699</v>
      </c>
      <c r="R54" s="85">
        <v>20910</v>
      </c>
      <c r="S54" s="85">
        <v>19789</v>
      </c>
    </row>
    <row r="55" spans="1:19">
      <c r="A55" s="86" t="str">
        <f>[1]연령별!A55</f>
        <v>40  세</v>
      </c>
      <c r="B55" s="87">
        <f t="shared" si="3"/>
        <v>26542</v>
      </c>
      <c r="C55" s="88">
        <f t="shared" si="4"/>
        <v>13164</v>
      </c>
      <c r="D55" s="88">
        <f t="shared" si="5"/>
        <v>13378</v>
      </c>
      <c r="E55" s="88">
        <v>1481</v>
      </c>
      <c r="F55" s="88">
        <v>798</v>
      </c>
      <c r="G55" s="88">
        <v>683</v>
      </c>
      <c r="H55" s="88">
        <v>5903</v>
      </c>
      <c r="I55" s="88">
        <v>2781</v>
      </c>
      <c r="J55" s="88">
        <v>3122</v>
      </c>
      <c r="K55" s="88">
        <v>3467</v>
      </c>
      <c r="L55" s="88">
        <v>1682</v>
      </c>
      <c r="M55" s="88">
        <v>1785</v>
      </c>
      <c r="N55" s="88">
        <v>7469</v>
      </c>
      <c r="O55" s="88">
        <v>3740</v>
      </c>
      <c r="P55" s="88">
        <v>3729</v>
      </c>
      <c r="Q55" s="88">
        <v>8222</v>
      </c>
      <c r="R55" s="88">
        <v>4163</v>
      </c>
      <c r="S55" s="88">
        <v>4059</v>
      </c>
    </row>
    <row r="56" spans="1:19">
      <c r="A56" s="86" t="str">
        <f>[1]연령별!A56</f>
        <v>41  세</v>
      </c>
      <c r="B56" s="87">
        <f t="shared" si="3"/>
        <v>27640</v>
      </c>
      <c r="C56" s="88">
        <f t="shared" si="4"/>
        <v>13749</v>
      </c>
      <c r="D56" s="88">
        <f t="shared" si="5"/>
        <v>13891</v>
      </c>
      <c r="E56" s="88">
        <v>1552</v>
      </c>
      <c r="F56" s="88">
        <v>870</v>
      </c>
      <c r="G56" s="88">
        <v>682</v>
      </c>
      <c r="H56" s="88">
        <v>6136</v>
      </c>
      <c r="I56" s="88">
        <v>2936</v>
      </c>
      <c r="J56" s="88">
        <v>3200</v>
      </c>
      <c r="K56" s="88">
        <v>3539</v>
      </c>
      <c r="L56" s="88">
        <v>1719</v>
      </c>
      <c r="M56" s="88">
        <v>1820</v>
      </c>
      <c r="N56" s="88">
        <v>7796</v>
      </c>
      <c r="O56" s="88">
        <v>3798</v>
      </c>
      <c r="P56" s="88">
        <v>3998</v>
      </c>
      <c r="Q56" s="88">
        <v>8617</v>
      </c>
      <c r="R56" s="88">
        <v>4426</v>
      </c>
      <c r="S56" s="88">
        <v>4191</v>
      </c>
    </row>
    <row r="57" spans="1:19">
      <c r="A57" s="86" t="str">
        <f>[1]연령별!A57</f>
        <v>42  세</v>
      </c>
      <c r="B57" s="87">
        <f t="shared" si="3"/>
        <v>27289</v>
      </c>
      <c r="C57" s="88">
        <f t="shared" si="4"/>
        <v>13686</v>
      </c>
      <c r="D57" s="88">
        <f t="shared" si="5"/>
        <v>13603</v>
      </c>
      <c r="E57" s="88">
        <v>1564</v>
      </c>
      <c r="F57" s="88">
        <v>845</v>
      </c>
      <c r="G57" s="88">
        <v>719</v>
      </c>
      <c r="H57" s="88">
        <v>6028</v>
      </c>
      <c r="I57" s="88">
        <v>2970</v>
      </c>
      <c r="J57" s="88">
        <v>3058</v>
      </c>
      <c r="K57" s="88">
        <v>3559</v>
      </c>
      <c r="L57" s="88">
        <v>1679</v>
      </c>
      <c r="M57" s="88">
        <v>1880</v>
      </c>
      <c r="N57" s="88">
        <v>7842</v>
      </c>
      <c r="O57" s="88">
        <v>3818</v>
      </c>
      <c r="P57" s="88">
        <v>4024</v>
      </c>
      <c r="Q57" s="88">
        <v>8296</v>
      </c>
      <c r="R57" s="88">
        <v>4374</v>
      </c>
      <c r="S57" s="88">
        <v>3922</v>
      </c>
    </row>
    <row r="58" spans="1:19">
      <c r="A58" s="86" t="str">
        <f>[1]연령별!A58</f>
        <v>43  세</v>
      </c>
      <c r="B58" s="87">
        <f t="shared" si="3"/>
        <v>25910</v>
      </c>
      <c r="C58" s="88">
        <f t="shared" si="4"/>
        <v>12963</v>
      </c>
      <c r="D58" s="88">
        <f t="shared" si="5"/>
        <v>12947</v>
      </c>
      <c r="E58" s="88">
        <v>1508</v>
      </c>
      <c r="F58" s="88">
        <v>812</v>
      </c>
      <c r="G58" s="88">
        <v>696</v>
      </c>
      <c r="H58" s="88">
        <v>5908</v>
      </c>
      <c r="I58" s="88">
        <v>2886</v>
      </c>
      <c r="J58" s="88">
        <v>3022</v>
      </c>
      <c r="K58" s="88">
        <v>3400</v>
      </c>
      <c r="L58" s="88">
        <v>1653</v>
      </c>
      <c r="M58" s="88">
        <v>1747</v>
      </c>
      <c r="N58" s="88">
        <v>7524</v>
      </c>
      <c r="O58" s="88">
        <v>3686</v>
      </c>
      <c r="P58" s="88">
        <v>3838</v>
      </c>
      <c r="Q58" s="88">
        <v>7570</v>
      </c>
      <c r="R58" s="88">
        <v>3926</v>
      </c>
      <c r="S58" s="88">
        <v>3644</v>
      </c>
    </row>
    <row r="59" spans="1:19">
      <c r="A59" s="86" t="str">
        <f>[1]연령별!A59</f>
        <v>44  세</v>
      </c>
      <c r="B59" s="87">
        <f t="shared" si="3"/>
        <v>27421</v>
      </c>
      <c r="C59" s="88">
        <f t="shared" si="4"/>
        <v>13622</v>
      </c>
      <c r="D59" s="88">
        <f t="shared" si="5"/>
        <v>13799</v>
      </c>
      <c r="E59" s="88">
        <v>1536</v>
      </c>
      <c r="F59" s="88">
        <v>794</v>
      </c>
      <c r="G59" s="88">
        <v>742</v>
      </c>
      <c r="H59" s="88">
        <v>6018</v>
      </c>
      <c r="I59" s="88">
        <v>2971</v>
      </c>
      <c r="J59" s="88">
        <v>3047</v>
      </c>
      <c r="K59" s="88">
        <v>3728</v>
      </c>
      <c r="L59" s="88">
        <v>1764</v>
      </c>
      <c r="M59" s="88">
        <v>1964</v>
      </c>
      <c r="N59" s="88">
        <v>8145</v>
      </c>
      <c r="O59" s="88">
        <v>4072</v>
      </c>
      <c r="P59" s="88">
        <v>4073</v>
      </c>
      <c r="Q59" s="88">
        <v>7994</v>
      </c>
      <c r="R59" s="88">
        <v>4021</v>
      </c>
      <c r="S59" s="88">
        <v>3973</v>
      </c>
    </row>
    <row r="60" spans="1:19" s="59" customFormat="1">
      <c r="A60" s="81" t="str">
        <f>[1]연령별!A60</f>
        <v>45-49</v>
      </c>
      <c r="B60" s="84">
        <f t="shared" si="3"/>
        <v>119678</v>
      </c>
      <c r="C60" s="85">
        <f t="shared" si="4"/>
        <v>60018</v>
      </c>
      <c r="D60" s="85">
        <f t="shared" si="5"/>
        <v>59660</v>
      </c>
      <c r="E60" s="85">
        <v>7526</v>
      </c>
      <c r="F60" s="85">
        <v>3889</v>
      </c>
      <c r="G60" s="85">
        <v>3637</v>
      </c>
      <c r="H60" s="85">
        <v>26129</v>
      </c>
      <c r="I60" s="85">
        <v>12967</v>
      </c>
      <c r="J60" s="85">
        <v>13162</v>
      </c>
      <c r="K60" s="85">
        <v>17290</v>
      </c>
      <c r="L60" s="85">
        <v>8244</v>
      </c>
      <c r="M60" s="85">
        <v>9046</v>
      </c>
      <c r="N60" s="85">
        <v>37192</v>
      </c>
      <c r="O60" s="85">
        <v>18278</v>
      </c>
      <c r="P60" s="85">
        <v>18914</v>
      </c>
      <c r="Q60" s="85">
        <v>31541</v>
      </c>
      <c r="R60" s="85">
        <v>16640</v>
      </c>
      <c r="S60" s="85">
        <v>14901</v>
      </c>
    </row>
    <row r="61" spans="1:19">
      <c r="A61" s="86" t="str">
        <f>[1]연령별!A61</f>
        <v>45  세</v>
      </c>
      <c r="B61" s="87">
        <f t="shared" si="3"/>
        <v>24957</v>
      </c>
      <c r="C61" s="88">
        <f t="shared" si="4"/>
        <v>12393</v>
      </c>
      <c r="D61" s="88">
        <f t="shared" si="5"/>
        <v>12564</v>
      </c>
      <c r="E61" s="88">
        <v>1481</v>
      </c>
      <c r="F61" s="88">
        <v>788</v>
      </c>
      <c r="G61" s="88">
        <v>693</v>
      </c>
      <c r="H61" s="88">
        <v>5681</v>
      </c>
      <c r="I61" s="88">
        <v>2801</v>
      </c>
      <c r="J61" s="88">
        <v>2880</v>
      </c>
      <c r="K61" s="88">
        <v>3480</v>
      </c>
      <c r="L61" s="88">
        <v>1640</v>
      </c>
      <c r="M61" s="88">
        <v>1840</v>
      </c>
      <c r="N61" s="88">
        <v>7478</v>
      </c>
      <c r="O61" s="88">
        <v>3609</v>
      </c>
      <c r="P61" s="88">
        <v>3869</v>
      </c>
      <c r="Q61" s="88">
        <v>6837</v>
      </c>
      <c r="R61" s="88">
        <v>3555</v>
      </c>
      <c r="S61" s="88">
        <v>3282</v>
      </c>
    </row>
    <row r="62" spans="1:19">
      <c r="A62" s="86" t="str">
        <f>[1]연령별!A62</f>
        <v>46  세</v>
      </c>
      <c r="B62" s="87">
        <f t="shared" si="3"/>
        <v>24348</v>
      </c>
      <c r="C62" s="88">
        <f t="shared" si="4"/>
        <v>12402</v>
      </c>
      <c r="D62" s="88">
        <f t="shared" si="5"/>
        <v>11946</v>
      </c>
      <c r="E62" s="88">
        <v>1470</v>
      </c>
      <c r="F62" s="88">
        <v>779</v>
      </c>
      <c r="G62" s="88">
        <v>691</v>
      </c>
      <c r="H62" s="88">
        <v>5294</v>
      </c>
      <c r="I62" s="88">
        <v>2660</v>
      </c>
      <c r="J62" s="88">
        <v>2634</v>
      </c>
      <c r="K62" s="88">
        <v>3391</v>
      </c>
      <c r="L62" s="88">
        <v>1645</v>
      </c>
      <c r="M62" s="88">
        <v>1746</v>
      </c>
      <c r="N62" s="88">
        <v>7456</v>
      </c>
      <c r="O62" s="88">
        <v>3758</v>
      </c>
      <c r="P62" s="88">
        <v>3698</v>
      </c>
      <c r="Q62" s="88">
        <v>6737</v>
      </c>
      <c r="R62" s="88">
        <v>3560</v>
      </c>
      <c r="S62" s="88">
        <v>3177</v>
      </c>
    </row>
    <row r="63" spans="1:19">
      <c r="A63" s="86" t="str">
        <f>[1]연령별!A63</f>
        <v>47  세</v>
      </c>
      <c r="B63" s="87">
        <f t="shared" si="3"/>
        <v>24401</v>
      </c>
      <c r="C63" s="88">
        <f t="shared" si="4"/>
        <v>12071</v>
      </c>
      <c r="D63" s="88">
        <f t="shared" si="5"/>
        <v>12330</v>
      </c>
      <c r="E63" s="88">
        <v>1491</v>
      </c>
      <c r="F63" s="88">
        <v>753</v>
      </c>
      <c r="G63" s="88">
        <v>738</v>
      </c>
      <c r="H63" s="88">
        <v>5217</v>
      </c>
      <c r="I63" s="88">
        <v>2593</v>
      </c>
      <c r="J63" s="88">
        <v>2624</v>
      </c>
      <c r="K63" s="88">
        <v>3497</v>
      </c>
      <c r="L63" s="88">
        <v>1647</v>
      </c>
      <c r="M63" s="88">
        <v>1850</v>
      </c>
      <c r="N63" s="88">
        <v>7619</v>
      </c>
      <c r="O63" s="88">
        <v>3658</v>
      </c>
      <c r="P63" s="88">
        <v>3961</v>
      </c>
      <c r="Q63" s="88">
        <v>6577</v>
      </c>
      <c r="R63" s="88">
        <v>3420</v>
      </c>
      <c r="S63" s="88">
        <v>3157</v>
      </c>
    </row>
    <row r="64" spans="1:19">
      <c r="A64" s="86" t="str">
        <f>[1]연령별!A64</f>
        <v>48  세</v>
      </c>
      <c r="B64" s="87">
        <f t="shared" si="3"/>
        <v>22939</v>
      </c>
      <c r="C64" s="88">
        <f t="shared" si="4"/>
        <v>11567</v>
      </c>
      <c r="D64" s="88">
        <f t="shared" si="5"/>
        <v>11372</v>
      </c>
      <c r="E64" s="88">
        <v>1462</v>
      </c>
      <c r="F64" s="88">
        <v>733</v>
      </c>
      <c r="G64" s="88">
        <v>729</v>
      </c>
      <c r="H64" s="88">
        <v>5065</v>
      </c>
      <c r="I64" s="88">
        <v>2526</v>
      </c>
      <c r="J64" s="88">
        <v>2539</v>
      </c>
      <c r="K64" s="88">
        <v>3412</v>
      </c>
      <c r="L64" s="88">
        <v>1611</v>
      </c>
      <c r="M64" s="88">
        <v>1801</v>
      </c>
      <c r="N64" s="88">
        <v>7240</v>
      </c>
      <c r="O64" s="88">
        <v>3605</v>
      </c>
      <c r="P64" s="88">
        <v>3635</v>
      </c>
      <c r="Q64" s="88">
        <v>5760</v>
      </c>
      <c r="R64" s="88">
        <v>3092</v>
      </c>
      <c r="S64" s="88">
        <v>2668</v>
      </c>
    </row>
    <row r="65" spans="1:19">
      <c r="A65" s="86" t="str">
        <f>[1]연령별!A65</f>
        <v>49  세</v>
      </c>
      <c r="B65" s="87">
        <f t="shared" si="3"/>
        <v>23033</v>
      </c>
      <c r="C65" s="88">
        <f t="shared" si="4"/>
        <v>11585</v>
      </c>
      <c r="D65" s="88">
        <f t="shared" si="5"/>
        <v>11448</v>
      </c>
      <c r="E65" s="88">
        <v>1622</v>
      </c>
      <c r="F65" s="88">
        <v>836</v>
      </c>
      <c r="G65" s="88">
        <v>786</v>
      </c>
      <c r="H65" s="88">
        <v>4872</v>
      </c>
      <c r="I65" s="88">
        <v>2387</v>
      </c>
      <c r="J65" s="88">
        <v>2485</v>
      </c>
      <c r="K65" s="88">
        <v>3510</v>
      </c>
      <c r="L65" s="88">
        <v>1701</v>
      </c>
      <c r="M65" s="88">
        <v>1809</v>
      </c>
      <c r="N65" s="88">
        <v>7399</v>
      </c>
      <c r="O65" s="88">
        <v>3648</v>
      </c>
      <c r="P65" s="88">
        <v>3751</v>
      </c>
      <c r="Q65" s="88">
        <v>5630</v>
      </c>
      <c r="R65" s="88">
        <v>3013</v>
      </c>
      <c r="S65" s="88">
        <v>2617</v>
      </c>
    </row>
    <row r="66" spans="1:19" s="59" customFormat="1">
      <c r="A66" s="81" t="str">
        <f>[1]연령별!A66</f>
        <v>50-54</v>
      </c>
      <c r="B66" s="84">
        <f t="shared" si="3"/>
        <v>115122</v>
      </c>
      <c r="C66" s="85">
        <f t="shared" si="4"/>
        <v>56710</v>
      </c>
      <c r="D66" s="85">
        <f t="shared" si="5"/>
        <v>58412</v>
      </c>
      <c r="E66" s="85">
        <v>8969</v>
      </c>
      <c r="F66" s="85">
        <v>4390</v>
      </c>
      <c r="G66" s="85">
        <v>4579</v>
      </c>
      <c r="H66" s="85">
        <v>24729</v>
      </c>
      <c r="I66" s="85">
        <v>11919</v>
      </c>
      <c r="J66" s="85">
        <v>12810</v>
      </c>
      <c r="K66" s="85">
        <v>18537</v>
      </c>
      <c r="L66" s="85">
        <v>8682</v>
      </c>
      <c r="M66" s="85">
        <v>9855</v>
      </c>
      <c r="N66" s="85">
        <v>37827</v>
      </c>
      <c r="O66" s="85">
        <v>18274</v>
      </c>
      <c r="P66" s="85">
        <v>19553</v>
      </c>
      <c r="Q66" s="85">
        <v>25060</v>
      </c>
      <c r="R66" s="85">
        <v>13445</v>
      </c>
      <c r="S66" s="85">
        <v>11615</v>
      </c>
    </row>
    <row r="67" spans="1:19">
      <c r="A67" s="86" t="str">
        <f>[1]연령별!A67</f>
        <v>50  세</v>
      </c>
      <c r="B67" s="87">
        <f t="shared" si="3"/>
        <v>23042</v>
      </c>
      <c r="C67" s="88">
        <f t="shared" si="4"/>
        <v>11538</v>
      </c>
      <c r="D67" s="88">
        <f t="shared" si="5"/>
        <v>11504</v>
      </c>
      <c r="E67" s="88">
        <v>1646</v>
      </c>
      <c r="F67" s="88">
        <v>802</v>
      </c>
      <c r="G67" s="88">
        <v>844</v>
      </c>
      <c r="H67" s="88">
        <v>5011</v>
      </c>
      <c r="I67" s="88">
        <v>2427</v>
      </c>
      <c r="J67" s="88">
        <v>2584</v>
      </c>
      <c r="K67" s="88">
        <v>3539</v>
      </c>
      <c r="L67" s="88">
        <v>1677</v>
      </c>
      <c r="M67" s="88">
        <v>1862</v>
      </c>
      <c r="N67" s="88">
        <v>7462</v>
      </c>
      <c r="O67" s="88">
        <v>3608</v>
      </c>
      <c r="P67" s="88">
        <v>3854</v>
      </c>
      <c r="Q67" s="88">
        <v>5384</v>
      </c>
      <c r="R67" s="88">
        <v>3024</v>
      </c>
      <c r="S67" s="88">
        <v>2360</v>
      </c>
    </row>
    <row r="68" spans="1:19">
      <c r="A68" s="86" t="str">
        <f>[1]연령별!A68</f>
        <v>51  세</v>
      </c>
      <c r="B68" s="87">
        <f t="shared" si="3"/>
        <v>23546</v>
      </c>
      <c r="C68" s="88">
        <f t="shared" si="4"/>
        <v>11646</v>
      </c>
      <c r="D68" s="88">
        <f t="shared" si="5"/>
        <v>11900</v>
      </c>
      <c r="E68" s="88">
        <v>1767</v>
      </c>
      <c r="F68" s="88">
        <v>882</v>
      </c>
      <c r="G68" s="88">
        <v>885</v>
      </c>
      <c r="H68" s="88">
        <v>4984</v>
      </c>
      <c r="I68" s="88">
        <v>2451</v>
      </c>
      <c r="J68" s="88">
        <v>2533</v>
      </c>
      <c r="K68" s="88">
        <v>3757</v>
      </c>
      <c r="L68" s="88">
        <v>1741</v>
      </c>
      <c r="M68" s="88">
        <v>2016</v>
      </c>
      <c r="N68" s="88">
        <v>7749</v>
      </c>
      <c r="O68" s="88">
        <v>3762</v>
      </c>
      <c r="P68" s="88">
        <v>3987</v>
      </c>
      <c r="Q68" s="88">
        <v>5289</v>
      </c>
      <c r="R68" s="88">
        <v>2810</v>
      </c>
      <c r="S68" s="88">
        <v>2479</v>
      </c>
    </row>
    <row r="69" spans="1:19">
      <c r="A69" s="86" t="str">
        <f>[1]연령별!A69</f>
        <v>52  세</v>
      </c>
      <c r="B69" s="87">
        <f t="shared" ref="B69:B100" si="6">SUM(C69:D69)</f>
        <v>25348</v>
      </c>
      <c r="C69" s="88">
        <f t="shared" ref="C69:C100" si="7">SUM(F69,I69,L69,O69,R69)</f>
        <v>12475</v>
      </c>
      <c r="D69" s="88">
        <f t="shared" ref="D69:D100" si="8">SUM(G69,J69,M69,P69,S69)</f>
        <v>12873</v>
      </c>
      <c r="E69" s="88">
        <v>1975</v>
      </c>
      <c r="F69" s="88">
        <v>923</v>
      </c>
      <c r="G69" s="88">
        <v>1052</v>
      </c>
      <c r="H69" s="88">
        <v>5449</v>
      </c>
      <c r="I69" s="88">
        <v>2610</v>
      </c>
      <c r="J69" s="88">
        <v>2839</v>
      </c>
      <c r="K69" s="88">
        <v>4086</v>
      </c>
      <c r="L69" s="88">
        <v>1904</v>
      </c>
      <c r="M69" s="88">
        <v>2182</v>
      </c>
      <c r="N69" s="88">
        <v>8319</v>
      </c>
      <c r="O69" s="88">
        <v>4055</v>
      </c>
      <c r="P69" s="88">
        <v>4264</v>
      </c>
      <c r="Q69" s="88">
        <v>5519</v>
      </c>
      <c r="R69" s="88">
        <v>2983</v>
      </c>
      <c r="S69" s="88">
        <v>2536</v>
      </c>
    </row>
    <row r="70" spans="1:19">
      <c r="A70" s="86" t="str">
        <f>[1]연령별!A70</f>
        <v>53  세</v>
      </c>
      <c r="B70" s="87">
        <f t="shared" si="6"/>
        <v>22850</v>
      </c>
      <c r="C70" s="88">
        <f t="shared" si="7"/>
        <v>11144</v>
      </c>
      <c r="D70" s="88">
        <f t="shared" si="8"/>
        <v>11706</v>
      </c>
      <c r="E70" s="88">
        <v>1815</v>
      </c>
      <c r="F70" s="88">
        <v>899</v>
      </c>
      <c r="G70" s="88">
        <v>916</v>
      </c>
      <c r="H70" s="88">
        <v>4869</v>
      </c>
      <c r="I70" s="88">
        <v>2346</v>
      </c>
      <c r="J70" s="88">
        <v>2523</v>
      </c>
      <c r="K70" s="88">
        <v>3704</v>
      </c>
      <c r="L70" s="88">
        <v>1724</v>
      </c>
      <c r="M70" s="88">
        <v>1980</v>
      </c>
      <c r="N70" s="88">
        <v>7682</v>
      </c>
      <c r="O70" s="88">
        <v>3695</v>
      </c>
      <c r="P70" s="88">
        <v>3987</v>
      </c>
      <c r="Q70" s="88">
        <v>4780</v>
      </c>
      <c r="R70" s="88">
        <v>2480</v>
      </c>
      <c r="S70" s="88">
        <v>2300</v>
      </c>
    </row>
    <row r="71" spans="1:19">
      <c r="A71" s="86" t="str">
        <f>[1]연령별!A71</f>
        <v>54  세</v>
      </c>
      <c r="B71" s="87">
        <f t="shared" si="6"/>
        <v>20336</v>
      </c>
      <c r="C71" s="88">
        <f t="shared" si="7"/>
        <v>9907</v>
      </c>
      <c r="D71" s="88">
        <f t="shared" si="8"/>
        <v>10429</v>
      </c>
      <c r="E71" s="88">
        <v>1766</v>
      </c>
      <c r="F71" s="88">
        <v>884</v>
      </c>
      <c r="G71" s="88">
        <v>882</v>
      </c>
      <c r="H71" s="88">
        <v>4416</v>
      </c>
      <c r="I71" s="88">
        <v>2085</v>
      </c>
      <c r="J71" s="88">
        <v>2331</v>
      </c>
      <c r="K71" s="88">
        <v>3451</v>
      </c>
      <c r="L71" s="88">
        <v>1636</v>
      </c>
      <c r="M71" s="88">
        <v>1815</v>
      </c>
      <c r="N71" s="88">
        <v>6615</v>
      </c>
      <c r="O71" s="88">
        <v>3154</v>
      </c>
      <c r="P71" s="88">
        <v>3461</v>
      </c>
      <c r="Q71" s="88">
        <v>4088</v>
      </c>
      <c r="R71" s="88">
        <v>2148</v>
      </c>
      <c r="S71" s="88">
        <v>1940</v>
      </c>
    </row>
    <row r="72" spans="1:19" s="59" customFormat="1">
      <c r="A72" s="81" t="str">
        <f>[1]연령별!A72</f>
        <v>55-59</v>
      </c>
      <c r="B72" s="84">
        <f t="shared" si="6"/>
        <v>82588</v>
      </c>
      <c r="C72" s="85">
        <f t="shared" si="7"/>
        <v>40239</v>
      </c>
      <c r="D72" s="85">
        <f t="shared" si="8"/>
        <v>42349</v>
      </c>
      <c r="E72" s="85">
        <v>8068</v>
      </c>
      <c r="F72" s="85">
        <v>3900</v>
      </c>
      <c r="G72" s="85">
        <v>4168</v>
      </c>
      <c r="H72" s="85">
        <v>17815</v>
      </c>
      <c r="I72" s="85">
        <v>8624</v>
      </c>
      <c r="J72" s="85">
        <v>9191</v>
      </c>
      <c r="K72" s="85">
        <v>14426</v>
      </c>
      <c r="L72" s="85">
        <v>6761</v>
      </c>
      <c r="M72" s="85">
        <v>7665</v>
      </c>
      <c r="N72" s="85">
        <v>27078</v>
      </c>
      <c r="O72" s="85">
        <v>13300</v>
      </c>
      <c r="P72" s="85">
        <v>13778</v>
      </c>
      <c r="Q72" s="85">
        <v>15201</v>
      </c>
      <c r="R72" s="85">
        <v>7654</v>
      </c>
      <c r="S72" s="85">
        <v>7547</v>
      </c>
    </row>
    <row r="73" spans="1:19">
      <c r="A73" s="86" t="str">
        <f>[1]연령별!A73</f>
        <v>55  세</v>
      </c>
      <c r="B73" s="87">
        <f t="shared" si="6"/>
        <v>20086</v>
      </c>
      <c r="C73" s="88">
        <f t="shared" si="7"/>
        <v>9834</v>
      </c>
      <c r="D73" s="88">
        <f t="shared" si="8"/>
        <v>10252</v>
      </c>
      <c r="E73" s="88">
        <v>1820</v>
      </c>
      <c r="F73" s="88">
        <v>897</v>
      </c>
      <c r="G73" s="88">
        <v>923</v>
      </c>
      <c r="H73" s="88">
        <v>4333</v>
      </c>
      <c r="I73" s="88">
        <v>2121</v>
      </c>
      <c r="J73" s="88">
        <v>2212</v>
      </c>
      <c r="K73" s="88">
        <v>3404</v>
      </c>
      <c r="L73" s="88">
        <v>1569</v>
      </c>
      <c r="M73" s="88">
        <v>1835</v>
      </c>
      <c r="N73" s="88">
        <v>6673</v>
      </c>
      <c r="O73" s="88">
        <v>3278</v>
      </c>
      <c r="P73" s="88">
        <v>3395</v>
      </c>
      <c r="Q73" s="88">
        <v>3856</v>
      </c>
      <c r="R73" s="88">
        <v>1969</v>
      </c>
      <c r="S73" s="88">
        <v>1887</v>
      </c>
    </row>
    <row r="74" spans="1:19">
      <c r="A74" s="86" t="str">
        <f>[1]연령별!A74</f>
        <v>56  세</v>
      </c>
      <c r="B74" s="87">
        <f t="shared" si="6"/>
        <v>16960</v>
      </c>
      <c r="C74" s="88">
        <f t="shared" si="7"/>
        <v>8442</v>
      </c>
      <c r="D74" s="88">
        <f t="shared" si="8"/>
        <v>8518</v>
      </c>
      <c r="E74" s="88">
        <v>1571</v>
      </c>
      <c r="F74" s="88">
        <v>798</v>
      </c>
      <c r="G74" s="88">
        <v>773</v>
      </c>
      <c r="H74" s="88">
        <v>3748</v>
      </c>
      <c r="I74" s="88">
        <v>1862</v>
      </c>
      <c r="J74" s="88">
        <v>1886</v>
      </c>
      <c r="K74" s="88">
        <v>2962</v>
      </c>
      <c r="L74" s="88">
        <v>1405</v>
      </c>
      <c r="M74" s="88">
        <v>1557</v>
      </c>
      <c r="N74" s="88">
        <v>5529</v>
      </c>
      <c r="O74" s="88">
        <v>2760</v>
      </c>
      <c r="P74" s="88">
        <v>2769</v>
      </c>
      <c r="Q74" s="88">
        <v>3150</v>
      </c>
      <c r="R74" s="88">
        <v>1617</v>
      </c>
      <c r="S74" s="88">
        <v>1533</v>
      </c>
    </row>
    <row r="75" spans="1:19">
      <c r="A75" s="86" t="str">
        <f>[1]연령별!A75</f>
        <v>57  세</v>
      </c>
      <c r="B75" s="87">
        <f t="shared" si="6"/>
        <v>17929</v>
      </c>
      <c r="C75" s="88">
        <f t="shared" si="7"/>
        <v>8650</v>
      </c>
      <c r="D75" s="88">
        <f t="shared" si="8"/>
        <v>9279</v>
      </c>
      <c r="E75" s="88">
        <v>1784</v>
      </c>
      <c r="F75" s="88">
        <v>834</v>
      </c>
      <c r="G75" s="88">
        <v>950</v>
      </c>
      <c r="H75" s="88">
        <v>3880</v>
      </c>
      <c r="I75" s="88">
        <v>1816</v>
      </c>
      <c r="J75" s="88">
        <v>2064</v>
      </c>
      <c r="K75" s="88">
        <v>3151</v>
      </c>
      <c r="L75" s="88">
        <v>1459</v>
      </c>
      <c r="M75" s="88">
        <v>1692</v>
      </c>
      <c r="N75" s="88">
        <v>5868</v>
      </c>
      <c r="O75" s="88">
        <v>2905</v>
      </c>
      <c r="P75" s="88">
        <v>2963</v>
      </c>
      <c r="Q75" s="88">
        <v>3246</v>
      </c>
      <c r="R75" s="88">
        <v>1636</v>
      </c>
      <c r="S75" s="88">
        <v>1610</v>
      </c>
    </row>
    <row r="76" spans="1:19">
      <c r="A76" s="86" t="str">
        <f>[1]연령별!A76</f>
        <v>58  세</v>
      </c>
      <c r="B76" s="87">
        <f t="shared" si="6"/>
        <v>14834</v>
      </c>
      <c r="C76" s="88">
        <f t="shared" si="7"/>
        <v>7217</v>
      </c>
      <c r="D76" s="88">
        <f t="shared" si="8"/>
        <v>7617</v>
      </c>
      <c r="E76" s="88">
        <v>1533</v>
      </c>
      <c r="F76" s="88">
        <v>732</v>
      </c>
      <c r="G76" s="88">
        <v>801</v>
      </c>
      <c r="H76" s="88">
        <v>3129</v>
      </c>
      <c r="I76" s="88">
        <v>1541</v>
      </c>
      <c r="J76" s="88">
        <v>1588</v>
      </c>
      <c r="K76" s="88">
        <v>2636</v>
      </c>
      <c r="L76" s="88">
        <v>1229</v>
      </c>
      <c r="M76" s="88">
        <v>1407</v>
      </c>
      <c r="N76" s="88">
        <v>4860</v>
      </c>
      <c r="O76" s="88">
        <v>2383</v>
      </c>
      <c r="P76" s="88">
        <v>2477</v>
      </c>
      <c r="Q76" s="88">
        <v>2676</v>
      </c>
      <c r="R76" s="88">
        <v>1332</v>
      </c>
      <c r="S76" s="88">
        <v>1344</v>
      </c>
    </row>
    <row r="77" spans="1:19">
      <c r="A77" s="86" t="str">
        <f>[1]연령별!A77</f>
        <v>59  세</v>
      </c>
      <c r="B77" s="87">
        <f t="shared" si="6"/>
        <v>12779</v>
      </c>
      <c r="C77" s="88">
        <f t="shared" si="7"/>
        <v>6096</v>
      </c>
      <c r="D77" s="88">
        <f t="shared" si="8"/>
        <v>6683</v>
      </c>
      <c r="E77" s="88">
        <v>1360</v>
      </c>
      <c r="F77" s="88">
        <v>639</v>
      </c>
      <c r="G77" s="88">
        <v>721</v>
      </c>
      <c r="H77" s="88">
        <v>2725</v>
      </c>
      <c r="I77" s="88">
        <v>1284</v>
      </c>
      <c r="J77" s="88">
        <v>1441</v>
      </c>
      <c r="K77" s="88">
        <v>2273</v>
      </c>
      <c r="L77" s="88">
        <v>1099</v>
      </c>
      <c r="M77" s="88">
        <v>1174</v>
      </c>
      <c r="N77" s="88">
        <v>4148</v>
      </c>
      <c r="O77" s="88">
        <v>1974</v>
      </c>
      <c r="P77" s="88">
        <v>2174</v>
      </c>
      <c r="Q77" s="88">
        <v>2273</v>
      </c>
      <c r="R77" s="88">
        <v>1100</v>
      </c>
      <c r="S77" s="88">
        <v>1173</v>
      </c>
    </row>
    <row r="78" spans="1:19" s="59" customFormat="1">
      <c r="A78" s="81" t="str">
        <f>[1]연령별!A78</f>
        <v>60-64</v>
      </c>
      <c r="B78" s="84">
        <f t="shared" si="6"/>
        <v>62879</v>
      </c>
      <c r="C78" s="85">
        <f t="shared" si="7"/>
        <v>30084</v>
      </c>
      <c r="D78" s="85">
        <f t="shared" si="8"/>
        <v>32795</v>
      </c>
      <c r="E78" s="85">
        <v>6896</v>
      </c>
      <c r="F78" s="85">
        <v>3234</v>
      </c>
      <c r="G78" s="85">
        <v>3662</v>
      </c>
      <c r="H78" s="85">
        <v>13083</v>
      </c>
      <c r="I78" s="85">
        <v>6294</v>
      </c>
      <c r="J78" s="85">
        <v>6789</v>
      </c>
      <c r="K78" s="85">
        <v>11562</v>
      </c>
      <c r="L78" s="85">
        <v>5448</v>
      </c>
      <c r="M78" s="85">
        <v>6114</v>
      </c>
      <c r="N78" s="85">
        <v>20399</v>
      </c>
      <c r="O78" s="85">
        <v>9957</v>
      </c>
      <c r="P78" s="85">
        <v>10442</v>
      </c>
      <c r="Q78" s="85">
        <v>10939</v>
      </c>
      <c r="R78" s="85">
        <v>5151</v>
      </c>
      <c r="S78" s="85">
        <v>5788</v>
      </c>
    </row>
    <row r="79" spans="1:19">
      <c r="A79" s="86" t="str">
        <f>[1]연령별!A79</f>
        <v>60  세</v>
      </c>
      <c r="B79" s="87">
        <f t="shared" si="6"/>
        <v>14408</v>
      </c>
      <c r="C79" s="88">
        <f t="shared" si="7"/>
        <v>6915</v>
      </c>
      <c r="D79" s="88">
        <f t="shared" si="8"/>
        <v>7493</v>
      </c>
      <c r="E79" s="88">
        <v>1472</v>
      </c>
      <c r="F79" s="88">
        <v>675</v>
      </c>
      <c r="G79" s="88">
        <v>797</v>
      </c>
      <c r="H79" s="88">
        <v>3081</v>
      </c>
      <c r="I79" s="88">
        <v>1513</v>
      </c>
      <c r="J79" s="88">
        <v>1568</v>
      </c>
      <c r="K79" s="88">
        <v>2614</v>
      </c>
      <c r="L79" s="88">
        <v>1226</v>
      </c>
      <c r="M79" s="88">
        <v>1388</v>
      </c>
      <c r="N79" s="88">
        <v>4732</v>
      </c>
      <c r="O79" s="88">
        <v>2286</v>
      </c>
      <c r="P79" s="88">
        <v>2446</v>
      </c>
      <c r="Q79" s="88">
        <v>2509</v>
      </c>
      <c r="R79" s="88">
        <v>1215</v>
      </c>
      <c r="S79" s="88">
        <v>1294</v>
      </c>
    </row>
    <row r="80" spans="1:19">
      <c r="A80" s="86" t="str">
        <f>[1]연령별!A80</f>
        <v>61  세</v>
      </c>
      <c r="B80" s="87">
        <f t="shared" si="6"/>
        <v>11689</v>
      </c>
      <c r="C80" s="88">
        <f t="shared" si="7"/>
        <v>5620</v>
      </c>
      <c r="D80" s="88">
        <f t="shared" si="8"/>
        <v>6069</v>
      </c>
      <c r="E80" s="88">
        <v>1269</v>
      </c>
      <c r="F80" s="88">
        <v>608</v>
      </c>
      <c r="G80" s="88">
        <v>661</v>
      </c>
      <c r="H80" s="88">
        <v>2420</v>
      </c>
      <c r="I80" s="88">
        <v>1156</v>
      </c>
      <c r="J80" s="88">
        <v>1264</v>
      </c>
      <c r="K80" s="88">
        <v>2139</v>
      </c>
      <c r="L80" s="88">
        <v>1021</v>
      </c>
      <c r="M80" s="88">
        <v>1118</v>
      </c>
      <c r="N80" s="88">
        <v>3776</v>
      </c>
      <c r="O80" s="88">
        <v>1828</v>
      </c>
      <c r="P80" s="88">
        <v>1948</v>
      </c>
      <c r="Q80" s="88">
        <v>2085</v>
      </c>
      <c r="R80" s="88">
        <v>1007</v>
      </c>
      <c r="S80" s="88">
        <v>1078</v>
      </c>
    </row>
    <row r="81" spans="1:19">
      <c r="A81" s="86" t="str">
        <f>[1]연령별!A81</f>
        <v>62  세</v>
      </c>
      <c r="B81" s="87">
        <f t="shared" si="6"/>
        <v>12237</v>
      </c>
      <c r="C81" s="88">
        <f t="shared" si="7"/>
        <v>5881</v>
      </c>
      <c r="D81" s="88">
        <f t="shared" si="8"/>
        <v>6356</v>
      </c>
      <c r="E81" s="88">
        <v>1335</v>
      </c>
      <c r="F81" s="88">
        <v>628</v>
      </c>
      <c r="G81" s="88">
        <v>707</v>
      </c>
      <c r="H81" s="88">
        <v>2548</v>
      </c>
      <c r="I81" s="88">
        <v>1255</v>
      </c>
      <c r="J81" s="88">
        <v>1293</v>
      </c>
      <c r="K81" s="88">
        <v>2217</v>
      </c>
      <c r="L81" s="88">
        <v>1040</v>
      </c>
      <c r="M81" s="88">
        <v>1177</v>
      </c>
      <c r="N81" s="88">
        <v>4055</v>
      </c>
      <c r="O81" s="88">
        <v>2022</v>
      </c>
      <c r="P81" s="88">
        <v>2033</v>
      </c>
      <c r="Q81" s="88">
        <v>2082</v>
      </c>
      <c r="R81" s="88">
        <v>936</v>
      </c>
      <c r="S81" s="88">
        <v>1146</v>
      </c>
    </row>
    <row r="82" spans="1:19">
      <c r="A82" s="86" t="str">
        <f>[1]연령별!A82</f>
        <v>63  세</v>
      </c>
      <c r="B82" s="87">
        <f t="shared" si="6"/>
        <v>12772</v>
      </c>
      <c r="C82" s="88">
        <f t="shared" si="7"/>
        <v>6037</v>
      </c>
      <c r="D82" s="88">
        <f t="shared" si="8"/>
        <v>6735</v>
      </c>
      <c r="E82" s="88">
        <v>1458</v>
      </c>
      <c r="F82" s="88">
        <v>697</v>
      </c>
      <c r="G82" s="88">
        <v>761</v>
      </c>
      <c r="H82" s="88">
        <v>2603</v>
      </c>
      <c r="I82" s="88">
        <v>1218</v>
      </c>
      <c r="J82" s="88">
        <v>1385</v>
      </c>
      <c r="K82" s="88">
        <v>2440</v>
      </c>
      <c r="L82" s="88">
        <v>1152</v>
      </c>
      <c r="M82" s="88">
        <v>1288</v>
      </c>
      <c r="N82" s="88">
        <v>4035</v>
      </c>
      <c r="O82" s="88">
        <v>1940</v>
      </c>
      <c r="P82" s="88">
        <v>2095</v>
      </c>
      <c r="Q82" s="88">
        <v>2236</v>
      </c>
      <c r="R82" s="88">
        <v>1030</v>
      </c>
      <c r="S82" s="88">
        <v>1206</v>
      </c>
    </row>
    <row r="83" spans="1:19">
      <c r="A83" s="86" t="str">
        <f>[1]연령별!A83</f>
        <v>64  세</v>
      </c>
      <c r="B83" s="87">
        <f t="shared" si="6"/>
        <v>11773</v>
      </c>
      <c r="C83" s="88">
        <f t="shared" si="7"/>
        <v>5631</v>
      </c>
      <c r="D83" s="88">
        <f t="shared" si="8"/>
        <v>6142</v>
      </c>
      <c r="E83" s="88">
        <v>1362</v>
      </c>
      <c r="F83" s="88">
        <v>626</v>
      </c>
      <c r="G83" s="88">
        <v>736</v>
      </c>
      <c r="H83" s="88">
        <v>2431</v>
      </c>
      <c r="I83" s="88">
        <v>1152</v>
      </c>
      <c r="J83" s="88">
        <v>1279</v>
      </c>
      <c r="K83" s="88">
        <v>2152</v>
      </c>
      <c r="L83" s="88">
        <v>1009</v>
      </c>
      <c r="M83" s="88">
        <v>1143</v>
      </c>
      <c r="N83" s="88">
        <v>3801</v>
      </c>
      <c r="O83" s="88">
        <v>1881</v>
      </c>
      <c r="P83" s="88">
        <v>1920</v>
      </c>
      <c r="Q83" s="88">
        <v>2027</v>
      </c>
      <c r="R83" s="88">
        <v>963</v>
      </c>
      <c r="S83" s="88">
        <v>1064</v>
      </c>
    </row>
    <row r="84" spans="1:19" s="59" customFormat="1">
      <c r="A84" s="81" t="str">
        <f>[1]연령별!A84</f>
        <v>65-69</v>
      </c>
      <c r="B84" s="84">
        <f t="shared" si="6"/>
        <v>48397</v>
      </c>
      <c r="C84" s="85">
        <f t="shared" si="7"/>
        <v>22658</v>
      </c>
      <c r="D84" s="85">
        <f t="shared" si="8"/>
        <v>25739</v>
      </c>
      <c r="E84" s="85">
        <v>5733</v>
      </c>
      <c r="F84" s="85">
        <v>2635</v>
      </c>
      <c r="G84" s="85">
        <v>3098</v>
      </c>
      <c r="H84" s="85">
        <v>9932</v>
      </c>
      <c r="I84" s="85">
        <v>4663</v>
      </c>
      <c r="J84" s="85">
        <v>5269</v>
      </c>
      <c r="K84" s="85">
        <v>8962</v>
      </c>
      <c r="L84" s="85">
        <v>4291</v>
      </c>
      <c r="M84" s="85">
        <v>4671</v>
      </c>
      <c r="N84" s="85">
        <v>15129</v>
      </c>
      <c r="O84" s="85">
        <v>7086</v>
      </c>
      <c r="P84" s="85">
        <v>8043</v>
      </c>
      <c r="Q84" s="85">
        <v>8641</v>
      </c>
      <c r="R84" s="85">
        <v>3983</v>
      </c>
      <c r="S84" s="85">
        <v>4658</v>
      </c>
    </row>
    <row r="85" spans="1:19">
      <c r="A85" s="86" t="str">
        <f>[1]연령별!A85</f>
        <v>65  세</v>
      </c>
      <c r="B85" s="87">
        <f t="shared" si="6"/>
        <v>12492</v>
      </c>
      <c r="C85" s="88">
        <f t="shared" si="7"/>
        <v>5811</v>
      </c>
      <c r="D85" s="88">
        <f t="shared" si="8"/>
        <v>6681</v>
      </c>
      <c r="E85" s="88">
        <v>1430</v>
      </c>
      <c r="F85" s="88">
        <v>658</v>
      </c>
      <c r="G85" s="88">
        <v>772</v>
      </c>
      <c r="H85" s="88">
        <v>2593</v>
      </c>
      <c r="I85" s="88">
        <v>1204</v>
      </c>
      <c r="J85" s="88">
        <v>1389</v>
      </c>
      <c r="K85" s="88">
        <v>2312</v>
      </c>
      <c r="L85" s="88">
        <v>1084</v>
      </c>
      <c r="M85" s="88">
        <v>1228</v>
      </c>
      <c r="N85" s="88">
        <v>3956</v>
      </c>
      <c r="O85" s="88">
        <v>1853</v>
      </c>
      <c r="P85" s="88">
        <v>2103</v>
      </c>
      <c r="Q85" s="88">
        <v>2201</v>
      </c>
      <c r="R85" s="88">
        <v>1012</v>
      </c>
      <c r="S85" s="88">
        <v>1189</v>
      </c>
    </row>
    <row r="86" spans="1:19">
      <c r="A86" s="86" t="str">
        <f>[1]연령별!A86</f>
        <v>66  세</v>
      </c>
      <c r="B86" s="87">
        <f t="shared" si="6"/>
        <v>9891</v>
      </c>
      <c r="C86" s="88">
        <f t="shared" si="7"/>
        <v>4775</v>
      </c>
      <c r="D86" s="88">
        <f t="shared" si="8"/>
        <v>5116</v>
      </c>
      <c r="E86" s="88">
        <v>1158</v>
      </c>
      <c r="F86" s="88">
        <v>513</v>
      </c>
      <c r="G86" s="88">
        <v>645</v>
      </c>
      <c r="H86" s="88">
        <v>2000</v>
      </c>
      <c r="I86" s="88">
        <v>940</v>
      </c>
      <c r="J86" s="88">
        <v>1060</v>
      </c>
      <c r="K86" s="88">
        <v>1880</v>
      </c>
      <c r="L86" s="88">
        <v>917</v>
      </c>
      <c r="M86" s="88">
        <v>963</v>
      </c>
      <c r="N86" s="88">
        <v>3087</v>
      </c>
      <c r="O86" s="88">
        <v>1521</v>
      </c>
      <c r="P86" s="88">
        <v>1566</v>
      </c>
      <c r="Q86" s="88">
        <v>1766</v>
      </c>
      <c r="R86" s="88">
        <v>884</v>
      </c>
      <c r="S86" s="88">
        <v>882</v>
      </c>
    </row>
    <row r="87" spans="1:19">
      <c r="A87" s="86" t="str">
        <f>[1]연령별!A87</f>
        <v>67  세</v>
      </c>
      <c r="B87" s="87">
        <f t="shared" si="6"/>
        <v>8852</v>
      </c>
      <c r="C87" s="88">
        <f t="shared" si="7"/>
        <v>4179</v>
      </c>
      <c r="D87" s="88">
        <f t="shared" si="8"/>
        <v>4673</v>
      </c>
      <c r="E87" s="88">
        <v>1092</v>
      </c>
      <c r="F87" s="88">
        <v>507</v>
      </c>
      <c r="G87" s="88">
        <v>585</v>
      </c>
      <c r="H87" s="88">
        <v>1829</v>
      </c>
      <c r="I87" s="88">
        <v>886</v>
      </c>
      <c r="J87" s="88">
        <v>943</v>
      </c>
      <c r="K87" s="88">
        <v>1621</v>
      </c>
      <c r="L87" s="88">
        <v>777</v>
      </c>
      <c r="M87" s="88">
        <v>844</v>
      </c>
      <c r="N87" s="88">
        <v>2759</v>
      </c>
      <c r="O87" s="88">
        <v>1278</v>
      </c>
      <c r="P87" s="88">
        <v>1481</v>
      </c>
      <c r="Q87" s="88">
        <v>1551</v>
      </c>
      <c r="R87" s="88">
        <v>731</v>
      </c>
      <c r="S87" s="88">
        <v>820</v>
      </c>
    </row>
    <row r="88" spans="1:19">
      <c r="A88" s="86" t="str">
        <f>[1]연령별!A88</f>
        <v>68  세</v>
      </c>
      <c r="B88" s="87">
        <f t="shared" si="6"/>
        <v>8890</v>
      </c>
      <c r="C88" s="88">
        <f t="shared" si="7"/>
        <v>4112</v>
      </c>
      <c r="D88" s="88">
        <f t="shared" si="8"/>
        <v>4778</v>
      </c>
      <c r="E88" s="88">
        <v>1021</v>
      </c>
      <c r="F88" s="88">
        <v>490</v>
      </c>
      <c r="G88" s="88">
        <v>531</v>
      </c>
      <c r="H88" s="88">
        <v>1795</v>
      </c>
      <c r="I88" s="88">
        <v>832</v>
      </c>
      <c r="J88" s="88">
        <v>963</v>
      </c>
      <c r="K88" s="88">
        <v>1644</v>
      </c>
      <c r="L88" s="88">
        <v>784</v>
      </c>
      <c r="M88" s="88">
        <v>860</v>
      </c>
      <c r="N88" s="88">
        <v>2807</v>
      </c>
      <c r="O88" s="88">
        <v>1305</v>
      </c>
      <c r="P88" s="88">
        <v>1502</v>
      </c>
      <c r="Q88" s="88">
        <v>1623</v>
      </c>
      <c r="R88" s="88">
        <v>701</v>
      </c>
      <c r="S88" s="88">
        <v>922</v>
      </c>
    </row>
    <row r="89" spans="1:19">
      <c r="A89" s="86" t="str">
        <f>[1]연령별!A89</f>
        <v>69  세</v>
      </c>
      <c r="B89" s="87">
        <f t="shared" si="6"/>
        <v>8272</v>
      </c>
      <c r="C89" s="88">
        <f t="shared" si="7"/>
        <v>3781</v>
      </c>
      <c r="D89" s="88">
        <f t="shared" si="8"/>
        <v>4491</v>
      </c>
      <c r="E89" s="88">
        <v>1032</v>
      </c>
      <c r="F89" s="88">
        <v>467</v>
      </c>
      <c r="G89" s="88">
        <v>565</v>
      </c>
      <c r="H89" s="88">
        <v>1715</v>
      </c>
      <c r="I89" s="88">
        <v>801</v>
      </c>
      <c r="J89" s="88">
        <v>914</v>
      </c>
      <c r="K89" s="88">
        <v>1505</v>
      </c>
      <c r="L89" s="88">
        <v>729</v>
      </c>
      <c r="M89" s="88">
        <v>776</v>
      </c>
      <c r="N89" s="88">
        <v>2520</v>
      </c>
      <c r="O89" s="88">
        <v>1129</v>
      </c>
      <c r="P89" s="88">
        <v>1391</v>
      </c>
      <c r="Q89" s="88">
        <v>1500</v>
      </c>
      <c r="R89" s="88">
        <v>655</v>
      </c>
      <c r="S89" s="88">
        <v>845</v>
      </c>
    </row>
    <row r="90" spans="1:19" s="59" customFormat="1">
      <c r="A90" s="81" t="str">
        <f>[1]연령별!A90</f>
        <v>70-74</v>
      </c>
      <c r="B90" s="84">
        <f t="shared" si="6"/>
        <v>43021</v>
      </c>
      <c r="C90" s="85">
        <f t="shared" si="7"/>
        <v>18868</v>
      </c>
      <c r="D90" s="85">
        <f t="shared" si="8"/>
        <v>24153</v>
      </c>
      <c r="E90" s="85">
        <v>5519</v>
      </c>
      <c r="F90" s="85">
        <v>2586</v>
      </c>
      <c r="G90" s="85">
        <v>2933</v>
      </c>
      <c r="H90" s="85">
        <v>8588</v>
      </c>
      <c r="I90" s="85">
        <v>3754</v>
      </c>
      <c r="J90" s="85">
        <v>4834</v>
      </c>
      <c r="K90" s="85">
        <v>7852</v>
      </c>
      <c r="L90" s="85">
        <v>3556</v>
      </c>
      <c r="M90" s="85">
        <v>4296</v>
      </c>
      <c r="N90" s="85">
        <v>13087</v>
      </c>
      <c r="O90" s="85">
        <v>5797</v>
      </c>
      <c r="P90" s="85">
        <v>7290</v>
      </c>
      <c r="Q90" s="85">
        <v>7975</v>
      </c>
      <c r="R90" s="85">
        <v>3175</v>
      </c>
      <c r="S90" s="85">
        <v>4800</v>
      </c>
    </row>
    <row r="91" spans="1:19">
      <c r="A91" s="86" t="str">
        <f>[1]연령별!A91</f>
        <v>70  세</v>
      </c>
      <c r="B91" s="87">
        <f t="shared" si="6"/>
        <v>11465</v>
      </c>
      <c r="C91" s="88">
        <f t="shared" si="7"/>
        <v>5293</v>
      </c>
      <c r="D91" s="88">
        <f t="shared" si="8"/>
        <v>6172</v>
      </c>
      <c r="E91" s="88">
        <v>1457</v>
      </c>
      <c r="F91" s="88">
        <v>700</v>
      </c>
      <c r="G91" s="88">
        <v>757</v>
      </c>
      <c r="H91" s="88">
        <v>2256</v>
      </c>
      <c r="I91" s="88">
        <v>1031</v>
      </c>
      <c r="J91" s="88">
        <v>1225</v>
      </c>
      <c r="K91" s="88">
        <v>2070</v>
      </c>
      <c r="L91" s="88">
        <v>958</v>
      </c>
      <c r="M91" s="88">
        <v>1112</v>
      </c>
      <c r="N91" s="88">
        <v>3554</v>
      </c>
      <c r="O91" s="88">
        <v>1693</v>
      </c>
      <c r="P91" s="88">
        <v>1861</v>
      </c>
      <c r="Q91" s="88">
        <v>2128</v>
      </c>
      <c r="R91" s="88">
        <v>911</v>
      </c>
      <c r="S91" s="88">
        <v>1217</v>
      </c>
    </row>
    <row r="92" spans="1:19">
      <c r="A92" s="86" t="str">
        <f>[1]연령별!A92</f>
        <v>71  세</v>
      </c>
      <c r="B92" s="87">
        <f t="shared" si="6"/>
        <v>9065</v>
      </c>
      <c r="C92" s="88">
        <f t="shared" si="7"/>
        <v>3997</v>
      </c>
      <c r="D92" s="88">
        <f t="shared" si="8"/>
        <v>5068</v>
      </c>
      <c r="E92" s="88">
        <v>1174</v>
      </c>
      <c r="F92" s="88">
        <v>547</v>
      </c>
      <c r="G92" s="88">
        <v>627</v>
      </c>
      <c r="H92" s="88">
        <v>1794</v>
      </c>
      <c r="I92" s="88">
        <v>803</v>
      </c>
      <c r="J92" s="88">
        <v>991</v>
      </c>
      <c r="K92" s="88">
        <v>1656</v>
      </c>
      <c r="L92" s="88">
        <v>757</v>
      </c>
      <c r="M92" s="88">
        <v>899</v>
      </c>
      <c r="N92" s="88">
        <v>2735</v>
      </c>
      <c r="O92" s="88">
        <v>1209</v>
      </c>
      <c r="P92" s="88">
        <v>1526</v>
      </c>
      <c r="Q92" s="88">
        <v>1706</v>
      </c>
      <c r="R92" s="88">
        <v>681</v>
      </c>
      <c r="S92" s="88">
        <v>1025</v>
      </c>
    </row>
    <row r="93" spans="1:19">
      <c r="A93" s="86" t="str">
        <f>[1]연령별!A93</f>
        <v>72  세</v>
      </c>
      <c r="B93" s="87">
        <f t="shared" si="6"/>
        <v>7798</v>
      </c>
      <c r="C93" s="88">
        <f t="shared" si="7"/>
        <v>3325</v>
      </c>
      <c r="D93" s="88">
        <f t="shared" si="8"/>
        <v>4473</v>
      </c>
      <c r="E93" s="88">
        <v>1027</v>
      </c>
      <c r="F93" s="88">
        <v>470</v>
      </c>
      <c r="G93" s="88">
        <v>557</v>
      </c>
      <c r="H93" s="88">
        <v>1567</v>
      </c>
      <c r="I93" s="88">
        <v>683</v>
      </c>
      <c r="J93" s="88">
        <v>884</v>
      </c>
      <c r="K93" s="88">
        <v>1446</v>
      </c>
      <c r="L93" s="88">
        <v>643</v>
      </c>
      <c r="M93" s="88">
        <v>803</v>
      </c>
      <c r="N93" s="88">
        <v>2344</v>
      </c>
      <c r="O93" s="88">
        <v>1001</v>
      </c>
      <c r="P93" s="88">
        <v>1343</v>
      </c>
      <c r="Q93" s="88">
        <v>1414</v>
      </c>
      <c r="R93" s="88">
        <v>528</v>
      </c>
      <c r="S93" s="88">
        <v>886</v>
      </c>
    </row>
    <row r="94" spans="1:19">
      <c r="A94" s="86" t="str">
        <f>[1]연령별!A94</f>
        <v>73  세</v>
      </c>
      <c r="B94" s="87">
        <f t="shared" si="6"/>
        <v>7682</v>
      </c>
      <c r="C94" s="88">
        <f t="shared" si="7"/>
        <v>3282</v>
      </c>
      <c r="D94" s="88">
        <f t="shared" si="8"/>
        <v>4400</v>
      </c>
      <c r="E94" s="88">
        <v>961</v>
      </c>
      <c r="F94" s="88">
        <v>455</v>
      </c>
      <c r="G94" s="88">
        <v>506</v>
      </c>
      <c r="H94" s="88">
        <v>1584</v>
      </c>
      <c r="I94" s="88">
        <v>666</v>
      </c>
      <c r="J94" s="88">
        <v>918</v>
      </c>
      <c r="K94" s="88">
        <v>1410</v>
      </c>
      <c r="L94" s="88">
        <v>626</v>
      </c>
      <c r="M94" s="88">
        <v>784</v>
      </c>
      <c r="N94" s="88">
        <v>2316</v>
      </c>
      <c r="O94" s="88">
        <v>991</v>
      </c>
      <c r="P94" s="88">
        <v>1325</v>
      </c>
      <c r="Q94" s="88">
        <v>1411</v>
      </c>
      <c r="R94" s="88">
        <v>544</v>
      </c>
      <c r="S94" s="88">
        <v>867</v>
      </c>
    </row>
    <row r="95" spans="1:19">
      <c r="A95" s="86" t="str">
        <f>[1]연령별!A95</f>
        <v>74  세</v>
      </c>
      <c r="B95" s="87">
        <f t="shared" si="6"/>
        <v>7011</v>
      </c>
      <c r="C95" s="88">
        <f t="shared" si="7"/>
        <v>2971</v>
      </c>
      <c r="D95" s="88">
        <f t="shared" si="8"/>
        <v>4040</v>
      </c>
      <c r="E95" s="88">
        <v>900</v>
      </c>
      <c r="F95" s="88">
        <v>414</v>
      </c>
      <c r="G95" s="88">
        <v>486</v>
      </c>
      <c r="H95" s="88">
        <v>1387</v>
      </c>
      <c r="I95" s="88">
        <v>571</v>
      </c>
      <c r="J95" s="88">
        <v>816</v>
      </c>
      <c r="K95" s="88">
        <v>1270</v>
      </c>
      <c r="L95" s="88">
        <v>572</v>
      </c>
      <c r="M95" s="88">
        <v>698</v>
      </c>
      <c r="N95" s="88">
        <v>2138</v>
      </c>
      <c r="O95" s="88">
        <v>903</v>
      </c>
      <c r="P95" s="88">
        <v>1235</v>
      </c>
      <c r="Q95" s="88">
        <v>1316</v>
      </c>
      <c r="R95" s="88">
        <v>511</v>
      </c>
      <c r="S95" s="88">
        <v>805</v>
      </c>
    </row>
    <row r="96" spans="1:19" s="59" customFormat="1">
      <c r="A96" s="81" t="str">
        <f>[1]연령별!A96</f>
        <v>75-79</v>
      </c>
      <c r="B96" s="84">
        <f t="shared" si="6"/>
        <v>27320</v>
      </c>
      <c r="C96" s="85">
        <f t="shared" si="7"/>
        <v>10487</v>
      </c>
      <c r="D96" s="85">
        <f t="shared" si="8"/>
        <v>16833</v>
      </c>
      <c r="E96" s="85">
        <v>3344</v>
      </c>
      <c r="F96" s="85">
        <v>1464</v>
      </c>
      <c r="G96" s="85">
        <v>1880</v>
      </c>
      <c r="H96" s="85">
        <v>5431</v>
      </c>
      <c r="I96" s="85">
        <v>2108</v>
      </c>
      <c r="J96" s="85">
        <v>3323</v>
      </c>
      <c r="K96" s="85">
        <v>4947</v>
      </c>
      <c r="L96" s="85">
        <v>1897</v>
      </c>
      <c r="M96" s="85">
        <v>3050</v>
      </c>
      <c r="N96" s="85">
        <v>8248</v>
      </c>
      <c r="O96" s="85">
        <v>3190</v>
      </c>
      <c r="P96" s="85">
        <v>5058</v>
      </c>
      <c r="Q96" s="85">
        <v>5350</v>
      </c>
      <c r="R96" s="85">
        <v>1828</v>
      </c>
      <c r="S96" s="85">
        <v>3522</v>
      </c>
    </row>
    <row r="97" spans="1:19">
      <c r="A97" s="86" t="str">
        <f>[1]연령별!A97</f>
        <v>75  세</v>
      </c>
      <c r="B97" s="87">
        <f t="shared" si="6"/>
        <v>6533</v>
      </c>
      <c r="C97" s="88">
        <f t="shared" si="7"/>
        <v>2665</v>
      </c>
      <c r="D97" s="88">
        <f t="shared" si="8"/>
        <v>3868</v>
      </c>
      <c r="E97" s="88">
        <v>794</v>
      </c>
      <c r="F97" s="88">
        <v>366</v>
      </c>
      <c r="G97" s="88">
        <v>428</v>
      </c>
      <c r="H97" s="88">
        <v>1306</v>
      </c>
      <c r="I97" s="88">
        <v>531</v>
      </c>
      <c r="J97" s="88">
        <v>775</v>
      </c>
      <c r="K97" s="88">
        <v>1165</v>
      </c>
      <c r="L97" s="88">
        <v>477</v>
      </c>
      <c r="M97" s="88">
        <v>688</v>
      </c>
      <c r="N97" s="88">
        <v>1971</v>
      </c>
      <c r="O97" s="88">
        <v>827</v>
      </c>
      <c r="P97" s="88">
        <v>1144</v>
      </c>
      <c r="Q97" s="88">
        <v>1297</v>
      </c>
      <c r="R97" s="88">
        <v>464</v>
      </c>
      <c r="S97" s="88">
        <v>833</v>
      </c>
    </row>
    <row r="98" spans="1:19">
      <c r="A98" s="86" t="str">
        <f>[1]연령별!A98</f>
        <v>76  세</v>
      </c>
      <c r="B98" s="87">
        <f t="shared" si="6"/>
        <v>5669</v>
      </c>
      <c r="C98" s="88">
        <f t="shared" si="7"/>
        <v>2195</v>
      </c>
      <c r="D98" s="88">
        <f t="shared" si="8"/>
        <v>3474</v>
      </c>
      <c r="E98" s="88">
        <v>734</v>
      </c>
      <c r="F98" s="88">
        <v>331</v>
      </c>
      <c r="G98" s="88">
        <v>403</v>
      </c>
      <c r="H98" s="88">
        <v>1085</v>
      </c>
      <c r="I98" s="88">
        <v>431</v>
      </c>
      <c r="J98" s="88">
        <v>654</v>
      </c>
      <c r="K98" s="88">
        <v>1042</v>
      </c>
      <c r="L98" s="88">
        <v>409</v>
      </c>
      <c r="M98" s="88">
        <v>633</v>
      </c>
      <c r="N98" s="88">
        <v>1737</v>
      </c>
      <c r="O98" s="88">
        <v>662</v>
      </c>
      <c r="P98" s="88">
        <v>1075</v>
      </c>
      <c r="Q98" s="88">
        <v>1071</v>
      </c>
      <c r="R98" s="88">
        <v>362</v>
      </c>
      <c r="S98" s="88">
        <v>709</v>
      </c>
    </row>
    <row r="99" spans="1:19">
      <c r="A99" s="86" t="str">
        <f>[1]연령별!A99</f>
        <v>77  세</v>
      </c>
      <c r="B99" s="87">
        <f t="shared" si="6"/>
        <v>5710</v>
      </c>
      <c r="C99" s="88">
        <f t="shared" si="7"/>
        <v>2219</v>
      </c>
      <c r="D99" s="88">
        <f t="shared" si="8"/>
        <v>3491</v>
      </c>
      <c r="E99" s="88">
        <v>659</v>
      </c>
      <c r="F99" s="88">
        <v>274</v>
      </c>
      <c r="G99" s="88">
        <v>385</v>
      </c>
      <c r="H99" s="88">
        <v>1122</v>
      </c>
      <c r="I99" s="88">
        <v>471</v>
      </c>
      <c r="J99" s="88">
        <v>651</v>
      </c>
      <c r="K99" s="88">
        <v>1037</v>
      </c>
      <c r="L99" s="88">
        <v>404</v>
      </c>
      <c r="M99" s="88">
        <v>633</v>
      </c>
      <c r="N99" s="88">
        <v>1713</v>
      </c>
      <c r="O99" s="88">
        <v>667</v>
      </c>
      <c r="P99" s="88">
        <v>1046</v>
      </c>
      <c r="Q99" s="88">
        <v>1179</v>
      </c>
      <c r="R99" s="88">
        <v>403</v>
      </c>
      <c r="S99" s="88">
        <v>776</v>
      </c>
    </row>
    <row r="100" spans="1:19">
      <c r="A100" s="86" t="str">
        <f>[1]연령별!A100</f>
        <v>78  세</v>
      </c>
      <c r="B100" s="87">
        <f t="shared" si="6"/>
        <v>5161</v>
      </c>
      <c r="C100" s="88">
        <f t="shared" si="7"/>
        <v>1926</v>
      </c>
      <c r="D100" s="88">
        <f t="shared" si="8"/>
        <v>3235</v>
      </c>
      <c r="E100" s="88">
        <v>638</v>
      </c>
      <c r="F100" s="88">
        <v>281</v>
      </c>
      <c r="G100" s="88">
        <v>357</v>
      </c>
      <c r="H100" s="88">
        <v>1015</v>
      </c>
      <c r="I100" s="88">
        <v>370</v>
      </c>
      <c r="J100" s="88">
        <v>645</v>
      </c>
      <c r="K100" s="88">
        <v>923</v>
      </c>
      <c r="L100" s="88">
        <v>340</v>
      </c>
      <c r="M100" s="88">
        <v>583</v>
      </c>
      <c r="N100" s="88">
        <v>1586</v>
      </c>
      <c r="O100" s="88">
        <v>596</v>
      </c>
      <c r="P100" s="88">
        <v>990</v>
      </c>
      <c r="Q100" s="88">
        <v>999</v>
      </c>
      <c r="R100" s="88">
        <v>339</v>
      </c>
      <c r="S100" s="88">
        <v>660</v>
      </c>
    </row>
    <row r="101" spans="1:19">
      <c r="A101" s="86" t="str">
        <f>[1]연령별!A101</f>
        <v>79  세</v>
      </c>
      <c r="B101" s="87">
        <f t="shared" ref="B101:B126" si="9">SUM(C101:D101)</f>
        <v>4247</v>
      </c>
      <c r="C101" s="88">
        <f t="shared" ref="C101:C126" si="10">SUM(F101,I101,L101,O101,R101)</f>
        <v>1482</v>
      </c>
      <c r="D101" s="88">
        <f t="shared" ref="D101:D126" si="11">SUM(G101,J101,M101,P101,S101)</f>
        <v>2765</v>
      </c>
      <c r="E101" s="88">
        <v>519</v>
      </c>
      <c r="F101" s="88">
        <v>212</v>
      </c>
      <c r="G101" s="88">
        <v>307</v>
      </c>
      <c r="H101" s="88">
        <v>903</v>
      </c>
      <c r="I101" s="88">
        <v>305</v>
      </c>
      <c r="J101" s="88">
        <v>598</v>
      </c>
      <c r="K101" s="88">
        <v>780</v>
      </c>
      <c r="L101" s="88">
        <v>267</v>
      </c>
      <c r="M101" s="88">
        <v>513</v>
      </c>
      <c r="N101" s="88">
        <v>1241</v>
      </c>
      <c r="O101" s="88">
        <v>438</v>
      </c>
      <c r="P101" s="88">
        <v>803</v>
      </c>
      <c r="Q101" s="88">
        <v>804</v>
      </c>
      <c r="R101" s="88">
        <v>260</v>
      </c>
      <c r="S101" s="88">
        <v>544</v>
      </c>
    </row>
    <row r="102" spans="1:19" s="59" customFormat="1">
      <c r="A102" s="81" t="str">
        <f>[1]연령별!A102</f>
        <v>80-84</v>
      </c>
      <c r="B102" s="84">
        <f t="shared" si="9"/>
        <v>15460</v>
      </c>
      <c r="C102" s="85">
        <f t="shared" si="10"/>
        <v>4798</v>
      </c>
      <c r="D102" s="85">
        <f t="shared" si="11"/>
        <v>10662</v>
      </c>
      <c r="E102" s="85">
        <v>1851</v>
      </c>
      <c r="F102" s="85">
        <v>666</v>
      </c>
      <c r="G102" s="85">
        <v>1185</v>
      </c>
      <c r="H102" s="85">
        <v>3126</v>
      </c>
      <c r="I102" s="85">
        <v>985</v>
      </c>
      <c r="J102" s="85">
        <v>2141</v>
      </c>
      <c r="K102" s="85">
        <v>2791</v>
      </c>
      <c r="L102" s="85">
        <v>883</v>
      </c>
      <c r="M102" s="85">
        <v>1908</v>
      </c>
      <c r="N102" s="85">
        <v>4644</v>
      </c>
      <c r="O102" s="85">
        <v>1402</v>
      </c>
      <c r="P102" s="85">
        <v>3242</v>
      </c>
      <c r="Q102" s="85">
        <v>3048</v>
      </c>
      <c r="R102" s="85">
        <v>862</v>
      </c>
      <c r="S102" s="85">
        <v>2186</v>
      </c>
    </row>
    <row r="103" spans="1:19">
      <c r="A103" s="86" t="str">
        <f>[1]연령별!A103</f>
        <v>80  세</v>
      </c>
      <c r="B103" s="87">
        <f t="shared" si="9"/>
        <v>3784</v>
      </c>
      <c r="C103" s="88">
        <f t="shared" si="10"/>
        <v>1279</v>
      </c>
      <c r="D103" s="88">
        <f t="shared" si="11"/>
        <v>2505</v>
      </c>
      <c r="E103" s="88">
        <v>451</v>
      </c>
      <c r="F103" s="88">
        <v>175</v>
      </c>
      <c r="G103" s="88">
        <v>276</v>
      </c>
      <c r="H103" s="88">
        <v>782</v>
      </c>
      <c r="I103" s="88">
        <v>268</v>
      </c>
      <c r="J103" s="88">
        <v>514</v>
      </c>
      <c r="K103" s="88">
        <v>716</v>
      </c>
      <c r="L103" s="88">
        <v>235</v>
      </c>
      <c r="M103" s="88">
        <v>481</v>
      </c>
      <c r="N103" s="88">
        <v>1093</v>
      </c>
      <c r="O103" s="88">
        <v>368</v>
      </c>
      <c r="P103" s="88">
        <v>725</v>
      </c>
      <c r="Q103" s="88">
        <v>742</v>
      </c>
      <c r="R103" s="88">
        <v>233</v>
      </c>
      <c r="S103" s="88">
        <v>509</v>
      </c>
    </row>
    <row r="104" spans="1:19">
      <c r="A104" s="86" t="str">
        <f>[1]연령별!A104</f>
        <v>81  세</v>
      </c>
      <c r="B104" s="87">
        <f t="shared" si="9"/>
        <v>3237</v>
      </c>
      <c r="C104" s="88">
        <f t="shared" si="10"/>
        <v>1031</v>
      </c>
      <c r="D104" s="88">
        <f t="shared" si="11"/>
        <v>2206</v>
      </c>
      <c r="E104" s="88">
        <v>404</v>
      </c>
      <c r="F104" s="88">
        <v>149</v>
      </c>
      <c r="G104" s="88">
        <v>255</v>
      </c>
      <c r="H104" s="88">
        <v>640</v>
      </c>
      <c r="I104" s="88">
        <v>223</v>
      </c>
      <c r="J104" s="88">
        <v>417</v>
      </c>
      <c r="K104" s="88">
        <v>551</v>
      </c>
      <c r="L104" s="88">
        <v>177</v>
      </c>
      <c r="M104" s="88">
        <v>374</v>
      </c>
      <c r="N104" s="88">
        <v>1007</v>
      </c>
      <c r="O104" s="88">
        <v>321</v>
      </c>
      <c r="P104" s="88">
        <v>686</v>
      </c>
      <c r="Q104" s="88">
        <v>635</v>
      </c>
      <c r="R104" s="88">
        <v>161</v>
      </c>
      <c r="S104" s="88">
        <v>474</v>
      </c>
    </row>
    <row r="105" spans="1:19">
      <c r="A105" s="86" t="str">
        <f>[1]연령별!A105</f>
        <v>82  세</v>
      </c>
      <c r="B105" s="87">
        <f t="shared" si="9"/>
        <v>3186</v>
      </c>
      <c r="C105" s="88">
        <f t="shared" si="10"/>
        <v>887</v>
      </c>
      <c r="D105" s="88">
        <f t="shared" si="11"/>
        <v>2299</v>
      </c>
      <c r="E105" s="88">
        <v>360</v>
      </c>
      <c r="F105" s="88">
        <v>113</v>
      </c>
      <c r="G105" s="88">
        <v>247</v>
      </c>
      <c r="H105" s="88">
        <v>604</v>
      </c>
      <c r="I105" s="88">
        <v>155</v>
      </c>
      <c r="J105" s="88">
        <v>449</v>
      </c>
      <c r="K105" s="88">
        <v>609</v>
      </c>
      <c r="L105" s="88">
        <v>187</v>
      </c>
      <c r="M105" s="88">
        <v>422</v>
      </c>
      <c r="N105" s="88">
        <v>935</v>
      </c>
      <c r="O105" s="88">
        <v>244</v>
      </c>
      <c r="P105" s="88">
        <v>691</v>
      </c>
      <c r="Q105" s="88">
        <v>678</v>
      </c>
      <c r="R105" s="88">
        <v>188</v>
      </c>
      <c r="S105" s="88">
        <v>490</v>
      </c>
    </row>
    <row r="106" spans="1:19">
      <c r="A106" s="86" t="str">
        <f>[1]연령별!A106</f>
        <v>83  세</v>
      </c>
      <c r="B106" s="87">
        <f t="shared" si="9"/>
        <v>2926</v>
      </c>
      <c r="C106" s="88">
        <f t="shared" si="10"/>
        <v>906</v>
      </c>
      <c r="D106" s="88">
        <f t="shared" si="11"/>
        <v>2020</v>
      </c>
      <c r="E106" s="88">
        <v>366</v>
      </c>
      <c r="F106" s="88">
        <v>125</v>
      </c>
      <c r="G106" s="88">
        <v>241</v>
      </c>
      <c r="H106" s="88">
        <v>612</v>
      </c>
      <c r="I106" s="88">
        <v>183</v>
      </c>
      <c r="J106" s="88">
        <v>429</v>
      </c>
      <c r="K106" s="88">
        <v>536</v>
      </c>
      <c r="L106" s="88">
        <v>165</v>
      </c>
      <c r="M106" s="88">
        <v>371</v>
      </c>
      <c r="N106" s="88">
        <v>853</v>
      </c>
      <c r="O106" s="88">
        <v>274</v>
      </c>
      <c r="P106" s="88">
        <v>579</v>
      </c>
      <c r="Q106" s="88">
        <v>559</v>
      </c>
      <c r="R106" s="88">
        <v>159</v>
      </c>
      <c r="S106" s="88">
        <v>400</v>
      </c>
    </row>
    <row r="107" spans="1:19">
      <c r="A107" s="86" t="str">
        <f>[1]연령별!A107</f>
        <v>84  세</v>
      </c>
      <c r="B107" s="87">
        <f t="shared" si="9"/>
        <v>2327</v>
      </c>
      <c r="C107" s="88">
        <f t="shared" si="10"/>
        <v>695</v>
      </c>
      <c r="D107" s="88">
        <f t="shared" si="11"/>
        <v>1632</v>
      </c>
      <c r="E107" s="88">
        <v>270</v>
      </c>
      <c r="F107" s="88">
        <v>104</v>
      </c>
      <c r="G107" s="88">
        <v>166</v>
      </c>
      <c r="H107" s="88">
        <v>488</v>
      </c>
      <c r="I107" s="88">
        <v>156</v>
      </c>
      <c r="J107" s="88">
        <v>332</v>
      </c>
      <c r="K107" s="88">
        <v>379</v>
      </c>
      <c r="L107" s="88">
        <v>119</v>
      </c>
      <c r="M107" s="88">
        <v>260</v>
      </c>
      <c r="N107" s="88">
        <v>756</v>
      </c>
      <c r="O107" s="88">
        <v>195</v>
      </c>
      <c r="P107" s="88">
        <v>561</v>
      </c>
      <c r="Q107" s="88">
        <v>434</v>
      </c>
      <c r="R107" s="88">
        <v>121</v>
      </c>
      <c r="S107" s="88">
        <v>313</v>
      </c>
    </row>
    <row r="108" spans="1:19" s="59" customFormat="1">
      <c r="A108" s="81" t="str">
        <f>[1]연령별!A108</f>
        <v>85-89</v>
      </c>
      <c r="B108" s="84">
        <f t="shared" si="9"/>
        <v>7100</v>
      </c>
      <c r="C108" s="85">
        <f t="shared" si="10"/>
        <v>1837</v>
      </c>
      <c r="D108" s="85">
        <f t="shared" si="11"/>
        <v>5263</v>
      </c>
      <c r="E108" s="85">
        <v>871</v>
      </c>
      <c r="F108" s="85">
        <v>269</v>
      </c>
      <c r="G108" s="85">
        <v>602</v>
      </c>
      <c r="H108" s="85">
        <v>1515</v>
      </c>
      <c r="I108" s="85">
        <v>378</v>
      </c>
      <c r="J108" s="85">
        <v>1137</v>
      </c>
      <c r="K108" s="85">
        <v>1290</v>
      </c>
      <c r="L108" s="85">
        <v>340</v>
      </c>
      <c r="M108" s="85">
        <v>950</v>
      </c>
      <c r="N108" s="85">
        <v>2022</v>
      </c>
      <c r="O108" s="85">
        <v>522</v>
      </c>
      <c r="P108" s="85">
        <v>1500</v>
      </c>
      <c r="Q108" s="85">
        <v>1402</v>
      </c>
      <c r="R108" s="85">
        <v>328</v>
      </c>
      <c r="S108" s="85">
        <v>1074</v>
      </c>
    </row>
    <row r="109" spans="1:19">
      <c r="A109" s="86" t="str">
        <f>[1]연령별!A109</f>
        <v>85  세</v>
      </c>
      <c r="B109" s="87">
        <f t="shared" si="9"/>
        <v>2045</v>
      </c>
      <c r="C109" s="88">
        <f t="shared" si="10"/>
        <v>570</v>
      </c>
      <c r="D109" s="88">
        <f t="shared" si="11"/>
        <v>1475</v>
      </c>
      <c r="E109" s="88">
        <v>261</v>
      </c>
      <c r="F109" s="88">
        <v>91</v>
      </c>
      <c r="G109" s="88">
        <v>170</v>
      </c>
      <c r="H109" s="88">
        <v>426</v>
      </c>
      <c r="I109" s="88">
        <v>125</v>
      </c>
      <c r="J109" s="88">
        <v>301</v>
      </c>
      <c r="K109" s="88">
        <v>381</v>
      </c>
      <c r="L109" s="88">
        <v>109</v>
      </c>
      <c r="M109" s="88">
        <v>272</v>
      </c>
      <c r="N109" s="88">
        <v>600</v>
      </c>
      <c r="O109" s="88">
        <v>162</v>
      </c>
      <c r="P109" s="88">
        <v>438</v>
      </c>
      <c r="Q109" s="88">
        <v>377</v>
      </c>
      <c r="R109" s="88">
        <v>83</v>
      </c>
      <c r="S109" s="88">
        <v>294</v>
      </c>
    </row>
    <row r="110" spans="1:19">
      <c r="A110" s="86" t="str">
        <f>[1]연령별!A110</f>
        <v>86  세</v>
      </c>
      <c r="B110" s="87">
        <f t="shared" si="9"/>
        <v>1554</v>
      </c>
      <c r="C110" s="88">
        <f t="shared" si="10"/>
        <v>415</v>
      </c>
      <c r="D110" s="88">
        <f t="shared" si="11"/>
        <v>1139</v>
      </c>
      <c r="E110" s="88">
        <v>203</v>
      </c>
      <c r="F110" s="88">
        <v>66</v>
      </c>
      <c r="G110" s="88">
        <v>137</v>
      </c>
      <c r="H110" s="88">
        <v>312</v>
      </c>
      <c r="I110" s="88">
        <v>81</v>
      </c>
      <c r="J110" s="88">
        <v>231</v>
      </c>
      <c r="K110" s="88">
        <v>275</v>
      </c>
      <c r="L110" s="88">
        <v>69</v>
      </c>
      <c r="M110" s="88">
        <v>206</v>
      </c>
      <c r="N110" s="88">
        <v>456</v>
      </c>
      <c r="O110" s="88">
        <v>124</v>
      </c>
      <c r="P110" s="88">
        <v>332</v>
      </c>
      <c r="Q110" s="88">
        <v>308</v>
      </c>
      <c r="R110" s="88">
        <v>75</v>
      </c>
      <c r="S110" s="88">
        <v>233</v>
      </c>
    </row>
    <row r="111" spans="1:19">
      <c r="A111" s="86" t="str">
        <f>[1]연령별!A111</f>
        <v>87  세</v>
      </c>
      <c r="B111" s="87">
        <f t="shared" si="9"/>
        <v>1369</v>
      </c>
      <c r="C111" s="88">
        <f t="shared" si="10"/>
        <v>342</v>
      </c>
      <c r="D111" s="88">
        <f t="shared" si="11"/>
        <v>1027</v>
      </c>
      <c r="E111" s="88">
        <v>160</v>
      </c>
      <c r="F111" s="88">
        <v>45</v>
      </c>
      <c r="G111" s="88">
        <v>115</v>
      </c>
      <c r="H111" s="88">
        <v>285</v>
      </c>
      <c r="I111" s="88">
        <v>58</v>
      </c>
      <c r="J111" s="88">
        <v>227</v>
      </c>
      <c r="K111" s="88">
        <v>251</v>
      </c>
      <c r="L111" s="88">
        <v>62</v>
      </c>
      <c r="M111" s="88">
        <v>189</v>
      </c>
      <c r="N111" s="88">
        <v>372</v>
      </c>
      <c r="O111" s="88">
        <v>99</v>
      </c>
      <c r="P111" s="88">
        <v>273</v>
      </c>
      <c r="Q111" s="88">
        <v>301</v>
      </c>
      <c r="R111" s="88">
        <v>78</v>
      </c>
      <c r="S111" s="88">
        <v>223</v>
      </c>
    </row>
    <row r="112" spans="1:19">
      <c r="A112" s="86" t="str">
        <f>[1]연령별!A112</f>
        <v>88  세</v>
      </c>
      <c r="B112" s="87">
        <f t="shared" si="9"/>
        <v>982</v>
      </c>
      <c r="C112" s="88">
        <f t="shared" si="10"/>
        <v>276</v>
      </c>
      <c r="D112" s="88">
        <f t="shared" si="11"/>
        <v>706</v>
      </c>
      <c r="E112" s="88">
        <v>119</v>
      </c>
      <c r="F112" s="88">
        <v>32</v>
      </c>
      <c r="G112" s="88">
        <v>87</v>
      </c>
      <c r="H112" s="88">
        <v>236</v>
      </c>
      <c r="I112" s="88">
        <v>61</v>
      </c>
      <c r="J112" s="88">
        <v>175</v>
      </c>
      <c r="K112" s="88">
        <v>167</v>
      </c>
      <c r="L112" s="88">
        <v>53</v>
      </c>
      <c r="M112" s="88">
        <v>114</v>
      </c>
      <c r="N112" s="88">
        <v>270</v>
      </c>
      <c r="O112" s="88">
        <v>74</v>
      </c>
      <c r="P112" s="88">
        <v>196</v>
      </c>
      <c r="Q112" s="88">
        <v>190</v>
      </c>
      <c r="R112" s="88">
        <v>56</v>
      </c>
      <c r="S112" s="88">
        <v>134</v>
      </c>
    </row>
    <row r="113" spans="1:19">
      <c r="A113" s="86" t="str">
        <f>[1]연령별!A113</f>
        <v>89  세</v>
      </c>
      <c r="B113" s="87">
        <f t="shared" si="9"/>
        <v>1150</v>
      </c>
      <c r="C113" s="88">
        <f t="shared" si="10"/>
        <v>234</v>
      </c>
      <c r="D113" s="88">
        <f t="shared" si="11"/>
        <v>916</v>
      </c>
      <c r="E113" s="88">
        <v>128</v>
      </c>
      <c r="F113" s="88">
        <v>35</v>
      </c>
      <c r="G113" s="88">
        <v>93</v>
      </c>
      <c r="H113" s="88">
        <v>256</v>
      </c>
      <c r="I113" s="88">
        <v>53</v>
      </c>
      <c r="J113" s="88">
        <v>203</v>
      </c>
      <c r="K113" s="88">
        <v>216</v>
      </c>
      <c r="L113" s="88">
        <v>47</v>
      </c>
      <c r="M113" s="88">
        <v>169</v>
      </c>
      <c r="N113" s="88">
        <v>324</v>
      </c>
      <c r="O113" s="88">
        <v>63</v>
      </c>
      <c r="P113" s="88">
        <v>261</v>
      </c>
      <c r="Q113" s="88">
        <v>226</v>
      </c>
      <c r="R113" s="88">
        <v>36</v>
      </c>
      <c r="S113" s="88">
        <v>190</v>
      </c>
    </row>
    <row r="114" spans="1:19" s="59" customFormat="1">
      <c r="A114" s="81" t="str">
        <f>[1]연령별!A114</f>
        <v>90-94</v>
      </c>
      <c r="B114" s="84">
        <f t="shared" si="9"/>
        <v>2591</v>
      </c>
      <c r="C114" s="85">
        <f t="shared" si="10"/>
        <v>469</v>
      </c>
      <c r="D114" s="85">
        <f t="shared" si="11"/>
        <v>2122</v>
      </c>
      <c r="E114" s="85">
        <v>317</v>
      </c>
      <c r="F114" s="85">
        <v>65</v>
      </c>
      <c r="G114" s="85">
        <v>252</v>
      </c>
      <c r="H114" s="85">
        <v>525</v>
      </c>
      <c r="I114" s="85">
        <v>88</v>
      </c>
      <c r="J114" s="85">
        <v>437</v>
      </c>
      <c r="K114" s="85">
        <v>528</v>
      </c>
      <c r="L114" s="85">
        <v>101</v>
      </c>
      <c r="M114" s="85">
        <v>427</v>
      </c>
      <c r="N114" s="85">
        <v>734</v>
      </c>
      <c r="O114" s="85">
        <v>121</v>
      </c>
      <c r="P114" s="85">
        <v>613</v>
      </c>
      <c r="Q114" s="85">
        <v>487</v>
      </c>
      <c r="R114" s="85">
        <v>94</v>
      </c>
      <c r="S114" s="85">
        <v>393</v>
      </c>
    </row>
    <row r="115" spans="1:19">
      <c r="A115" s="86" t="str">
        <f>[1]연령별!A115</f>
        <v>90  세</v>
      </c>
      <c r="B115" s="87">
        <f t="shared" si="9"/>
        <v>848</v>
      </c>
      <c r="C115" s="88">
        <f t="shared" si="10"/>
        <v>182</v>
      </c>
      <c r="D115" s="88">
        <f t="shared" si="11"/>
        <v>666</v>
      </c>
      <c r="E115" s="88">
        <v>96</v>
      </c>
      <c r="F115" s="88">
        <v>25</v>
      </c>
      <c r="G115" s="88">
        <v>71</v>
      </c>
      <c r="H115" s="88">
        <v>171</v>
      </c>
      <c r="I115" s="88">
        <v>36</v>
      </c>
      <c r="J115" s="88">
        <v>135</v>
      </c>
      <c r="K115" s="88">
        <v>183</v>
      </c>
      <c r="L115" s="88">
        <v>36</v>
      </c>
      <c r="M115" s="88">
        <v>147</v>
      </c>
      <c r="N115" s="88">
        <v>238</v>
      </c>
      <c r="O115" s="88">
        <v>46</v>
      </c>
      <c r="P115" s="88">
        <v>192</v>
      </c>
      <c r="Q115" s="88">
        <v>160</v>
      </c>
      <c r="R115" s="88">
        <v>39</v>
      </c>
      <c r="S115" s="88">
        <v>121</v>
      </c>
    </row>
    <row r="116" spans="1:19">
      <c r="A116" s="86" t="str">
        <f>[1]연령별!A116</f>
        <v>91  세</v>
      </c>
      <c r="B116" s="87">
        <f t="shared" si="9"/>
        <v>639</v>
      </c>
      <c r="C116" s="88">
        <f t="shared" si="10"/>
        <v>110</v>
      </c>
      <c r="D116" s="88">
        <f t="shared" si="11"/>
        <v>529</v>
      </c>
      <c r="E116" s="88">
        <v>92</v>
      </c>
      <c r="F116" s="88">
        <v>15</v>
      </c>
      <c r="G116" s="88">
        <v>77</v>
      </c>
      <c r="H116" s="88">
        <v>137</v>
      </c>
      <c r="I116" s="88">
        <v>25</v>
      </c>
      <c r="J116" s="88">
        <v>112</v>
      </c>
      <c r="K116" s="88">
        <v>122</v>
      </c>
      <c r="L116" s="88">
        <v>27</v>
      </c>
      <c r="M116" s="88">
        <v>95</v>
      </c>
      <c r="N116" s="88">
        <v>167</v>
      </c>
      <c r="O116" s="88">
        <v>22</v>
      </c>
      <c r="P116" s="88">
        <v>145</v>
      </c>
      <c r="Q116" s="88">
        <v>121</v>
      </c>
      <c r="R116" s="88">
        <v>21</v>
      </c>
      <c r="S116" s="88">
        <v>100</v>
      </c>
    </row>
    <row r="117" spans="1:19">
      <c r="A117" s="86" t="str">
        <f>[1]연령별!A117</f>
        <v>92  세</v>
      </c>
      <c r="B117" s="87">
        <f t="shared" si="9"/>
        <v>465</v>
      </c>
      <c r="C117" s="88">
        <f t="shared" si="10"/>
        <v>74</v>
      </c>
      <c r="D117" s="88">
        <f t="shared" si="11"/>
        <v>391</v>
      </c>
      <c r="E117" s="88">
        <v>60</v>
      </c>
      <c r="F117" s="88">
        <v>18</v>
      </c>
      <c r="G117" s="88">
        <v>42</v>
      </c>
      <c r="H117" s="88">
        <v>85</v>
      </c>
      <c r="I117" s="88">
        <v>9</v>
      </c>
      <c r="J117" s="88">
        <v>76</v>
      </c>
      <c r="K117" s="88">
        <v>89</v>
      </c>
      <c r="L117" s="88">
        <v>9</v>
      </c>
      <c r="M117" s="88">
        <v>80</v>
      </c>
      <c r="N117" s="88">
        <v>145</v>
      </c>
      <c r="O117" s="88">
        <v>25</v>
      </c>
      <c r="P117" s="88">
        <v>120</v>
      </c>
      <c r="Q117" s="88">
        <v>86</v>
      </c>
      <c r="R117" s="88">
        <v>13</v>
      </c>
      <c r="S117" s="88">
        <v>73</v>
      </c>
    </row>
    <row r="118" spans="1:19">
      <c r="A118" s="86" t="str">
        <f>[1]연령별!A118</f>
        <v>93  세</v>
      </c>
      <c r="B118" s="87">
        <f t="shared" si="9"/>
        <v>358</v>
      </c>
      <c r="C118" s="88">
        <f t="shared" si="10"/>
        <v>61</v>
      </c>
      <c r="D118" s="88">
        <f t="shared" si="11"/>
        <v>297</v>
      </c>
      <c r="E118" s="88">
        <v>41</v>
      </c>
      <c r="F118" s="88">
        <v>4</v>
      </c>
      <c r="G118" s="88">
        <v>37</v>
      </c>
      <c r="H118" s="88">
        <v>68</v>
      </c>
      <c r="I118" s="88">
        <v>9</v>
      </c>
      <c r="J118" s="88">
        <v>59</v>
      </c>
      <c r="K118" s="88">
        <v>76</v>
      </c>
      <c r="L118" s="88">
        <v>21</v>
      </c>
      <c r="M118" s="88">
        <v>55</v>
      </c>
      <c r="N118" s="88">
        <v>103</v>
      </c>
      <c r="O118" s="88">
        <v>16</v>
      </c>
      <c r="P118" s="88">
        <v>87</v>
      </c>
      <c r="Q118" s="88">
        <v>70</v>
      </c>
      <c r="R118" s="88">
        <v>11</v>
      </c>
      <c r="S118" s="88">
        <v>59</v>
      </c>
    </row>
    <row r="119" spans="1:19">
      <c r="A119" s="86" t="str">
        <f>[1]연령별!A119</f>
        <v>94  세</v>
      </c>
      <c r="B119" s="87">
        <f t="shared" si="9"/>
        <v>281</v>
      </c>
      <c r="C119" s="88">
        <f t="shared" si="10"/>
        <v>42</v>
      </c>
      <c r="D119" s="88">
        <f t="shared" si="11"/>
        <v>239</v>
      </c>
      <c r="E119" s="88">
        <v>28</v>
      </c>
      <c r="F119" s="88">
        <v>3</v>
      </c>
      <c r="G119" s="88">
        <v>25</v>
      </c>
      <c r="H119" s="88">
        <v>64</v>
      </c>
      <c r="I119" s="88">
        <v>9</v>
      </c>
      <c r="J119" s="88">
        <v>55</v>
      </c>
      <c r="K119" s="88">
        <v>58</v>
      </c>
      <c r="L119" s="88">
        <v>8</v>
      </c>
      <c r="M119" s="88">
        <v>50</v>
      </c>
      <c r="N119" s="88">
        <v>81</v>
      </c>
      <c r="O119" s="88">
        <v>12</v>
      </c>
      <c r="P119" s="88">
        <v>69</v>
      </c>
      <c r="Q119" s="88">
        <v>50</v>
      </c>
      <c r="R119" s="88">
        <v>10</v>
      </c>
      <c r="S119" s="88">
        <v>40</v>
      </c>
    </row>
    <row r="120" spans="1:19" s="59" customFormat="1">
      <c r="A120" s="81" t="str">
        <f>[1]연령별!A120</f>
        <v>95-99</v>
      </c>
      <c r="B120" s="84">
        <f t="shared" si="9"/>
        <v>588</v>
      </c>
      <c r="C120" s="85">
        <f t="shared" si="10"/>
        <v>71</v>
      </c>
      <c r="D120" s="85">
        <f t="shared" si="11"/>
        <v>517</v>
      </c>
      <c r="E120" s="85">
        <v>76</v>
      </c>
      <c r="F120" s="85">
        <v>13</v>
      </c>
      <c r="G120" s="85">
        <v>63</v>
      </c>
      <c r="H120" s="85">
        <v>136</v>
      </c>
      <c r="I120" s="85">
        <v>11</v>
      </c>
      <c r="J120" s="85">
        <v>125</v>
      </c>
      <c r="K120" s="85">
        <v>121</v>
      </c>
      <c r="L120" s="85">
        <v>15</v>
      </c>
      <c r="M120" s="85">
        <v>106</v>
      </c>
      <c r="N120" s="85">
        <v>163</v>
      </c>
      <c r="O120" s="85">
        <v>25</v>
      </c>
      <c r="P120" s="85">
        <v>138</v>
      </c>
      <c r="Q120" s="85">
        <v>92</v>
      </c>
      <c r="R120" s="85">
        <v>7</v>
      </c>
      <c r="S120" s="85">
        <v>85</v>
      </c>
    </row>
    <row r="121" spans="1:19">
      <c r="A121" s="86" t="str">
        <f>[1]연령별!A121</f>
        <v>95  세</v>
      </c>
      <c r="B121" s="87">
        <f t="shared" si="9"/>
        <v>176</v>
      </c>
      <c r="C121" s="88">
        <f t="shared" si="10"/>
        <v>19</v>
      </c>
      <c r="D121" s="88">
        <f t="shared" si="11"/>
        <v>157</v>
      </c>
      <c r="E121" s="88">
        <v>22</v>
      </c>
      <c r="F121" s="88">
        <v>3</v>
      </c>
      <c r="G121" s="88">
        <v>19</v>
      </c>
      <c r="H121" s="88">
        <v>43</v>
      </c>
      <c r="I121" s="88">
        <v>4</v>
      </c>
      <c r="J121" s="88">
        <v>39</v>
      </c>
      <c r="K121" s="88">
        <v>32</v>
      </c>
      <c r="L121" s="88">
        <v>4</v>
      </c>
      <c r="M121" s="88">
        <v>28</v>
      </c>
      <c r="N121" s="88">
        <v>54</v>
      </c>
      <c r="O121" s="88">
        <v>7</v>
      </c>
      <c r="P121" s="88">
        <v>47</v>
      </c>
      <c r="Q121" s="88">
        <v>25</v>
      </c>
      <c r="R121" s="88">
        <v>1</v>
      </c>
      <c r="S121" s="88">
        <v>24</v>
      </c>
    </row>
    <row r="122" spans="1:19">
      <c r="A122" s="86" t="str">
        <f>[1]연령별!A122</f>
        <v>96  세</v>
      </c>
      <c r="B122" s="87">
        <f t="shared" si="9"/>
        <v>150</v>
      </c>
      <c r="C122" s="88">
        <f t="shared" si="10"/>
        <v>23</v>
      </c>
      <c r="D122" s="88">
        <f t="shared" si="11"/>
        <v>127</v>
      </c>
      <c r="E122" s="88">
        <v>20</v>
      </c>
      <c r="F122" s="88">
        <v>3</v>
      </c>
      <c r="G122" s="88">
        <v>17</v>
      </c>
      <c r="H122" s="88">
        <v>40</v>
      </c>
      <c r="I122" s="88">
        <v>3</v>
      </c>
      <c r="J122" s="88">
        <v>37</v>
      </c>
      <c r="K122" s="88">
        <v>29</v>
      </c>
      <c r="L122" s="88">
        <v>7</v>
      </c>
      <c r="M122" s="88">
        <v>22</v>
      </c>
      <c r="N122" s="88">
        <v>43</v>
      </c>
      <c r="O122" s="88">
        <v>7</v>
      </c>
      <c r="P122" s="88">
        <v>36</v>
      </c>
      <c r="Q122" s="88">
        <v>18</v>
      </c>
      <c r="R122" s="88">
        <v>3</v>
      </c>
      <c r="S122" s="88">
        <v>15</v>
      </c>
    </row>
    <row r="123" spans="1:19">
      <c r="A123" s="86" t="str">
        <f>[1]연령별!A123</f>
        <v>97  세</v>
      </c>
      <c r="B123" s="87">
        <f t="shared" si="9"/>
        <v>110</v>
      </c>
      <c r="C123" s="88">
        <f t="shared" si="10"/>
        <v>17</v>
      </c>
      <c r="D123" s="88">
        <f t="shared" si="11"/>
        <v>93</v>
      </c>
      <c r="E123" s="88">
        <v>16</v>
      </c>
      <c r="F123" s="88">
        <v>4</v>
      </c>
      <c r="G123" s="88">
        <v>12</v>
      </c>
      <c r="H123" s="88">
        <v>22</v>
      </c>
      <c r="I123" s="88">
        <v>2</v>
      </c>
      <c r="J123" s="88">
        <v>20</v>
      </c>
      <c r="K123" s="88">
        <v>19</v>
      </c>
      <c r="L123" s="88">
        <v>2</v>
      </c>
      <c r="M123" s="88">
        <v>17</v>
      </c>
      <c r="N123" s="88">
        <v>38</v>
      </c>
      <c r="O123" s="88">
        <v>9</v>
      </c>
      <c r="P123" s="88">
        <v>29</v>
      </c>
      <c r="Q123" s="88">
        <v>15</v>
      </c>
      <c r="R123" s="88">
        <v>0</v>
      </c>
      <c r="S123" s="88">
        <v>15</v>
      </c>
    </row>
    <row r="124" spans="1:19">
      <c r="A124" s="86" t="str">
        <f>[1]연령별!A124</f>
        <v>98  세</v>
      </c>
      <c r="B124" s="87">
        <f t="shared" si="9"/>
        <v>93</v>
      </c>
      <c r="C124" s="88">
        <f t="shared" si="10"/>
        <v>6</v>
      </c>
      <c r="D124" s="88">
        <f t="shared" si="11"/>
        <v>87</v>
      </c>
      <c r="E124" s="88">
        <v>10</v>
      </c>
      <c r="F124" s="88">
        <v>3</v>
      </c>
      <c r="G124" s="88">
        <v>7</v>
      </c>
      <c r="H124" s="88">
        <v>21</v>
      </c>
      <c r="I124" s="88">
        <v>0</v>
      </c>
      <c r="J124" s="88">
        <v>21</v>
      </c>
      <c r="K124" s="88">
        <v>19</v>
      </c>
      <c r="L124" s="88">
        <v>0</v>
      </c>
      <c r="M124" s="88">
        <v>19</v>
      </c>
      <c r="N124" s="88">
        <v>21</v>
      </c>
      <c r="O124" s="88">
        <v>1</v>
      </c>
      <c r="P124" s="88">
        <v>20</v>
      </c>
      <c r="Q124" s="88">
        <v>22</v>
      </c>
      <c r="R124" s="88">
        <v>2</v>
      </c>
      <c r="S124" s="88">
        <v>20</v>
      </c>
    </row>
    <row r="125" spans="1:19">
      <c r="A125" s="86" t="str">
        <f>[1]연령별!A125</f>
        <v>99  세</v>
      </c>
      <c r="B125" s="87">
        <f t="shared" si="9"/>
        <v>59</v>
      </c>
      <c r="C125" s="88">
        <f t="shared" si="10"/>
        <v>6</v>
      </c>
      <c r="D125" s="88">
        <f t="shared" si="11"/>
        <v>53</v>
      </c>
      <c r="E125" s="88">
        <v>8</v>
      </c>
      <c r="F125" s="88">
        <v>0</v>
      </c>
      <c r="G125" s="88">
        <v>8</v>
      </c>
      <c r="H125" s="88">
        <v>10</v>
      </c>
      <c r="I125" s="88">
        <v>2</v>
      </c>
      <c r="J125" s="88">
        <v>8</v>
      </c>
      <c r="K125" s="88">
        <v>22</v>
      </c>
      <c r="L125" s="88">
        <v>2</v>
      </c>
      <c r="M125" s="88">
        <v>20</v>
      </c>
      <c r="N125" s="88">
        <v>7</v>
      </c>
      <c r="O125" s="88">
        <v>1</v>
      </c>
      <c r="P125" s="88">
        <v>6</v>
      </c>
      <c r="Q125" s="88">
        <v>12</v>
      </c>
      <c r="R125" s="88">
        <v>1</v>
      </c>
      <c r="S125" s="88">
        <v>11</v>
      </c>
    </row>
    <row r="126" spans="1:19" s="59" customFormat="1">
      <c r="A126" s="89" t="str">
        <f>[1]연령별!A126</f>
        <v>100+</v>
      </c>
      <c r="B126" s="90">
        <f t="shared" si="9"/>
        <v>257</v>
      </c>
      <c r="C126" s="68">
        <f t="shared" si="10"/>
        <v>34</v>
      </c>
      <c r="D126" s="68">
        <f t="shared" si="11"/>
        <v>223</v>
      </c>
      <c r="E126" s="68">
        <v>47</v>
      </c>
      <c r="F126" s="68">
        <v>7</v>
      </c>
      <c r="G126" s="68">
        <v>40</v>
      </c>
      <c r="H126" s="68">
        <v>42</v>
      </c>
      <c r="I126" s="68">
        <v>4</v>
      </c>
      <c r="J126" s="68">
        <v>38</v>
      </c>
      <c r="K126" s="68">
        <v>64</v>
      </c>
      <c r="L126" s="68">
        <v>13</v>
      </c>
      <c r="M126" s="68">
        <v>51</v>
      </c>
      <c r="N126" s="68">
        <v>70</v>
      </c>
      <c r="O126" s="68">
        <v>8</v>
      </c>
      <c r="P126" s="68">
        <v>62</v>
      </c>
      <c r="Q126" s="68">
        <v>34</v>
      </c>
      <c r="R126" s="68">
        <v>2</v>
      </c>
      <c r="S126" s="68">
        <v>32</v>
      </c>
    </row>
  </sheetData>
  <mergeCells count="10">
    <mergeCell ref="A1:M1"/>
    <mergeCell ref="A2:H2"/>
    <mergeCell ref="U2:V2"/>
    <mergeCell ref="A3:A4"/>
    <mergeCell ref="E3:G3"/>
    <mergeCell ref="B3:D3"/>
    <mergeCell ref="H3:J3"/>
    <mergeCell ref="K3:M3"/>
    <mergeCell ref="N3:P3"/>
    <mergeCell ref="Q3:S3"/>
  </mergeCells>
  <phoneticPr fontId="21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126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80" customWidth="1"/>
    <col min="2" max="10" width="11" style="36" customWidth="1"/>
    <col min="11" max="19" width="10.33203125" style="36" customWidth="1"/>
    <col min="20" max="16384" width="8.88671875" style="36"/>
  </cols>
  <sheetData>
    <row r="1" spans="1:22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54"/>
    </row>
    <row r="2" spans="1:22" ht="18">
      <c r="A2" s="335"/>
      <c r="B2" s="335"/>
      <c r="C2" s="335"/>
      <c r="D2" s="335"/>
      <c r="E2" s="335"/>
      <c r="F2" s="335"/>
      <c r="G2" s="335"/>
      <c r="H2" s="335"/>
      <c r="L2" s="44"/>
      <c r="M2" s="44"/>
      <c r="S2" s="77" t="s">
        <v>356</v>
      </c>
      <c r="T2" s="77"/>
      <c r="U2" s="346"/>
      <c r="V2" s="346"/>
    </row>
    <row r="3" spans="1:22">
      <c r="A3" s="347" t="str">
        <f>[1]연령별!A3</f>
        <v>구 분</v>
      </c>
      <c r="B3" s="349" t="s">
        <v>0</v>
      </c>
      <c r="C3" s="349"/>
      <c r="D3" s="349"/>
      <c r="E3" s="349" t="s">
        <v>354</v>
      </c>
      <c r="F3" s="349"/>
      <c r="G3" s="349"/>
      <c r="H3" s="349" t="s">
        <v>353</v>
      </c>
      <c r="I3" s="349"/>
      <c r="J3" s="349"/>
      <c r="K3" s="349" t="s">
        <v>358</v>
      </c>
      <c r="L3" s="349"/>
      <c r="M3" s="349"/>
      <c r="N3" s="349" t="s">
        <v>357</v>
      </c>
      <c r="O3" s="349"/>
      <c r="P3" s="349"/>
      <c r="Q3" s="349" t="s">
        <v>352</v>
      </c>
      <c r="R3" s="349"/>
      <c r="S3" s="350"/>
      <c r="U3" s="48"/>
      <c r="V3" s="48"/>
    </row>
    <row r="4" spans="1:22" s="80" customFormat="1">
      <c r="A4" s="348"/>
      <c r="B4" s="78" t="s">
        <v>3</v>
      </c>
      <c r="C4" s="78" t="s">
        <v>1</v>
      </c>
      <c r="D4" s="78" t="s">
        <v>2</v>
      </c>
      <c r="E4" s="78" t="str">
        <f>[1]연령별!B4</f>
        <v>계</v>
      </c>
      <c r="F4" s="78" t="str">
        <f>[1]연령별!C4</f>
        <v>남</v>
      </c>
      <c r="G4" s="78" t="str">
        <f>[1]연령별!D4</f>
        <v>여</v>
      </c>
      <c r="H4" s="78" t="str">
        <f>[2]연령별!B4</f>
        <v>계</v>
      </c>
      <c r="I4" s="78" t="str">
        <f>[2]연령별!C4</f>
        <v>남</v>
      </c>
      <c r="J4" s="78" t="str">
        <f>[2]연령별!D4</f>
        <v>여</v>
      </c>
      <c r="K4" s="78" t="str">
        <f>[3]연령별!B4</f>
        <v>계</v>
      </c>
      <c r="L4" s="78" t="str">
        <f>[3]연령별!C4</f>
        <v>남</v>
      </c>
      <c r="M4" s="78" t="str">
        <f>[3]연령별!D4</f>
        <v>여</v>
      </c>
      <c r="N4" s="78" t="str">
        <f>[4]연령별!B4</f>
        <v>계</v>
      </c>
      <c r="O4" s="78" t="str">
        <f>[4]연령별!C4</f>
        <v>남</v>
      </c>
      <c r="P4" s="78" t="str">
        <f>[4]연령별!D4</f>
        <v>여</v>
      </c>
      <c r="Q4" s="78" t="str">
        <f>[5]연령별!B4</f>
        <v>계</v>
      </c>
      <c r="R4" s="78" t="str">
        <f>[5]연령별!C4</f>
        <v>남</v>
      </c>
      <c r="S4" s="79" t="str">
        <f>[5]연령별!D4</f>
        <v>여</v>
      </c>
    </row>
    <row r="5" spans="1:22" s="59" customFormat="1">
      <c r="A5" s="81">
        <v>2013</v>
      </c>
      <c r="B5" s="82">
        <f t="shared" ref="B5:B36" si="0">SUM(C5:D5)</f>
        <v>1472910</v>
      </c>
      <c r="C5" s="83">
        <f t="shared" ref="C5:C36" si="1">SUM(F5,I5,L5,O5,R5)</f>
        <v>730216</v>
      </c>
      <c r="D5" s="83">
        <f t="shared" ref="D5:D36" si="2">SUM(G5,J5,M5,P5,S5)</f>
        <v>742694</v>
      </c>
      <c r="E5" s="83">
        <f>SUM(F5,G5)</f>
        <v>103016</v>
      </c>
      <c r="F5" s="83">
        <f>SUM(F6,F12,F18,F24,F30,F36,F42,F48,F54,F60,F66,F72,F78,F84,F90,F96,F102,F108,F114,F120,F126)</f>
        <v>51584</v>
      </c>
      <c r="G5" s="83">
        <f>SUM(G6,G12,G18,G24,G30,G36,G42,G48,G54,G60,G66,G72,G78,G84,G90,G96,G102,G108,G114,G120,G126)</f>
        <v>51432</v>
      </c>
      <c r="H5" s="83">
        <f>SUM(I5,J5)</f>
        <v>315276</v>
      </c>
      <c r="I5" s="83">
        <f>SUM(I6,I12,I18,I24,I30,I36,I42,I48,I54,I60,I66,I72,I78,I84,I90,I96,I102,I108,I114,I120,I126)</f>
        <v>155104</v>
      </c>
      <c r="J5" s="83">
        <f>SUM(J6,J12,J18,J24,J30,J36,J42,J48,J54,J60,J66,J72,J78,J84,J90,J96,J102,J108,J114,J120,J126)</f>
        <v>160172</v>
      </c>
      <c r="K5" s="83">
        <f>SUM(L5,M5)</f>
        <v>216254</v>
      </c>
      <c r="L5" s="83">
        <f>SUM(L6,L12,L18,L24,L30,L36,L42,L48,L54,L60,L66,L72,L78,L84,L90,L96,L102,L108,L114,L120,L126)</f>
        <v>104891</v>
      </c>
      <c r="M5" s="83">
        <f>SUM(M6,M12,M18,M24,M30,M36,M42,M48,M54,M60,M66,M72,M78,M84,M90,M96,M102,M108,M114,M120,M126)</f>
        <v>111363</v>
      </c>
      <c r="N5" s="83">
        <f>SUM(O5,P5)</f>
        <v>445489</v>
      </c>
      <c r="O5" s="83">
        <f>SUM(O6,O12,O18,O24,O30,O36,O42,O48,O54,O60,O66,O72,O78,O84,O90,O96,O102,O108,O114,O120,O126)</f>
        <v>221433</v>
      </c>
      <c r="P5" s="83">
        <f>SUM(P6,P12,P18,P24,P30,P36,P42,P48,P54,P60,P66,P72,P78,P84,P90,P96,P102,P108,P114,P120,P126)</f>
        <v>224056</v>
      </c>
      <c r="Q5" s="83">
        <f>SUM(R5,S5)</f>
        <v>392875</v>
      </c>
      <c r="R5" s="83">
        <f>SUM(R6,R12,R18,R24,R30,R36,R42,R48,R54,R60,R66,R72,R78,R84,R90,R96,R102,R108,R114,R120,R126)</f>
        <v>197204</v>
      </c>
      <c r="S5" s="83">
        <f>SUM(S6,S12,S18,S24,S30,S36,S42,S48,S54,S60,S66,S72,S78,S84,S90,S96,S102,S108,S114,S120,S126)</f>
        <v>195671</v>
      </c>
    </row>
    <row r="6" spans="1:22" s="59" customFormat="1">
      <c r="A6" s="81" t="str">
        <f>[1]연령별!A6</f>
        <v>0 - 4</v>
      </c>
      <c r="B6" s="84">
        <f t="shared" si="0"/>
        <v>70889</v>
      </c>
      <c r="C6" s="85">
        <f t="shared" si="1"/>
        <v>36607</v>
      </c>
      <c r="D6" s="85">
        <f t="shared" si="2"/>
        <v>34282</v>
      </c>
      <c r="E6" s="92">
        <v>3681</v>
      </c>
      <c r="F6" s="92">
        <v>1903</v>
      </c>
      <c r="G6" s="92">
        <v>1778</v>
      </c>
      <c r="H6" s="85">
        <v>14053</v>
      </c>
      <c r="I6" s="85">
        <v>7234</v>
      </c>
      <c r="J6" s="85">
        <v>6819</v>
      </c>
      <c r="K6" s="85">
        <v>8544</v>
      </c>
      <c r="L6" s="85">
        <v>4371</v>
      </c>
      <c r="M6" s="85">
        <v>4173</v>
      </c>
      <c r="N6" s="85">
        <v>19359</v>
      </c>
      <c r="O6" s="85">
        <v>10057</v>
      </c>
      <c r="P6" s="85">
        <v>9302</v>
      </c>
      <c r="Q6" s="85">
        <v>25252</v>
      </c>
      <c r="R6" s="85">
        <v>13042</v>
      </c>
      <c r="S6" s="85">
        <v>12210</v>
      </c>
    </row>
    <row r="7" spans="1:22">
      <c r="A7" s="86" t="str">
        <f>[1]연령별!A7</f>
        <v xml:space="preserve">  0  세</v>
      </c>
      <c r="B7" s="87">
        <f t="shared" si="0"/>
        <v>12407</v>
      </c>
      <c r="C7" s="88">
        <f t="shared" si="1"/>
        <v>6371</v>
      </c>
      <c r="D7" s="88">
        <f t="shared" si="2"/>
        <v>6036</v>
      </c>
      <c r="E7" s="93">
        <v>797</v>
      </c>
      <c r="F7" s="93">
        <v>407</v>
      </c>
      <c r="G7" s="93">
        <v>390</v>
      </c>
      <c r="H7" s="88">
        <v>2496</v>
      </c>
      <c r="I7" s="88">
        <v>1245</v>
      </c>
      <c r="J7" s="88">
        <v>1251</v>
      </c>
      <c r="K7" s="88">
        <v>1374</v>
      </c>
      <c r="L7" s="88">
        <v>704</v>
      </c>
      <c r="M7" s="88">
        <v>670</v>
      </c>
      <c r="N7" s="88">
        <v>3462</v>
      </c>
      <c r="O7" s="88">
        <v>1813</v>
      </c>
      <c r="P7" s="88">
        <v>1649</v>
      </c>
      <c r="Q7" s="88">
        <v>4278</v>
      </c>
      <c r="R7" s="88">
        <v>2202</v>
      </c>
      <c r="S7" s="88">
        <v>2076</v>
      </c>
    </row>
    <row r="8" spans="1:22">
      <c r="A8" s="86" t="str">
        <f>[1]연령별!A8</f>
        <v xml:space="preserve">  1  세</v>
      </c>
      <c r="B8" s="87">
        <f t="shared" si="0"/>
        <v>14846</v>
      </c>
      <c r="C8" s="88">
        <f t="shared" si="1"/>
        <v>7691</v>
      </c>
      <c r="D8" s="88">
        <f t="shared" si="2"/>
        <v>7155</v>
      </c>
      <c r="E8" s="93">
        <v>857</v>
      </c>
      <c r="F8" s="93">
        <v>443</v>
      </c>
      <c r="G8" s="93">
        <v>414</v>
      </c>
      <c r="H8" s="88">
        <v>2905</v>
      </c>
      <c r="I8" s="88">
        <v>1527</v>
      </c>
      <c r="J8" s="88">
        <v>1378</v>
      </c>
      <c r="K8" s="88">
        <v>1806</v>
      </c>
      <c r="L8" s="88">
        <v>935</v>
      </c>
      <c r="M8" s="88">
        <v>871</v>
      </c>
      <c r="N8" s="88">
        <v>4093</v>
      </c>
      <c r="O8" s="88">
        <v>2111</v>
      </c>
      <c r="P8" s="88">
        <v>1982</v>
      </c>
      <c r="Q8" s="88">
        <v>5185</v>
      </c>
      <c r="R8" s="88">
        <v>2675</v>
      </c>
      <c r="S8" s="88">
        <v>2510</v>
      </c>
    </row>
    <row r="9" spans="1:22">
      <c r="A9" s="86" t="str">
        <f>[1]연령별!A9</f>
        <v xml:space="preserve">  2  세</v>
      </c>
      <c r="B9" s="87">
        <f t="shared" si="0"/>
        <v>14564</v>
      </c>
      <c r="C9" s="88">
        <f t="shared" si="1"/>
        <v>7537</v>
      </c>
      <c r="D9" s="88">
        <f t="shared" si="2"/>
        <v>7027</v>
      </c>
      <c r="E9" s="93">
        <v>763</v>
      </c>
      <c r="F9" s="93">
        <v>382</v>
      </c>
      <c r="G9" s="93">
        <v>381</v>
      </c>
      <c r="H9" s="88">
        <v>2855</v>
      </c>
      <c r="I9" s="88">
        <v>1461</v>
      </c>
      <c r="J9" s="88">
        <v>1394</v>
      </c>
      <c r="K9" s="88">
        <v>1761</v>
      </c>
      <c r="L9" s="88">
        <v>908</v>
      </c>
      <c r="M9" s="88">
        <v>853</v>
      </c>
      <c r="N9" s="88">
        <v>3941</v>
      </c>
      <c r="O9" s="88">
        <v>2026</v>
      </c>
      <c r="P9" s="88">
        <v>1915</v>
      </c>
      <c r="Q9" s="88">
        <v>5244</v>
      </c>
      <c r="R9" s="88">
        <v>2760</v>
      </c>
      <c r="S9" s="88">
        <v>2484</v>
      </c>
    </row>
    <row r="10" spans="1:22">
      <c r="A10" s="86" t="str">
        <f>[1]연령별!A10</f>
        <v xml:space="preserve">  3  세</v>
      </c>
      <c r="B10" s="87">
        <f t="shared" si="0"/>
        <v>14811</v>
      </c>
      <c r="C10" s="88">
        <f t="shared" si="1"/>
        <v>7672</v>
      </c>
      <c r="D10" s="88">
        <f t="shared" si="2"/>
        <v>7139</v>
      </c>
      <c r="E10" s="93">
        <v>668</v>
      </c>
      <c r="F10" s="93">
        <v>362</v>
      </c>
      <c r="G10" s="93">
        <v>306</v>
      </c>
      <c r="H10" s="88">
        <v>2943</v>
      </c>
      <c r="I10" s="88">
        <v>1541</v>
      </c>
      <c r="J10" s="88">
        <v>1402</v>
      </c>
      <c r="K10" s="88">
        <v>1884</v>
      </c>
      <c r="L10" s="88">
        <v>955</v>
      </c>
      <c r="M10" s="88">
        <v>929</v>
      </c>
      <c r="N10" s="88">
        <v>3957</v>
      </c>
      <c r="O10" s="88">
        <v>2017</v>
      </c>
      <c r="P10" s="88">
        <v>1940</v>
      </c>
      <c r="Q10" s="88">
        <v>5359</v>
      </c>
      <c r="R10" s="88">
        <v>2797</v>
      </c>
      <c r="S10" s="88">
        <v>2562</v>
      </c>
    </row>
    <row r="11" spans="1:22">
      <c r="A11" s="86" t="str">
        <f>[1]연령별!A11</f>
        <v xml:space="preserve">  4  세</v>
      </c>
      <c r="B11" s="87">
        <f t="shared" si="0"/>
        <v>14261</v>
      </c>
      <c r="C11" s="88">
        <f t="shared" si="1"/>
        <v>7336</v>
      </c>
      <c r="D11" s="88">
        <f t="shared" si="2"/>
        <v>6925</v>
      </c>
      <c r="E11" s="93">
        <v>596</v>
      </c>
      <c r="F11" s="93">
        <v>309</v>
      </c>
      <c r="G11" s="93">
        <v>287</v>
      </c>
      <c r="H11" s="88">
        <v>2854</v>
      </c>
      <c r="I11" s="88">
        <v>1460</v>
      </c>
      <c r="J11" s="88">
        <v>1394</v>
      </c>
      <c r="K11" s="88">
        <v>1719</v>
      </c>
      <c r="L11" s="88">
        <v>869</v>
      </c>
      <c r="M11" s="88">
        <v>850</v>
      </c>
      <c r="N11" s="88">
        <v>3906</v>
      </c>
      <c r="O11" s="88">
        <v>2090</v>
      </c>
      <c r="P11" s="88">
        <v>1816</v>
      </c>
      <c r="Q11" s="88">
        <v>5186</v>
      </c>
      <c r="R11" s="88">
        <v>2608</v>
      </c>
      <c r="S11" s="88">
        <v>2578</v>
      </c>
    </row>
    <row r="12" spans="1:22" s="59" customFormat="1">
      <c r="A12" s="81" t="str">
        <f>[1]연령별!A12</f>
        <v>5 - 9</v>
      </c>
      <c r="B12" s="84">
        <f t="shared" si="0"/>
        <v>76086</v>
      </c>
      <c r="C12" s="85">
        <f t="shared" si="1"/>
        <v>39416</v>
      </c>
      <c r="D12" s="85">
        <f t="shared" si="2"/>
        <v>36670</v>
      </c>
      <c r="E12" s="92">
        <v>3221</v>
      </c>
      <c r="F12" s="92">
        <v>1691</v>
      </c>
      <c r="G12" s="92">
        <v>1530</v>
      </c>
      <c r="H12" s="85">
        <v>16056</v>
      </c>
      <c r="I12" s="85">
        <v>8273</v>
      </c>
      <c r="J12" s="85">
        <v>7783</v>
      </c>
      <c r="K12" s="85">
        <v>9359</v>
      </c>
      <c r="L12" s="85">
        <v>4835</v>
      </c>
      <c r="M12" s="85">
        <v>4524</v>
      </c>
      <c r="N12" s="85">
        <v>20427</v>
      </c>
      <c r="O12" s="85">
        <v>10662</v>
      </c>
      <c r="P12" s="85">
        <v>9765</v>
      </c>
      <c r="Q12" s="85">
        <v>27023</v>
      </c>
      <c r="R12" s="85">
        <v>13955</v>
      </c>
      <c r="S12" s="85">
        <v>13068</v>
      </c>
    </row>
    <row r="13" spans="1:22">
      <c r="A13" s="86" t="str">
        <f>[1]연령별!A13</f>
        <v xml:space="preserve">  5  세</v>
      </c>
      <c r="B13" s="87">
        <f t="shared" si="0"/>
        <v>14939</v>
      </c>
      <c r="C13" s="88">
        <f t="shared" si="1"/>
        <v>7613</v>
      </c>
      <c r="D13" s="88">
        <f t="shared" si="2"/>
        <v>7326</v>
      </c>
      <c r="E13" s="93">
        <v>649</v>
      </c>
      <c r="F13" s="93">
        <v>342</v>
      </c>
      <c r="G13" s="93">
        <v>307</v>
      </c>
      <c r="H13" s="88">
        <v>3043</v>
      </c>
      <c r="I13" s="88">
        <v>1564</v>
      </c>
      <c r="J13" s="88">
        <v>1479</v>
      </c>
      <c r="K13" s="88">
        <v>1863</v>
      </c>
      <c r="L13" s="88">
        <v>947</v>
      </c>
      <c r="M13" s="88">
        <v>916</v>
      </c>
      <c r="N13" s="88">
        <v>3994</v>
      </c>
      <c r="O13" s="88">
        <v>2047</v>
      </c>
      <c r="P13" s="88">
        <v>1947</v>
      </c>
      <c r="Q13" s="88">
        <v>5390</v>
      </c>
      <c r="R13" s="88">
        <v>2713</v>
      </c>
      <c r="S13" s="88">
        <v>2677</v>
      </c>
    </row>
    <row r="14" spans="1:22">
      <c r="A14" s="86" t="str">
        <f>[1]연령별!A14</f>
        <v xml:space="preserve">  6  세</v>
      </c>
      <c r="B14" s="87">
        <f t="shared" si="0"/>
        <v>16302</v>
      </c>
      <c r="C14" s="88">
        <f t="shared" si="1"/>
        <v>8504</v>
      </c>
      <c r="D14" s="88">
        <f t="shared" si="2"/>
        <v>7798</v>
      </c>
      <c r="E14" s="93">
        <v>693</v>
      </c>
      <c r="F14" s="93">
        <v>347</v>
      </c>
      <c r="G14" s="93">
        <v>346</v>
      </c>
      <c r="H14" s="88">
        <v>3381</v>
      </c>
      <c r="I14" s="88">
        <v>1758</v>
      </c>
      <c r="J14" s="88">
        <v>1623</v>
      </c>
      <c r="K14" s="88">
        <v>1944</v>
      </c>
      <c r="L14" s="88">
        <v>992</v>
      </c>
      <c r="M14" s="88">
        <v>952</v>
      </c>
      <c r="N14" s="88">
        <v>4394</v>
      </c>
      <c r="O14" s="88">
        <v>2336</v>
      </c>
      <c r="P14" s="88">
        <v>2058</v>
      </c>
      <c r="Q14" s="88">
        <v>5890</v>
      </c>
      <c r="R14" s="88">
        <v>3071</v>
      </c>
      <c r="S14" s="88">
        <v>2819</v>
      </c>
    </row>
    <row r="15" spans="1:22">
      <c r="A15" s="86" t="str">
        <f>[1]연령별!A15</f>
        <v xml:space="preserve">  7  세</v>
      </c>
      <c r="B15" s="87">
        <f t="shared" si="0"/>
        <v>14756</v>
      </c>
      <c r="C15" s="88">
        <f t="shared" si="1"/>
        <v>7687</v>
      </c>
      <c r="D15" s="88">
        <f t="shared" si="2"/>
        <v>7069</v>
      </c>
      <c r="E15" s="93">
        <v>621</v>
      </c>
      <c r="F15" s="93">
        <v>328</v>
      </c>
      <c r="G15" s="93">
        <v>293</v>
      </c>
      <c r="H15" s="88">
        <v>3129</v>
      </c>
      <c r="I15" s="88">
        <v>1630</v>
      </c>
      <c r="J15" s="88">
        <v>1499</v>
      </c>
      <c r="K15" s="88">
        <v>1871</v>
      </c>
      <c r="L15" s="88">
        <v>962</v>
      </c>
      <c r="M15" s="88">
        <v>909</v>
      </c>
      <c r="N15" s="88">
        <v>3925</v>
      </c>
      <c r="O15" s="88">
        <v>2051</v>
      </c>
      <c r="P15" s="88">
        <v>1874</v>
      </c>
      <c r="Q15" s="88">
        <v>5210</v>
      </c>
      <c r="R15" s="88">
        <v>2716</v>
      </c>
      <c r="S15" s="88">
        <v>2494</v>
      </c>
    </row>
    <row r="16" spans="1:22">
      <c r="A16" s="86" t="str">
        <f>[1]연령별!A16</f>
        <v xml:space="preserve">  8  세</v>
      </c>
      <c r="B16" s="87">
        <f t="shared" si="0"/>
        <v>14330</v>
      </c>
      <c r="C16" s="88">
        <f t="shared" si="1"/>
        <v>7431</v>
      </c>
      <c r="D16" s="88">
        <f t="shared" si="2"/>
        <v>6899</v>
      </c>
      <c r="E16" s="93">
        <v>572</v>
      </c>
      <c r="F16" s="93">
        <v>312</v>
      </c>
      <c r="G16" s="93">
        <v>260</v>
      </c>
      <c r="H16" s="88">
        <v>3063</v>
      </c>
      <c r="I16" s="88">
        <v>1564</v>
      </c>
      <c r="J16" s="88">
        <v>1499</v>
      </c>
      <c r="K16" s="88">
        <v>1729</v>
      </c>
      <c r="L16" s="88">
        <v>898</v>
      </c>
      <c r="M16" s="88">
        <v>831</v>
      </c>
      <c r="N16" s="88">
        <v>3873</v>
      </c>
      <c r="O16" s="88">
        <v>2012</v>
      </c>
      <c r="P16" s="88">
        <v>1861</v>
      </c>
      <c r="Q16" s="88">
        <v>5093</v>
      </c>
      <c r="R16" s="88">
        <v>2645</v>
      </c>
      <c r="S16" s="88">
        <v>2448</v>
      </c>
    </row>
    <row r="17" spans="1:19">
      <c r="A17" s="86" t="str">
        <f>[1]연령별!A17</f>
        <v xml:space="preserve">  9  세</v>
      </c>
      <c r="B17" s="87">
        <f t="shared" si="0"/>
        <v>15759</v>
      </c>
      <c r="C17" s="88">
        <f t="shared" si="1"/>
        <v>8181</v>
      </c>
      <c r="D17" s="88">
        <f t="shared" si="2"/>
        <v>7578</v>
      </c>
      <c r="E17" s="93">
        <v>686</v>
      </c>
      <c r="F17" s="93">
        <v>362</v>
      </c>
      <c r="G17" s="93">
        <v>324</v>
      </c>
      <c r="H17" s="88">
        <v>3440</v>
      </c>
      <c r="I17" s="88">
        <v>1757</v>
      </c>
      <c r="J17" s="88">
        <v>1683</v>
      </c>
      <c r="K17" s="88">
        <v>1952</v>
      </c>
      <c r="L17" s="88">
        <v>1036</v>
      </c>
      <c r="M17" s="88">
        <v>916</v>
      </c>
      <c r="N17" s="88">
        <v>4241</v>
      </c>
      <c r="O17" s="88">
        <v>2216</v>
      </c>
      <c r="P17" s="88">
        <v>2025</v>
      </c>
      <c r="Q17" s="88">
        <v>5440</v>
      </c>
      <c r="R17" s="88">
        <v>2810</v>
      </c>
      <c r="S17" s="88">
        <v>2630</v>
      </c>
    </row>
    <row r="18" spans="1:19" s="59" customFormat="1">
      <c r="A18" s="81" t="str">
        <f>[1]연령별!A18</f>
        <v>10-14</v>
      </c>
      <c r="B18" s="84">
        <f t="shared" si="0"/>
        <v>97957</v>
      </c>
      <c r="C18" s="85">
        <f t="shared" si="1"/>
        <v>51039</v>
      </c>
      <c r="D18" s="85">
        <f t="shared" si="2"/>
        <v>46918</v>
      </c>
      <c r="E18" s="92">
        <v>4415</v>
      </c>
      <c r="F18" s="92">
        <v>2348</v>
      </c>
      <c r="G18" s="92">
        <v>2067</v>
      </c>
      <c r="H18" s="85">
        <v>21840</v>
      </c>
      <c r="I18" s="85">
        <v>11530</v>
      </c>
      <c r="J18" s="85">
        <v>10310</v>
      </c>
      <c r="K18" s="85">
        <v>12955</v>
      </c>
      <c r="L18" s="85">
        <v>6657</v>
      </c>
      <c r="M18" s="85">
        <v>6298</v>
      </c>
      <c r="N18" s="85">
        <v>27337</v>
      </c>
      <c r="O18" s="85">
        <v>14292</v>
      </c>
      <c r="P18" s="85">
        <v>13045</v>
      </c>
      <c r="Q18" s="85">
        <v>31410</v>
      </c>
      <c r="R18" s="85">
        <v>16212</v>
      </c>
      <c r="S18" s="85">
        <v>15198</v>
      </c>
    </row>
    <row r="19" spans="1:19">
      <c r="A19" s="86" t="str">
        <f>[1]연령별!A19</f>
        <v>10  세</v>
      </c>
      <c r="B19" s="87">
        <f t="shared" si="0"/>
        <v>17103</v>
      </c>
      <c r="C19" s="88">
        <f t="shared" si="1"/>
        <v>9010</v>
      </c>
      <c r="D19" s="88">
        <f t="shared" si="2"/>
        <v>8093</v>
      </c>
      <c r="E19" s="93">
        <v>763</v>
      </c>
      <c r="F19" s="93">
        <v>424</v>
      </c>
      <c r="G19" s="93">
        <v>339</v>
      </c>
      <c r="H19" s="88">
        <v>3720</v>
      </c>
      <c r="I19" s="88">
        <v>1986</v>
      </c>
      <c r="J19" s="88">
        <v>1734</v>
      </c>
      <c r="K19" s="88">
        <v>2086</v>
      </c>
      <c r="L19" s="88">
        <v>1090</v>
      </c>
      <c r="M19" s="88">
        <v>996</v>
      </c>
      <c r="N19" s="88">
        <v>4732</v>
      </c>
      <c r="O19" s="88">
        <v>2487</v>
      </c>
      <c r="P19" s="88">
        <v>2245</v>
      </c>
      <c r="Q19" s="88">
        <v>5802</v>
      </c>
      <c r="R19" s="88">
        <v>3023</v>
      </c>
      <c r="S19" s="88">
        <v>2779</v>
      </c>
    </row>
    <row r="20" spans="1:19">
      <c r="A20" s="86" t="str">
        <f>[1]연령별!A20</f>
        <v>11  세</v>
      </c>
      <c r="B20" s="87">
        <f t="shared" si="0"/>
        <v>16902</v>
      </c>
      <c r="C20" s="88">
        <f t="shared" si="1"/>
        <v>8805</v>
      </c>
      <c r="D20" s="88">
        <f t="shared" si="2"/>
        <v>8097</v>
      </c>
      <c r="E20" s="93">
        <v>736</v>
      </c>
      <c r="F20" s="93">
        <v>393</v>
      </c>
      <c r="G20" s="93">
        <v>343</v>
      </c>
      <c r="H20" s="88">
        <v>3812</v>
      </c>
      <c r="I20" s="88">
        <v>2061</v>
      </c>
      <c r="J20" s="88">
        <v>1751</v>
      </c>
      <c r="K20" s="88">
        <v>2210</v>
      </c>
      <c r="L20" s="88">
        <v>1120</v>
      </c>
      <c r="M20" s="88">
        <v>1090</v>
      </c>
      <c r="N20" s="88">
        <v>4650</v>
      </c>
      <c r="O20" s="88">
        <v>2408</v>
      </c>
      <c r="P20" s="88">
        <v>2242</v>
      </c>
      <c r="Q20" s="88">
        <v>5494</v>
      </c>
      <c r="R20" s="88">
        <v>2823</v>
      </c>
      <c r="S20" s="88">
        <v>2671</v>
      </c>
    </row>
    <row r="21" spans="1:19">
      <c r="A21" s="86" t="str">
        <f>[1]연령별!A21</f>
        <v>12  세</v>
      </c>
      <c r="B21" s="87">
        <f t="shared" si="0"/>
        <v>19550</v>
      </c>
      <c r="C21" s="88">
        <f t="shared" si="1"/>
        <v>10114</v>
      </c>
      <c r="D21" s="88">
        <f t="shared" si="2"/>
        <v>9436</v>
      </c>
      <c r="E21" s="93">
        <v>868</v>
      </c>
      <c r="F21" s="93">
        <v>451</v>
      </c>
      <c r="G21" s="93">
        <v>417</v>
      </c>
      <c r="H21" s="88">
        <v>4386</v>
      </c>
      <c r="I21" s="88">
        <v>2257</v>
      </c>
      <c r="J21" s="88">
        <v>2129</v>
      </c>
      <c r="K21" s="88">
        <v>2567</v>
      </c>
      <c r="L21" s="88">
        <v>1334</v>
      </c>
      <c r="M21" s="88">
        <v>1233</v>
      </c>
      <c r="N21" s="88">
        <v>5412</v>
      </c>
      <c r="O21" s="88">
        <v>2838</v>
      </c>
      <c r="P21" s="88">
        <v>2574</v>
      </c>
      <c r="Q21" s="88">
        <v>6317</v>
      </c>
      <c r="R21" s="88">
        <v>3234</v>
      </c>
      <c r="S21" s="88">
        <v>3083</v>
      </c>
    </row>
    <row r="22" spans="1:19">
      <c r="A22" s="86" t="str">
        <f>[1]연령별!A22</f>
        <v>13  세</v>
      </c>
      <c r="B22" s="87">
        <f t="shared" si="0"/>
        <v>22584</v>
      </c>
      <c r="C22" s="88">
        <f t="shared" si="1"/>
        <v>11804</v>
      </c>
      <c r="D22" s="88">
        <f t="shared" si="2"/>
        <v>10780</v>
      </c>
      <c r="E22" s="93">
        <v>1046</v>
      </c>
      <c r="F22" s="93">
        <v>558</v>
      </c>
      <c r="G22" s="93">
        <v>488</v>
      </c>
      <c r="H22" s="88">
        <v>5014</v>
      </c>
      <c r="I22" s="88">
        <v>2628</v>
      </c>
      <c r="J22" s="88">
        <v>2386</v>
      </c>
      <c r="K22" s="88">
        <v>3018</v>
      </c>
      <c r="L22" s="88">
        <v>1540</v>
      </c>
      <c r="M22" s="88">
        <v>1478</v>
      </c>
      <c r="N22" s="88">
        <v>6366</v>
      </c>
      <c r="O22" s="88">
        <v>3387</v>
      </c>
      <c r="P22" s="88">
        <v>2979</v>
      </c>
      <c r="Q22" s="88">
        <v>7140</v>
      </c>
      <c r="R22" s="88">
        <v>3691</v>
      </c>
      <c r="S22" s="88">
        <v>3449</v>
      </c>
    </row>
    <row r="23" spans="1:19">
      <c r="A23" s="86" t="str">
        <f>[1]연령별!A23</f>
        <v>14  세</v>
      </c>
      <c r="B23" s="87">
        <f t="shared" si="0"/>
        <v>21818</v>
      </c>
      <c r="C23" s="88">
        <f t="shared" si="1"/>
        <v>11306</v>
      </c>
      <c r="D23" s="88">
        <f t="shared" si="2"/>
        <v>10512</v>
      </c>
      <c r="E23" s="93">
        <v>1002</v>
      </c>
      <c r="F23" s="93">
        <v>522</v>
      </c>
      <c r="G23" s="93">
        <v>480</v>
      </c>
      <c r="H23" s="88">
        <v>4908</v>
      </c>
      <c r="I23" s="88">
        <v>2598</v>
      </c>
      <c r="J23" s="88">
        <v>2310</v>
      </c>
      <c r="K23" s="88">
        <v>3074</v>
      </c>
      <c r="L23" s="88">
        <v>1573</v>
      </c>
      <c r="M23" s="88">
        <v>1501</v>
      </c>
      <c r="N23" s="88">
        <v>6177</v>
      </c>
      <c r="O23" s="88">
        <v>3172</v>
      </c>
      <c r="P23" s="88">
        <v>3005</v>
      </c>
      <c r="Q23" s="88">
        <v>6657</v>
      </c>
      <c r="R23" s="88">
        <v>3441</v>
      </c>
      <c r="S23" s="88">
        <v>3216</v>
      </c>
    </row>
    <row r="24" spans="1:19" s="59" customFormat="1">
      <c r="A24" s="81" t="str">
        <f>[1]연령별!A24</f>
        <v>15-19</v>
      </c>
      <c r="B24" s="84">
        <f t="shared" si="0"/>
        <v>118116</v>
      </c>
      <c r="C24" s="85">
        <f t="shared" si="1"/>
        <v>61471</v>
      </c>
      <c r="D24" s="85">
        <f t="shared" si="2"/>
        <v>56645</v>
      </c>
      <c r="E24" s="92">
        <v>6183</v>
      </c>
      <c r="F24" s="92">
        <v>3188</v>
      </c>
      <c r="G24" s="92">
        <v>2995</v>
      </c>
      <c r="H24" s="85">
        <v>26304</v>
      </c>
      <c r="I24" s="85">
        <v>13817</v>
      </c>
      <c r="J24" s="85">
        <v>12487</v>
      </c>
      <c r="K24" s="85">
        <v>17424</v>
      </c>
      <c r="L24" s="85">
        <v>8867</v>
      </c>
      <c r="M24" s="85">
        <v>8557</v>
      </c>
      <c r="N24" s="85">
        <v>35642</v>
      </c>
      <c r="O24" s="85">
        <v>18696</v>
      </c>
      <c r="P24" s="85">
        <v>16946</v>
      </c>
      <c r="Q24" s="85">
        <v>32563</v>
      </c>
      <c r="R24" s="85">
        <v>16903</v>
      </c>
      <c r="S24" s="85">
        <v>15660</v>
      </c>
    </row>
    <row r="25" spans="1:19">
      <c r="A25" s="86" t="str">
        <f>[1]연령별!A25</f>
        <v>15  세</v>
      </c>
      <c r="B25" s="87">
        <f t="shared" si="0"/>
        <v>22738</v>
      </c>
      <c r="C25" s="88">
        <f t="shared" si="1"/>
        <v>11814</v>
      </c>
      <c r="D25" s="88">
        <f t="shared" si="2"/>
        <v>10924</v>
      </c>
      <c r="E25" s="93">
        <v>1166</v>
      </c>
      <c r="F25" s="93">
        <v>613</v>
      </c>
      <c r="G25" s="93">
        <v>553</v>
      </c>
      <c r="H25" s="88">
        <v>5047</v>
      </c>
      <c r="I25" s="88">
        <v>2656</v>
      </c>
      <c r="J25" s="88">
        <v>2391</v>
      </c>
      <c r="K25" s="88">
        <v>3320</v>
      </c>
      <c r="L25" s="88">
        <v>1713</v>
      </c>
      <c r="M25" s="88">
        <v>1607</v>
      </c>
      <c r="N25" s="88">
        <v>6543</v>
      </c>
      <c r="O25" s="88">
        <v>3425</v>
      </c>
      <c r="P25" s="88">
        <v>3118</v>
      </c>
      <c r="Q25" s="88">
        <v>6662</v>
      </c>
      <c r="R25" s="88">
        <v>3407</v>
      </c>
      <c r="S25" s="88">
        <v>3255</v>
      </c>
    </row>
    <row r="26" spans="1:19">
      <c r="A26" s="86" t="str">
        <f>[1]연령별!A26</f>
        <v>16  세</v>
      </c>
      <c r="B26" s="87">
        <f t="shared" si="0"/>
        <v>23692</v>
      </c>
      <c r="C26" s="88">
        <f t="shared" si="1"/>
        <v>12221</v>
      </c>
      <c r="D26" s="88">
        <f t="shared" si="2"/>
        <v>11471</v>
      </c>
      <c r="E26" s="93">
        <v>1176</v>
      </c>
      <c r="F26" s="93">
        <v>605</v>
      </c>
      <c r="G26" s="93">
        <v>571</v>
      </c>
      <c r="H26" s="88">
        <v>5327</v>
      </c>
      <c r="I26" s="88">
        <v>2794</v>
      </c>
      <c r="J26" s="88">
        <v>2533</v>
      </c>
      <c r="K26" s="88">
        <v>3411</v>
      </c>
      <c r="L26" s="88">
        <v>1744</v>
      </c>
      <c r="M26" s="88">
        <v>1667</v>
      </c>
      <c r="N26" s="88">
        <v>7053</v>
      </c>
      <c r="O26" s="88">
        <v>3598</v>
      </c>
      <c r="P26" s="88">
        <v>3455</v>
      </c>
      <c r="Q26" s="88">
        <v>6725</v>
      </c>
      <c r="R26" s="88">
        <v>3480</v>
      </c>
      <c r="S26" s="88">
        <v>3245</v>
      </c>
    </row>
    <row r="27" spans="1:19">
      <c r="A27" s="86" t="str">
        <f>[1]연령별!A27</f>
        <v>17  세</v>
      </c>
      <c r="B27" s="87">
        <f t="shared" si="0"/>
        <v>23638</v>
      </c>
      <c r="C27" s="88">
        <f t="shared" si="1"/>
        <v>12340</v>
      </c>
      <c r="D27" s="88">
        <f t="shared" si="2"/>
        <v>11298</v>
      </c>
      <c r="E27" s="93">
        <v>1190</v>
      </c>
      <c r="F27" s="93">
        <v>597</v>
      </c>
      <c r="G27" s="93">
        <v>593</v>
      </c>
      <c r="H27" s="88">
        <v>5211</v>
      </c>
      <c r="I27" s="88">
        <v>2758</v>
      </c>
      <c r="J27" s="88">
        <v>2453</v>
      </c>
      <c r="K27" s="88">
        <v>3490</v>
      </c>
      <c r="L27" s="88">
        <v>1757</v>
      </c>
      <c r="M27" s="88">
        <v>1733</v>
      </c>
      <c r="N27" s="88">
        <v>7167</v>
      </c>
      <c r="O27" s="88">
        <v>3788</v>
      </c>
      <c r="P27" s="88">
        <v>3379</v>
      </c>
      <c r="Q27" s="88">
        <v>6580</v>
      </c>
      <c r="R27" s="88">
        <v>3440</v>
      </c>
      <c r="S27" s="88">
        <v>3140</v>
      </c>
    </row>
    <row r="28" spans="1:19">
      <c r="A28" s="86" t="str">
        <f>[1]연령별!A28</f>
        <v>18  세</v>
      </c>
      <c r="B28" s="87">
        <f t="shared" si="0"/>
        <v>24407</v>
      </c>
      <c r="C28" s="88">
        <f t="shared" si="1"/>
        <v>12550</v>
      </c>
      <c r="D28" s="88">
        <f t="shared" si="2"/>
        <v>11857</v>
      </c>
      <c r="E28" s="93">
        <v>1269</v>
      </c>
      <c r="F28" s="93">
        <v>618</v>
      </c>
      <c r="G28" s="93">
        <v>651</v>
      </c>
      <c r="H28" s="88">
        <v>5507</v>
      </c>
      <c r="I28" s="88">
        <v>2872</v>
      </c>
      <c r="J28" s="88">
        <v>2635</v>
      </c>
      <c r="K28" s="88">
        <v>3687</v>
      </c>
      <c r="L28" s="88">
        <v>1840</v>
      </c>
      <c r="M28" s="88">
        <v>1847</v>
      </c>
      <c r="N28" s="88">
        <v>7538</v>
      </c>
      <c r="O28" s="88">
        <v>3920</v>
      </c>
      <c r="P28" s="88">
        <v>3618</v>
      </c>
      <c r="Q28" s="88">
        <v>6406</v>
      </c>
      <c r="R28" s="88">
        <v>3300</v>
      </c>
      <c r="S28" s="88">
        <v>3106</v>
      </c>
    </row>
    <row r="29" spans="1:19">
      <c r="A29" s="86" t="str">
        <f>[1]연령별!A29</f>
        <v>19  세</v>
      </c>
      <c r="B29" s="87">
        <f t="shared" si="0"/>
        <v>23641</v>
      </c>
      <c r="C29" s="88">
        <f t="shared" si="1"/>
        <v>12546</v>
      </c>
      <c r="D29" s="88">
        <f t="shared" si="2"/>
        <v>11095</v>
      </c>
      <c r="E29" s="93">
        <v>1382</v>
      </c>
      <c r="F29" s="93">
        <v>755</v>
      </c>
      <c r="G29" s="93">
        <v>627</v>
      </c>
      <c r="H29" s="88">
        <v>5212</v>
      </c>
      <c r="I29" s="88">
        <v>2737</v>
      </c>
      <c r="J29" s="88">
        <v>2475</v>
      </c>
      <c r="K29" s="88">
        <v>3516</v>
      </c>
      <c r="L29" s="88">
        <v>1813</v>
      </c>
      <c r="M29" s="88">
        <v>1703</v>
      </c>
      <c r="N29" s="88">
        <v>7341</v>
      </c>
      <c r="O29" s="88">
        <v>3965</v>
      </c>
      <c r="P29" s="88">
        <v>3376</v>
      </c>
      <c r="Q29" s="88">
        <v>6190</v>
      </c>
      <c r="R29" s="88">
        <v>3276</v>
      </c>
      <c r="S29" s="88">
        <v>2914</v>
      </c>
    </row>
    <row r="30" spans="1:19" s="59" customFormat="1">
      <c r="A30" s="81" t="str">
        <f>[1]연령별!A30</f>
        <v>20-24</v>
      </c>
      <c r="B30" s="84">
        <f t="shared" si="0"/>
        <v>105866</v>
      </c>
      <c r="C30" s="85">
        <f t="shared" si="1"/>
        <v>55514</v>
      </c>
      <c r="D30" s="85">
        <f t="shared" si="2"/>
        <v>50352</v>
      </c>
      <c r="E30" s="92">
        <v>7048</v>
      </c>
      <c r="F30" s="92">
        <v>3614</v>
      </c>
      <c r="G30" s="92">
        <v>3434</v>
      </c>
      <c r="H30" s="85">
        <v>22896</v>
      </c>
      <c r="I30" s="85">
        <v>11940</v>
      </c>
      <c r="J30" s="85">
        <v>10956</v>
      </c>
      <c r="K30" s="85">
        <v>16094</v>
      </c>
      <c r="L30" s="85">
        <v>8352</v>
      </c>
      <c r="M30" s="85">
        <v>7742</v>
      </c>
      <c r="N30" s="85">
        <v>34184</v>
      </c>
      <c r="O30" s="85">
        <v>17950</v>
      </c>
      <c r="P30" s="85">
        <v>16234</v>
      </c>
      <c r="Q30" s="85">
        <v>25644</v>
      </c>
      <c r="R30" s="85">
        <v>13658</v>
      </c>
      <c r="S30" s="85">
        <v>11986</v>
      </c>
    </row>
    <row r="31" spans="1:19">
      <c r="A31" s="86" t="str">
        <f>[1]연령별!A31</f>
        <v>20  세</v>
      </c>
      <c r="B31" s="87">
        <f t="shared" si="0"/>
        <v>23234</v>
      </c>
      <c r="C31" s="88">
        <f t="shared" si="1"/>
        <v>12282</v>
      </c>
      <c r="D31" s="88">
        <f t="shared" si="2"/>
        <v>10952</v>
      </c>
      <c r="E31" s="93">
        <v>1355</v>
      </c>
      <c r="F31" s="93">
        <v>686</v>
      </c>
      <c r="G31" s="93">
        <v>669</v>
      </c>
      <c r="H31" s="88">
        <v>5059</v>
      </c>
      <c r="I31" s="88">
        <v>2658</v>
      </c>
      <c r="J31" s="88">
        <v>2401</v>
      </c>
      <c r="K31" s="88">
        <v>3537</v>
      </c>
      <c r="L31" s="88">
        <v>1849</v>
      </c>
      <c r="M31" s="88">
        <v>1688</v>
      </c>
      <c r="N31" s="88">
        <v>7325</v>
      </c>
      <c r="O31" s="88">
        <v>3890</v>
      </c>
      <c r="P31" s="88">
        <v>3435</v>
      </c>
      <c r="Q31" s="88">
        <v>5958</v>
      </c>
      <c r="R31" s="88">
        <v>3199</v>
      </c>
      <c r="S31" s="88">
        <v>2759</v>
      </c>
    </row>
    <row r="32" spans="1:19">
      <c r="A32" s="86" t="str">
        <f>[1]연령별!A32</f>
        <v>21  세</v>
      </c>
      <c r="B32" s="87">
        <f t="shared" si="0"/>
        <v>23380</v>
      </c>
      <c r="C32" s="88">
        <f t="shared" si="1"/>
        <v>12308</v>
      </c>
      <c r="D32" s="88">
        <f t="shared" si="2"/>
        <v>11072</v>
      </c>
      <c r="E32" s="93">
        <v>1504</v>
      </c>
      <c r="F32" s="93">
        <v>774</v>
      </c>
      <c r="G32" s="93">
        <v>730</v>
      </c>
      <c r="H32" s="88">
        <v>5024</v>
      </c>
      <c r="I32" s="88">
        <v>2628</v>
      </c>
      <c r="J32" s="88">
        <v>2396</v>
      </c>
      <c r="K32" s="88">
        <v>3489</v>
      </c>
      <c r="L32" s="88">
        <v>1812</v>
      </c>
      <c r="M32" s="88">
        <v>1677</v>
      </c>
      <c r="N32" s="88">
        <v>7491</v>
      </c>
      <c r="O32" s="88">
        <v>3925</v>
      </c>
      <c r="P32" s="88">
        <v>3566</v>
      </c>
      <c r="Q32" s="88">
        <v>5872</v>
      </c>
      <c r="R32" s="88">
        <v>3169</v>
      </c>
      <c r="S32" s="88">
        <v>2703</v>
      </c>
    </row>
    <row r="33" spans="1:19">
      <c r="A33" s="86" t="str">
        <f>[1]연령별!A33</f>
        <v>22  세</v>
      </c>
      <c r="B33" s="87">
        <f t="shared" si="0"/>
        <v>21705</v>
      </c>
      <c r="C33" s="88">
        <f t="shared" si="1"/>
        <v>11292</v>
      </c>
      <c r="D33" s="88">
        <f t="shared" si="2"/>
        <v>10413</v>
      </c>
      <c r="E33" s="93">
        <v>1417</v>
      </c>
      <c r="F33" s="93">
        <v>699</v>
      </c>
      <c r="G33" s="93">
        <v>718</v>
      </c>
      <c r="H33" s="88">
        <v>4693</v>
      </c>
      <c r="I33" s="88">
        <v>2444</v>
      </c>
      <c r="J33" s="88">
        <v>2249</v>
      </c>
      <c r="K33" s="88">
        <v>3395</v>
      </c>
      <c r="L33" s="88">
        <v>1735</v>
      </c>
      <c r="M33" s="88">
        <v>1660</v>
      </c>
      <c r="N33" s="88">
        <v>7021</v>
      </c>
      <c r="O33" s="88">
        <v>3670</v>
      </c>
      <c r="P33" s="88">
        <v>3351</v>
      </c>
      <c r="Q33" s="88">
        <v>5179</v>
      </c>
      <c r="R33" s="88">
        <v>2744</v>
      </c>
      <c r="S33" s="88">
        <v>2435</v>
      </c>
    </row>
    <row r="34" spans="1:19">
      <c r="A34" s="86" t="str">
        <f>[1]연령별!A34</f>
        <v>23  세</v>
      </c>
      <c r="B34" s="87">
        <f t="shared" si="0"/>
        <v>19160</v>
      </c>
      <c r="C34" s="88">
        <f t="shared" si="1"/>
        <v>10162</v>
      </c>
      <c r="D34" s="88">
        <f t="shared" si="2"/>
        <v>8998</v>
      </c>
      <c r="E34" s="93">
        <v>1361</v>
      </c>
      <c r="F34" s="93">
        <v>734</v>
      </c>
      <c r="G34" s="93">
        <v>627</v>
      </c>
      <c r="H34" s="88">
        <v>4109</v>
      </c>
      <c r="I34" s="88">
        <v>2202</v>
      </c>
      <c r="J34" s="88">
        <v>1907</v>
      </c>
      <c r="K34" s="88">
        <v>2847</v>
      </c>
      <c r="L34" s="88">
        <v>1502</v>
      </c>
      <c r="M34" s="88">
        <v>1345</v>
      </c>
      <c r="N34" s="88">
        <v>6356</v>
      </c>
      <c r="O34" s="88">
        <v>3341</v>
      </c>
      <c r="P34" s="88">
        <v>3015</v>
      </c>
      <c r="Q34" s="88">
        <v>4487</v>
      </c>
      <c r="R34" s="88">
        <v>2383</v>
      </c>
      <c r="S34" s="88">
        <v>2104</v>
      </c>
    </row>
    <row r="35" spans="1:19">
      <c r="A35" s="86" t="str">
        <f>[1]연령별!A35</f>
        <v>24  세</v>
      </c>
      <c r="B35" s="87">
        <f t="shared" si="0"/>
        <v>18387</v>
      </c>
      <c r="C35" s="88">
        <f t="shared" si="1"/>
        <v>9470</v>
      </c>
      <c r="D35" s="88">
        <f t="shared" si="2"/>
        <v>8917</v>
      </c>
      <c r="E35" s="93">
        <v>1411</v>
      </c>
      <c r="F35" s="93">
        <v>721</v>
      </c>
      <c r="G35" s="93">
        <v>690</v>
      </c>
      <c r="H35" s="88">
        <v>4011</v>
      </c>
      <c r="I35" s="88">
        <v>2008</v>
      </c>
      <c r="J35" s="88">
        <v>2003</v>
      </c>
      <c r="K35" s="88">
        <v>2826</v>
      </c>
      <c r="L35" s="88">
        <v>1454</v>
      </c>
      <c r="M35" s="88">
        <v>1372</v>
      </c>
      <c r="N35" s="88">
        <v>5991</v>
      </c>
      <c r="O35" s="88">
        <v>3124</v>
      </c>
      <c r="P35" s="88">
        <v>2867</v>
      </c>
      <c r="Q35" s="88">
        <v>4148</v>
      </c>
      <c r="R35" s="88">
        <v>2163</v>
      </c>
      <c r="S35" s="88">
        <v>1985</v>
      </c>
    </row>
    <row r="36" spans="1:19" s="59" customFormat="1">
      <c r="A36" s="81" t="str">
        <f>[1]연령별!A36</f>
        <v>25-29</v>
      </c>
      <c r="B36" s="84">
        <f t="shared" si="0"/>
        <v>90524</v>
      </c>
      <c r="C36" s="85">
        <f t="shared" si="1"/>
        <v>46054</v>
      </c>
      <c r="D36" s="85">
        <f t="shared" si="2"/>
        <v>44470</v>
      </c>
      <c r="E36" s="92">
        <v>7029</v>
      </c>
      <c r="F36" s="92">
        <v>3686</v>
      </c>
      <c r="G36" s="92">
        <v>3343</v>
      </c>
      <c r="H36" s="85">
        <v>19905</v>
      </c>
      <c r="I36" s="85">
        <v>10016</v>
      </c>
      <c r="J36" s="85">
        <v>9889</v>
      </c>
      <c r="K36" s="85">
        <v>13209</v>
      </c>
      <c r="L36" s="85">
        <v>6653</v>
      </c>
      <c r="M36" s="85">
        <v>6556</v>
      </c>
      <c r="N36" s="85">
        <v>29423</v>
      </c>
      <c r="O36" s="85">
        <v>15127</v>
      </c>
      <c r="P36" s="85">
        <v>14296</v>
      </c>
      <c r="Q36" s="85">
        <v>20958</v>
      </c>
      <c r="R36" s="85">
        <v>10572</v>
      </c>
      <c r="S36" s="85">
        <v>10386</v>
      </c>
    </row>
    <row r="37" spans="1:19">
      <c r="A37" s="86" t="str">
        <f>[1]연령별!A37</f>
        <v>25 세</v>
      </c>
      <c r="B37" s="87">
        <f t="shared" ref="B37:B68" si="3">SUM(C37:D37)</f>
        <v>17775</v>
      </c>
      <c r="C37" s="88">
        <f t="shared" ref="C37:C68" si="4">SUM(F37,I37,L37,O37,R37)</f>
        <v>9202</v>
      </c>
      <c r="D37" s="88">
        <f t="shared" ref="D37:D68" si="5">SUM(G37,J37,M37,P37,S37)</f>
        <v>8573</v>
      </c>
      <c r="E37" s="93">
        <v>1385</v>
      </c>
      <c r="F37" s="93">
        <v>737</v>
      </c>
      <c r="G37" s="93">
        <v>648</v>
      </c>
      <c r="H37" s="88">
        <v>3882</v>
      </c>
      <c r="I37" s="88">
        <v>1967</v>
      </c>
      <c r="J37" s="88">
        <v>1915</v>
      </c>
      <c r="K37" s="88">
        <v>2641</v>
      </c>
      <c r="L37" s="88">
        <v>1356</v>
      </c>
      <c r="M37" s="88">
        <v>1285</v>
      </c>
      <c r="N37" s="88">
        <v>5950</v>
      </c>
      <c r="O37" s="88">
        <v>3102</v>
      </c>
      <c r="P37" s="88">
        <v>2848</v>
      </c>
      <c r="Q37" s="88">
        <v>3917</v>
      </c>
      <c r="R37" s="88">
        <v>2040</v>
      </c>
      <c r="S37" s="88">
        <v>1877</v>
      </c>
    </row>
    <row r="38" spans="1:19">
      <c r="A38" s="86" t="str">
        <f>[1]연령별!A38</f>
        <v>26 세</v>
      </c>
      <c r="B38" s="87">
        <f t="shared" si="3"/>
        <v>17554</v>
      </c>
      <c r="C38" s="88">
        <f t="shared" si="4"/>
        <v>8905</v>
      </c>
      <c r="D38" s="88">
        <f t="shared" si="5"/>
        <v>8649</v>
      </c>
      <c r="E38" s="93">
        <v>1368</v>
      </c>
      <c r="F38" s="93">
        <v>672</v>
      </c>
      <c r="G38" s="93">
        <v>696</v>
      </c>
      <c r="H38" s="88">
        <v>3811</v>
      </c>
      <c r="I38" s="88">
        <v>1914</v>
      </c>
      <c r="J38" s="88">
        <v>1897</v>
      </c>
      <c r="K38" s="88">
        <v>2650</v>
      </c>
      <c r="L38" s="88">
        <v>1348</v>
      </c>
      <c r="M38" s="88">
        <v>1302</v>
      </c>
      <c r="N38" s="88">
        <v>5692</v>
      </c>
      <c r="O38" s="88">
        <v>2897</v>
      </c>
      <c r="P38" s="88">
        <v>2795</v>
      </c>
      <c r="Q38" s="88">
        <v>4033</v>
      </c>
      <c r="R38" s="88">
        <v>2074</v>
      </c>
      <c r="S38" s="88">
        <v>1959</v>
      </c>
    </row>
    <row r="39" spans="1:19">
      <c r="A39" s="86" t="str">
        <f>[1]연령별!A39</f>
        <v>27 세</v>
      </c>
      <c r="B39" s="87">
        <f t="shared" si="3"/>
        <v>17762</v>
      </c>
      <c r="C39" s="88">
        <f t="shared" si="4"/>
        <v>8983</v>
      </c>
      <c r="D39" s="88">
        <f t="shared" si="5"/>
        <v>8779</v>
      </c>
      <c r="E39" s="93">
        <v>1339</v>
      </c>
      <c r="F39" s="93">
        <v>707</v>
      </c>
      <c r="G39" s="93">
        <v>632</v>
      </c>
      <c r="H39" s="88">
        <v>3946</v>
      </c>
      <c r="I39" s="88">
        <v>2002</v>
      </c>
      <c r="J39" s="88">
        <v>1944</v>
      </c>
      <c r="K39" s="88">
        <v>2590</v>
      </c>
      <c r="L39" s="88">
        <v>1323</v>
      </c>
      <c r="M39" s="88">
        <v>1267</v>
      </c>
      <c r="N39" s="88">
        <v>5826</v>
      </c>
      <c r="O39" s="88">
        <v>2933</v>
      </c>
      <c r="P39" s="88">
        <v>2893</v>
      </c>
      <c r="Q39" s="88">
        <v>4061</v>
      </c>
      <c r="R39" s="88">
        <v>2018</v>
      </c>
      <c r="S39" s="88">
        <v>2043</v>
      </c>
    </row>
    <row r="40" spans="1:19">
      <c r="A40" s="86" t="str">
        <f>[1]연령별!A40</f>
        <v>28  세</v>
      </c>
      <c r="B40" s="87">
        <f t="shared" si="3"/>
        <v>18375</v>
      </c>
      <c r="C40" s="88">
        <f t="shared" si="4"/>
        <v>9278</v>
      </c>
      <c r="D40" s="88">
        <f t="shared" si="5"/>
        <v>9097</v>
      </c>
      <c r="E40" s="93">
        <v>1478</v>
      </c>
      <c r="F40" s="93">
        <v>782</v>
      </c>
      <c r="G40" s="93">
        <v>696</v>
      </c>
      <c r="H40" s="88">
        <v>4039</v>
      </c>
      <c r="I40" s="88">
        <v>1995</v>
      </c>
      <c r="J40" s="88">
        <v>2044</v>
      </c>
      <c r="K40" s="88">
        <v>2601</v>
      </c>
      <c r="L40" s="88">
        <v>1292</v>
      </c>
      <c r="M40" s="88">
        <v>1309</v>
      </c>
      <c r="N40" s="88">
        <v>5920</v>
      </c>
      <c r="O40" s="88">
        <v>3036</v>
      </c>
      <c r="P40" s="88">
        <v>2884</v>
      </c>
      <c r="Q40" s="88">
        <v>4337</v>
      </c>
      <c r="R40" s="88">
        <v>2173</v>
      </c>
      <c r="S40" s="88">
        <v>2164</v>
      </c>
    </row>
    <row r="41" spans="1:19">
      <c r="A41" s="86" t="str">
        <f>[1]연령별!A41</f>
        <v>29  세</v>
      </c>
      <c r="B41" s="87">
        <f t="shared" si="3"/>
        <v>19058</v>
      </c>
      <c r="C41" s="88">
        <f t="shared" si="4"/>
        <v>9686</v>
      </c>
      <c r="D41" s="88">
        <f t="shared" si="5"/>
        <v>9372</v>
      </c>
      <c r="E41" s="93">
        <v>1459</v>
      </c>
      <c r="F41" s="93">
        <v>788</v>
      </c>
      <c r="G41" s="93">
        <v>671</v>
      </c>
      <c r="H41" s="88">
        <v>4227</v>
      </c>
      <c r="I41" s="88">
        <v>2138</v>
      </c>
      <c r="J41" s="88">
        <v>2089</v>
      </c>
      <c r="K41" s="88">
        <v>2727</v>
      </c>
      <c r="L41" s="88">
        <v>1334</v>
      </c>
      <c r="M41" s="88">
        <v>1393</v>
      </c>
      <c r="N41" s="88">
        <v>6035</v>
      </c>
      <c r="O41" s="88">
        <v>3159</v>
      </c>
      <c r="P41" s="88">
        <v>2876</v>
      </c>
      <c r="Q41" s="88">
        <v>4610</v>
      </c>
      <c r="R41" s="88">
        <v>2267</v>
      </c>
      <c r="S41" s="88">
        <v>2343</v>
      </c>
    </row>
    <row r="42" spans="1:19" s="59" customFormat="1">
      <c r="A42" s="81" t="str">
        <f>[1]연령별!A42</f>
        <v>30-34</v>
      </c>
      <c r="B42" s="84">
        <f t="shared" si="3"/>
        <v>117815</v>
      </c>
      <c r="C42" s="85">
        <f t="shared" si="4"/>
        <v>59004</v>
      </c>
      <c r="D42" s="85">
        <f t="shared" si="5"/>
        <v>58811</v>
      </c>
      <c r="E42" s="92">
        <v>7963</v>
      </c>
      <c r="F42" s="92">
        <v>4243</v>
      </c>
      <c r="G42" s="92">
        <v>3720</v>
      </c>
      <c r="H42" s="85">
        <v>24560</v>
      </c>
      <c r="I42" s="85">
        <v>12083</v>
      </c>
      <c r="J42" s="85">
        <v>12477</v>
      </c>
      <c r="K42" s="85">
        <v>15902</v>
      </c>
      <c r="L42" s="85">
        <v>8034</v>
      </c>
      <c r="M42" s="85">
        <v>7868</v>
      </c>
      <c r="N42" s="85">
        <v>35552</v>
      </c>
      <c r="O42" s="85">
        <v>18254</v>
      </c>
      <c r="P42" s="85">
        <v>17298</v>
      </c>
      <c r="Q42" s="85">
        <v>33838</v>
      </c>
      <c r="R42" s="85">
        <v>16390</v>
      </c>
      <c r="S42" s="85">
        <v>17448</v>
      </c>
    </row>
    <row r="43" spans="1:19">
      <c r="A43" s="86" t="str">
        <f>[1]연령별!A43</f>
        <v>30  세</v>
      </c>
      <c r="B43" s="87">
        <f t="shared" si="3"/>
        <v>21819</v>
      </c>
      <c r="C43" s="88">
        <f t="shared" si="4"/>
        <v>11067</v>
      </c>
      <c r="D43" s="88">
        <f t="shared" si="5"/>
        <v>10752</v>
      </c>
      <c r="E43" s="93">
        <v>1524</v>
      </c>
      <c r="F43" s="93">
        <v>800</v>
      </c>
      <c r="G43" s="93">
        <v>724</v>
      </c>
      <c r="H43" s="88">
        <v>4726</v>
      </c>
      <c r="I43" s="88">
        <v>2352</v>
      </c>
      <c r="J43" s="88">
        <v>2374</v>
      </c>
      <c r="K43" s="88">
        <v>3095</v>
      </c>
      <c r="L43" s="88">
        <v>1611</v>
      </c>
      <c r="M43" s="88">
        <v>1484</v>
      </c>
      <c r="N43" s="88">
        <v>6837</v>
      </c>
      <c r="O43" s="88">
        <v>3497</v>
      </c>
      <c r="P43" s="88">
        <v>3340</v>
      </c>
      <c r="Q43" s="88">
        <v>5637</v>
      </c>
      <c r="R43" s="88">
        <v>2807</v>
      </c>
      <c r="S43" s="88">
        <v>2830</v>
      </c>
    </row>
    <row r="44" spans="1:19">
      <c r="A44" s="86" t="str">
        <f>[1]연령별!A44</f>
        <v>31  세</v>
      </c>
      <c r="B44" s="87">
        <f t="shared" si="3"/>
        <v>23961</v>
      </c>
      <c r="C44" s="88">
        <f t="shared" si="4"/>
        <v>12093</v>
      </c>
      <c r="D44" s="88">
        <f t="shared" si="5"/>
        <v>11868</v>
      </c>
      <c r="E44" s="93">
        <v>1657</v>
      </c>
      <c r="F44" s="93">
        <v>894</v>
      </c>
      <c r="G44" s="93">
        <v>763</v>
      </c>
      <c r="H44" s="88">
        <v>4998</v>
      </c>
      <c r="I44" s="88">
        <v>2528</v>
      </c>
      <c r="J44" s="88">
        <v>2470</v>
      </c>
      <c r="K44" s="88">
        <v>3322</v>
      </c>
      <c r="L44" s="88">
        <v>1606</v>
      </c>
      <c r="M44" s="88">
        <v>1716</v>
      </c>
      <c r="N44" s="88">
        <v>7301</v>
      </c>
      <c r="O44" s="88">
        <v>3803</v>
      </c>
      <c r="P44" s="88">
        <v>3498</v>
      </c>
      <c r="Q44" s="88">
        <v>6683</v>
      </c>
      <c r="R44" s="88">
        <v>3262</v>
      </c>
      <c r="S44" s="88">
        <v>3421</v>
      </c>
    </row>
    <row r="45" spans="1:19">
      <c r="A45" s="86" t="str">
        <f>[1]연령별!A45</f>
        <v>32  세</v>
      </c>
      <c r="B45" s="87">
        <f t="shared" si="3"/>
        <v>23796</v>
      </c>
      <c r="C45" s="88">
        <f t="shared" si="4"/>
        <v>11922</v>
      </c>
      <c r="D45" s="88">
        <f t="shared" si="5"/>
        <v>11874</v>
      </c>
      <c r="E45" s="93">
        <v>1708</v>
      </c>
      <c r="F45" s="93">
        <v>903</v>
      </c>
      <c r="G45" s="93">
        <v>805</v>
      </c>
      <c r="H45" s="88">
        <v>4929</v>
      </c>
      <c r="I45" s="88">
        <v>2463</v>
      </c>
      <c r="J45" s="88">
        <v>2466</v>
      </c>
      <c r="K45" s="88">
        <v>3232</v>
      </c>
      <c r="L45" s="88">
        <v>1647</v>
      </c>
      <c r="M45" s="88">
        <v>1585</v>
      </c>
      <c r="N45" s="88">
        <v>7127</v>
      </c>
      <c r="O45" s="88">
        <v>3662</v>
      </c>
      <c r="P45" s="88">
        <v>3465</v>
      </c>
      <c r="Q45" s="88">
        <v>6800</v>
      </c>
      <c r="R45" s="88">
        <v>3247</v>
      </c>
      <c r="S45" s="88">
        <v>3553</v>
      </c>
    </row>
    <row r="46" spans="1:19">
      <c r="A46" s="86" t="str">
        <f>[1]연령별!A46</f>
        <v>33  세</v>
      </c>
      <c r="B46" s="87">
        <f t="shared" si="3"/>
        <v>23842</v>
      </c>
      <c r="C46" s="88">
        <f t="shared" si="4"/>
        <v>11923</v>
      </c>
      <c r="D46" s="88">
        <f t="shared" si="5"/>
        <v>11919</v>
      </c>
      <c r="E46" s="93">
        <v>1590</v>
      </c>
      <c r="F46" s="93">
        <v>839</v>
      </c>
      <c r="G46" s="93">
        <v>751</v>
      </c>
      <c r="H46" s="88">
        <v>4900</v>
      </c>
      <c r="I46" s="88">
        <v>2360</v>
      </c>
      <c r="J46" s="88">
        <v>2540</v>
      </c>
      <c r="K46" s="88">
        <v>3145</v>
      </c>
      <c r="L46" s="88">
        <v>1592</v>
      </c>
      <c r="M46" s="88">
        <v>1553</v>
      </c>
      <c r="N46" s="88">
        <v>7088</v>
      </c>
      <c r="O46" s="88">
        <v>3661</v>
      </c>
      <c r="P46" s="88">
        <v>3427</v>
      </c>
      <c r="Q46" s="88">
        <v>7119</v>
      </c>
      <c r="R46" s="88">
        <v>3471</v>
      </c>
      <c r="S46" s="88">
        <v>3648</v>
      </c>
    </row>
    <row r="47" spans="1:19">
      <c r="A47" s="86" t="str">
        <f>[1]연령별!A47</f>
        <v>34  세</v>
      </c>
      <c r="B47" s="87">
        <f t="shared" si="3"/>
        <v>24397</v>
      </c>
      <c r="C47" s="88">
        <f t="shared" si="4"/>
        <v>11999</v>
      </c>
      <c r="D47" s="88">
        <f t="shared" si="5"/>
        <v>12398</v>
      </c>
      <c r="E47" s="93">
        <v>1484</v>
      </c>
      <c r="F47" s="93">
        <v>807</v>
      </c>
      <c r="G47" s="93">
        <v>677</v>
      </c>
      <c r="H47" s="88">
        <v>5007</v>
      </c>
      <c r="I47" s="88">
        <v>2380</v>
      </c>
      <c r="J47" s="88">
        <v>2627</v>
      </c>
      <c r="K47" s="88">
        <v>3108</v>
      </c>
      <c r="L47" s="88">
        <v>1578</v>
      </c>
      <c r="M47" s="88">
        <v>1530</v>
      </c>
      <c r="N47" s="88">
        <v>7199</v>
      </c>
      <c r="O47" s="88">
        <v>3631</v>
      </c>
      <c r="P47" s="88">
        <v>3568</v>
      </c>
      <c r="Q47" s="88">
        <v>7599</v>
      </c>
      <c r="R47" s="88">
        <v>3603</v>
      </c>
      <c r="S47" s="88">
        <v>3996</v>
      </c>
    </row>
    <row r="48" spans="1:19" s="59" customFormat="1">
      <c r="A48" s="81" t="str">
        <f>[1]연령별!A48</f>
        <v>35-39</v>
      </c>
      <c r="B48" s="84">
        <f t="shared" si="3"/>
        <v>117030</v>
      </c>
      <c r="C48" s="85">
        <f t="shared" si="4"/>
        <v>58594</v>
      </c>
      <c r="D48" s="85">
        <f t="shared" si="5"/>
        <v>58436</v>
      </c>
      <c r="E48" s="92">
        <v>6812</v>
      </c>
      <c r="F48" s="92">
        <v>3716</v>
      </c>
      <c r="G48" s="92">
        <v>3096</v>
      </c>
      <c r="H48" s="85">
        <v>24979</v>
      </c>
      <c r="I48" s="85">
        <v>12186</v>
      </c>
      <c r="J48" s="85">
        <v>12793</v>
      </c>
      <c r="K48" s="85">
        <v>15026</v>
      </c>
      <c r="L48" s="85">
        <v>7589</v>
      </c>
      <c r="M48" s="85">
        <v>7437</v>
      </c>
      <c r="N48" s="85">
        <v>32600</v>
      </c>
      <c r="O48" s="85">
        <v>16629</v>
      </c>
      <c r="P48" s="85">
        <v>15971</v>
      </c>
      <c r="Q48" s="85">
        <v>37613</v>
      </c>
      <c r="R48" s="85">
        <v>18474</v>
      </c>
      <c r="S48" s="85">
        <v>19139</v>
      </c>
    </row>
    <row r="49" spans="1:19">
      <c r="A49" s="86" t="str">
        <f>[1]연령별!A49</f>
        <v>35  세</v>
      </c>
      <c r="B49" s="87">
        <f t="shared" si="3"/>
        <v>21231</v>
      </c>
      <c r="C49" s="88">
        <f t="shared" si="4"/>
        <v>10710</v>
      </c>
      <c r="D49" s="88">
        <f t="shared" si="5"/>
        <v>10521</v>
      </c>
      <c r="E49" s="93">
        <v>1303</v>
      </c>
      <c r="F49" s="93">
        <v>704</v>
      </c>
      <c r="G49" s="93">
        <v>599</v>
      </c>
      <c r="H49" s="88">
        <v>4385</v>
      </c>
      <c r="I49" s="88">
        <v>2159</v>
      </c>
      <c r="J49" s="88">
        <v>2226</v>
      </c>
      <c r="K49" s="88">
        <v>2743</v>
      </c>
      <c r="L49" s="88">
        <v>1416</v>
      </c>
      <c r="M49" s="88">
        <v>1327</v>
      </c>
      <c r="N49" s="88">
        <v>6087</v>
      </c>
      <c r="O49" s="88">
        <v>3139</v>
      </c>
      <c r="P49" s="88">
        <v>2948</v>
      </c>
      <c r="Q49" s="88">
        <v>6713</v>
      </c>
      <c r="R49" s="88">
        <v>3292</v>
      </c>
      <c r="S49" s="88">
        <v>3421</v>
      </c>
    </row>
    <row r="50" spans="1:19">
      <c r="A50" s="86" t="str">
        <f>[1]연령별!A50</f>
        <v>36  세</v>
      </c>
      <c r="B50" s="87">
        <f t="shared" si="3"/>
        <v>23347</v>
      </c>
      <c r="C50" s="88">
        <f t="shared" si="4"/>
        <v>11565</v>
      </c>
      <c r="D50" s="88">
        <f t="shared" si="5"/>
        <v>11782</v>
      </c>
      <c r="E50" s="93">
        <v>1460</v>
      </c>
      <c r="F50" s="93">
        <v>776</v>
      </c>
      <c r="G50" s="93">
        <v>684</v>
      </c>
      <c r="H50" s="88">
        <v>5001</v>
      </c>
      <c r="I50" s="88">
        <v>2439</v>
      </c>
      <c r="J50" s="88">
        <v>2562</v>
      </c>
      <c r="K50" s="88">
        <v>3076</v>
      </c>
      <c r="L50" s="88">
        <v>1524</v>
      </c>
      <c r="M50" s="88">
        <v>1552</v>
      </c>
      <c r="N50" s="88">
        <v>6379</v>
      </c>
      <c r="O50" s="88">
        <v>3216</v>
      </c>
      <c r="P50" s="88">
        <v>3163</v>
      </c>
      <c r="Q50" s="88">
        <v>7431</v>
      </c>
      <c r="R50" s="88">
        <v>3610</v>
      </c>
      <c r="S50" s="88">
        <v>3821</v>
      </c>
    </row>
    <row r="51" spans="1:19">
      <c r="A51" s="86" t="str">
        <f>[1]연령별!A51</f>
        <v>37  세</v>
      </c>
      <c r="B51" s="87">
        <f t="shared" si="3"/>
        <v>23220</v>
      </c>
      <c r="C51" s="88">
        <f t="shared" si="4"/>
        <v>11712</v>
      </c>
      <c r="D51" s="88">
        <f t="shared" si="5"/>
        <v>11508</v>
      </c>
      <c r="E51" s="93">
        <v>1398</v>
      </c>
      <c r="F51" s="93">
        <v>777</v>
      </c>
      <c r="G51" s="93">
        <v>621</v>
      </c>
      <c r="H51" s="88">
        <v>4997</v>
      </c>
      <c r="I51" s="88">
        <v>2456</v>
      </c>
      <c r="J51" s="88">
        <v>2541</v>
      </c>
      <c r="K51" s="88">
        <v>2935</v>
      </c>
      <c r="L51" s="88">
        <v>1519</v>
      </c>
      <c r="M51" s="88">
        <v>1416</v>
      </c>
      <c r="N51" s="88">
        <v>6376</v>
      </c>
      <c r="O51" s="88">
        <v>3265</v>
      </c>
      <c r="P51" s="88">
        <v>3111</v>
      </c>
      <c r="Q51" s="88">
        <v>7514</v>
      </c>
      <c r="R51" s="88">
        <v>3695</v>
      </c>
      <c r="S51" s="88">
        <v>3819</v>
      </c>
    </row>
    <row r="52" spans="1:19">
      <c r="A52" s="86" t="str">
        <f>[1]연령별!A52</f>
        <v>38  세</v>
      </c>
      <c r="B52" s="87">
        <f t="shared" si="3"/>
        <v>23145</v>
      </c>
      <c r="C52" s="88">
        <f t="shared" si="4"/>
        <v>11531</v>
      </c>
      <c r="D52" s="88">
        <f t="shared" si="5"/>
        <v>11614</v>
      </c>
      <c r="E52" s="93">
        <v>1214</v>
      </c>
      <c r="F52" s="93">
        <v>656</v>
      </c>
      <c r="G52" s="93">
        <v>558</v>
      </c>
      <c r="H52" s="88">
        <v>4869</v>
      </c>
      <c r="I52" s="88">
        <v>2350</v>
      </c>
      <c r="J52" s="88">
        <v>2519</v>
      </c>
      <c r="K52" s="88">
        <v>3009</v>
      </c>
      <c r="L52" s="88">
        <v>1505</v>
      </c>
      <c r="M52" s="88">
        <v>1504</v>
      </c>
      <c r="N52" s="88">
        <v>6514</v>
      </c>
      <c r="O52" s="88">
        <v>3353</v>
      </c>
      <c r="P52" s="88">
        <v>3161</v>
      </c>
      <c r="Q52" s="88">
        <v>7539</v>
      </c>
      <c r="R52" s="88">
        <v>3667</v>
      </c>
      <c r="S52" s="88">
        <v>3872</v>
      </c>
    </row>
    <row r="53" spans="1:19">
      <c r="A53" s="86" t="str">
        <f>[1]연령별!A53</f>
        <v>39  세</v>
      </c>
      <c r="B53" s="87">
        <f t="shared" si="3"/>
        <v>26087</v>
      </c>
      <c r="C53" s="88">
        <f t="shared" si="4"/>
        <v>13076</v>
      </c>
      <c r="D53" s="88">
        <f t="shared" si="5"/>
        <v>13011</v>
      </c>
      <c r="E53" s="93">
        <v>1437</v>
      </c>
      <c r="F53" s="93">
        <v>803</v>
      </c>
      <c r="G53" s="93">
        <v>634</v>
      </c>
      <c r="H53" s="88">
        <v>5727</v>
      </c>
      <c r="I53" s="88">
        <v>2782</v>
      </c>
      <c r="J53" s="88">
        <v>2945</v>
      </c>
      <c r="K53" s="88">
        <v>3263</v>
      </c>
      <c r="L53" s="88">
        <v>1625</v>
      </c>
      <c r="M53" s="88">
        <v>1638</v>
      </c>
      <c r="N53" s="88">
        <v>7244</v>
      </c>
      <c r="O53" s="88">
        <v>3656</v>
      </c>
      <c r="P53" s="88">
        <v>3588</v>
      </c>
      <c r="Q53" s="88">
        <v>8416</v>
      </c>
      <c r="R53" s="88">
        <v>4210</v>
      </c>
      <c r="S53" s="88">
        <v>4206</v>
      </c>
    </row>
    <row r="54" spans="1:19" s="59" customFormat="1">
      <c r="A54" s="81" t="str">
        <f>[1]연령별!A54</f>
        <v>40-44</v>
      </c>
      <c r="B54" s="84">
        <f t="shared" si="3"/>
        <v>133580</v>
      </c>
      <c r="C54" s="85">
        <f t="shared" si="4"/>
        <v>66446</v>
      </c>
      <c r="D54" s="85">
        <f t="shared" si="5"/>
        <v>67134</v>
      </c>
      <c r="E54" s="92">
        <v>7496</v>
      </c>
      <c r="F54" s="92">
        <v>4053</v>
      </c>
      <c r="G54" s="92">
        <v>3443</v>
      </c>
      <c r="H54" s="85">
        <v>29488</v>
      </c>
      <c r="I54" s="85">
        <v>14210</v>
      </c>
      <c r="J54" s="85">
        <v>15278</v>
      </c>
      <c r="K54" s="85">
        <v>17291</v>
      </c>
      <c r="L54" s="85">
        <v>8352</v>
      </c>
      <c r="M54" s="85">
        <v>8939</v>
      </c>
      <c r="N54" s="85">
        <v>38077</v>
      </c>
      <c r="O54" s="85">
        <v>18749</v>
      </c>
      <c r="P54" s="85">
        <v>19328</v>
      </c>
      <c r="Q54" s="85">
        <v>41228</v>
      </c>
      <c r="R54" s="85">
        <v>21082</v>
      </c>
      <c r="S54" s="85">
        <v>20146</v>
      </c>
    </row>
    <row r="55" spans="1:19">
      <c r="A55" s="86" t="str">
        <f>[1]연령별!A55</f>
        <v>40  세</v>
      </c>
      <c r="B55" s="87">
        <f t="shared" si="3"/>
        <v>26385</v>
      </c>
      <c r="C55" s="88">
        <f t="shared" si="4"/>
        <v>13016</v>
      </c>
      <c r="D55" s="88">
        <f t="shared" si="5"/>
        <v>13369</v>
      </c>
      <c r="E55" s="93">
        <v>1531</v>
      </c>
      <c r="F55" s="93">
        <v>823</v>
      </c>
      <c r="G55" s="93">
        <v>708</v>
      </c>
      <c r="H55" s="88">
        <v>5701</v>
      </c>
      <c r="I55" s="88">
        <v>2686</v>
      </c>
      <c r="J55" s="88">
        <v>3015</v>
      </c>
      <c r="K55" s="88">
        <v>3352</v>
      </c>
      <c r="L55" s="88">
        <v>1649</v>
      </c>
      <c r="M55" s="88">
        <v>1703</v>
      </c>
      <c r="N55" s="88">
        <v>7321</v>
      </c>
      <c r="O55" s="88">
        <v>3649</v>
      </c>
      <c r="P55" s="88">
        <v>3672</v>
      </c>
      <c r="Q55" s="88">
        <v>8480</v>
      </c>
      <c r="R55" s="88">
        <v>4209</v>
      </c>
      <c r="S55" s="88">
        <v>4271</v>
      </c>
    </row>
    <row r="56" spans="1:19">
      <c r="A56" s="86" t="str">
        <f>[1]연령별!A56</f>
        <v>41  세</v>
      </c>
      <c r="B56" s="87">
        <f t="shared" si="3"/>
        <v>26486</v>
      </c>
      <c r="C56" s="88">
        <f t="shared" si="4"/>
        <v>13115</v>
      </c>
      <c r="D56" s="88">
        <f t="shared" si="5"/>
        <v>13371</v>
      </c>
      <c r="E56" s="93">
        <v>1455</v>
      </c>
      <c r="F56" s="93">
        <v>779</v>
      </c>
      <c r="G56" s="93">
        <v>676</v>
      </c>
      <c r="H56" s="88">
        <v>5830</v>
      </c>
      <c r="I56" s="88">
        <v>2744</v>
      </c>
      <c r="J56" s="88">
        <v>3086</v>
      </c>
      <c r="K56" s="88">
        <v>3450</v>
      </c>
      <c r="L56" s="88">
        <v>1666</v>
      </c>
      <c r="M56" s="88">
        <v>1784</v>
      </c>
      <c r="N56" s="88">
        <v>7491</v>
      </c>
      <c r="O56" s="88">
        <v>3756</v>
      </c>
      <c r="P56" s="88">
        <v>3735</v>
      </c>
      <c r="Q56" s="88">
        <v>8260</v>
      </c>
      <c r="R56" s="88">
        <v>4170</v>
      </c>
      <c r="S56" s="88">
        <v>4090</v>
      </c>
    </row>
    <row r="57" spans="1:19">
      <c r="A57" s="86" t="str">
        <f>[1]연령별!A57</f>
        <v>42  세</v>
      </c>
      <c r="B57" s="87">
        <f t="shared" si="3"/>
        <v>27580</v>
      </c>
      <c r="C57" s="88">
        <f t="shared" si="4"/>
        <v>13742</v>
      </c>
      <c r="D57" s="88">
        <f t="shared" si="5"/>
        <v>13838</v>
      </c>
      <c r="E57" s="93">
        <v>1533</v>
      </c>
      <c r="F57" s="93">
        <v>859</v>
      </c>
      <c r="G57" s="93">
        <v>674</v>
      </c>
      <c r="H57" s="88">
        <v>6073</v>
      </c>
      <c r="I57" s="88">
        <v>2915</v>
      </c>
      <c r="J57" s="88">
        <v>3158</v>
      </c>
      <c r="K57" s="88">
        <v>3560</v>
      </c>
      <c r="L57" s="88">
        <v>1737</v>
      </c>
      <c r="M57" s="88">
        <v>1823</v>
      </c>
      <c r="N57" s="88">
        <v>7808</v>
      </c>
      <c r="O57" s="88">
        <v>3827</v>
      </c>
      <c r="P57" s="88">
        <v>3981</v>
      </c>
      <c r="Q57" s="88">
        <v>8606</v>
      </c>
      <c r="R57" s="88">
        <v>4404</v>
      </c>
      <c r="S57" s="88">
        <v>4202</v>
      </c>
    </row>
    <row r="58" spans="1:19">
      <c r="A58" s="86" t="str">
        <f>[1]연령별!A58</f>
        <v>43  세</v>
      </c>
      <c r="B58" s="87">
        <f t="shared" si="3"/>
        <v>27237</v>
      </c>
      <c r="C58" s="88">
        <f t="shared" si="4"/>
        <v>13642</v>
      </c>
      <c r="D58" s="88">
        <f t="shared" si="5"/>
        <v>13595</v>
      </c>
      <c r="E58" s="93">
        <v>1513</v>
      </c>
      <c r="F58" s="93">
        <v>812</v>
      </c>
      <c r="G58" s="93">
        <v>701</v>
      </c>
      <c r="H58" s="88">
        <v>5977</v>
      </c>
      <c r="I58" s="88">
        <v>2964</v>
      </c>
      <c r="J58" s="88">
        <v>3013</v>
      </c>
      <c r="K58" s="88">
        <v>3565</v>
      </c>
      <c r="L58" s="88">
        <v>1692</v>
      </c>
      <c r="M58" s="88">
        <v>1873</v>
      </c>
      <c r="N58" s="88">
        <v>7851</v>
      </c>
      <c r="O58" s="88">
        <v>3792</v>
      </c>
      <c r="P58" s="88">
        <v>4059</v>
      </c>
      <c r="Q58" s="88">
        <v>8331</v>
      </c>
      <c r="R58" s="88">
        <v>4382</v>
      </c>
      <c r="S58" s="88">
        <v>3949</v>
      </c>
    </row>
    <row r="59" spans="1:19">
      <c r="A59" s="86" t="str">
        <f>[1]연령별!A59</f>
        <v>44  세</v>
      </c>
      <c r="B59" s="87">
        <f t="shared" si="3"/>
        <v>25892</v>
      </c>
      <c r="C59" s="88">
        <f t="shared" si="4"/>
        <v>12931</v>
      </c>
      <c r="D59" s="88">
        <f t="shared" si="5"/>
        <v>12961</v>
      </c>
      <c r="E59" s="93">
        <v>1464</v>
      </c>
      <c r="F59" s="93">
        <v>780</v>
      </c>
      <c r="G59" s="93">
        <v>684</v>
      </c>
      <c r="H59" s="88">
        <v>5907</v>
      </c>
      <c r="I59" s="88">
        <v>2901</v>
      </c>
      <c r="J59" s="88">
        <v>3006</v>
      </c>
      <c r="K59" s="88">
        <v>3364</v>
      </c>
      <c r="L59" s="88">
        <v>1608</v>
      </c>
      <c r="M59" s="88">
        <v>1756</v>
      </c>
      <c r="N59" s="88">
        <v>7606</v>
      </c>
      <c r="O59" s="88">
        <v>3725</v>
      </c>
      <c r="P59" s="88">
        <v>3881</v>
      </c>
      <c r="Q59" s="88">
        <v>7551</v>
      </c>
      <c r="R59" s="88">
        <v>3917</v>
      </c>
      <c r="S59" s="88">
        <v>3634</v>
      </c>
    </row>
    <row r="60" spans="1:19" s="59" customFormat="1">
      <c r="A60" s="81" t="str">
        <f>[1]연령별!A60</f>
        <v>45-49</v>
      </c>
      <c r="B60" s="84">
        <f t="shared" si="3"/>
        <v>123573</v>
      </c>
      <c r="C60" s="85">
        <f t="shared" si="4"/>
        <v>61744</v>
      </c>
      <c r="D60" s="85">
        <f t="shared" si="5"/>
        <v>61829</v>
      </c>
      <c r="E60" s="92">
        <v>7323</v>
      </c>
      <c r="F60" s="92">
        <v>3765</v>
      </c>
      <c r="G60" s="92">
        <v>3558</v>
      </c>
      <c r="H60" s="85">
        <v>26980</v>
      </c>
      <c r="I60" s="85">
        <v>13373</v>
      </c>
      <c r="J60" s="85">
        <v>13607</v>
      </c>
      <c r="K60" s="85">
        <v>17318</v>
      </c>
      <c r="L60" s="85">
        <v>8240</v>
      </c>
      <c r="M60" s="85">
        <v>9078</v>
      </c>
      <c r="N60" s="85">
        <v>38029</v>
      </c>
      <c r="O60" s="85">
        <v>18738</v>
      </c>
      <c r="P60" s="85">
        <v>19291</v>
      </c>
      <c r="Q60" s="85">
        <v>33923</v>
      </c>
      <c r="R60" s="85">
        <v>17628</v>
      </c>
      <c r="S60" s="85">
        <v>16295</v>
      </c>
    </row>
    <row r="61" spans="1:19">
      <c r="A61" s="86" t="str">
        <f>[1]연령별!A61</f>
        <v>45  세</v>
      </c>
      <c r="B61" s="87">
        <f t="shared" si="3"/>
        <v>27355</v>
      </c>
      <c r="C61" s="88">
        <f t="shared" si="4"/>
        <v>13558</v>
      </c>
      <c r="D61" s="88">
        <f t="shared" si="5"/>
        <v>13797</v>
      </c>
      <c r="E61" s="93">
        <v>1514</v>
      </c>
      <c r="F61" s="93">
        <v>773</v>
      </c>
      <c r="G61" s="93">
        <v>741</v>
      </c>
      <c r="H61" s="88">
        <v>5961</v>
      </c>
      <c r="I61" s="88">
        <v>2926</v>
      </c>
      <c r="J61" s="88">
        <v>3035</v>
      </c>
      <c r="K61" s="88">
        <v>3687</v>
      </c>
      <c r="L61" s="88">
        <v>1749</v>
      </c>
      <c r="M61" s="88">
        <v>1938</v>
      </c>
      <c r="N61" s="88">
        <v>8192</v>
      </c>
      <c r="O61" s="88">
        <v>4080</v>
      </c>
      <c r="P61" s="88">
        <v>4112</v>
      </c>
      <c r="Q61" s="88">
        <v>8001</v>
      </c>
      <c r="R61" s="88">
        <v>4030</v>
      </c>
      <c r="S61" s="88">
        <v>3971</v>
      </c>
    </row>
    <row r="62" spans="1:19">
      <c r="A62" s="86" t="str">
        <f>[1]연령별!A62</f>
        <v>46  세</v>
      </c>
      <c r="B62" s="87">
        <f t="shared" si="3"/>
        <v>24887</v>
      </c>
      <c r="C62" s="88">
        <f t="shared" si="4"/>
        <v>12334</v>
      </c>
      <c r="D62" s="88">
        <f t="shared" si="5"/>
        <v>12553</v>
      </c>
      <c r="E62" s="93">
        <v>1460</v>
      </c>
      <c r="F62" s="93">
        <v>784</v>
      </c>
      <c r="G62" s="93">
        <v>676</v>
      </c>
      <c r="H62" s="88">
        <v>5608</v>
      </c>
      <c r="I62" s="88">
        <v>2741</v>
      </c>
      <c r="J62" s="88">
        <v>2867</v>
      </c>
      <c r="K62" s="88">
        <v>3466</v>
      </c>
      <c r="L62" s="88">
        <v>1655</v>
      </c>
      <c r="M62" s="88">
        <v>1811</v>
      </c>
      <c r="N62" s="88">
        <v>7507</v>
      </c>
      <c r="O62" s="88">
        <v>3610</v>
      </c>
      <c r="P62" s="88">
        <v>3897</v>
      </c>
      <c r="Q62" s="88">
        <v>6846</v>
      </c>
      <c r="R62" s="88">
        <v>3544</v>
      </c>
      <c r="S62" s="88">
        <v>3302</v>
      </c>
    </row>
    <row r="63" spans="1:19">
      <c r="A63" s="86" t="str">
        <f>[1]연령별!A63</f>
        <v>47  세</v>
      </c>
      <c r="B63" s="87">
        <f t="shared" si="3"/>
        <v>24276</v>
      </c>
      <c r="C63" s="88">
        <f t="shared" si="4"/>
        <v>12401</v>
      </c>
      <c r="D63" s="88">
        <f t="shared" si="5"/>
        <v>11875</v>
      </c>
      <c r="E63" s="93">
        <v>1446</v>
      </c>
      <c r="F63" s="93">
        <v>760</v>
      </c>
      <c r="G63" s="93">
        <v>686</v>
      </c>
      <c r="H63" s="88">
        <v>5239</v>
      </c>
      <c r="I63" s="88">
        <v>2646</v>
      </c>
      <c r="J63" s="88">
        <v>2593</v>
      </c>
      <c r="K63" s="88">
        <v>3394</v>
      </c>
      <c r="L63" s="88">
        <v>1651</v>
      </c>
      <c r="M63" s="88">
        <v>1743</v>
      </c>
      <c r="N63" s="88">
        <v>7465</v>
      </c>
      <c r="O63" s="88">
        <v>3779</v>
      </c>
      <c r="P63" s="88">
        <v>3686</v>
      </c>
      <c r="Q63" s="88">
        <v>6732</v>
      </c>
      <c r="R63" s="88">
        <v>3565</v>
      </c>
      <c r="S63" s="88">
        <v>3167</v>
      </c>
    </row>
    <row r="64" spans="1:19">
      <c r="A64" s="86" t="str">
        <f>[1]연령별!A64</f>
        <v>48  세</v>
      </c>
      <c r="B64" s="87">
        <f t="shared" si="3"/>
        <v>24279</v>
      </c>
      <c r="C64" s="88">
        <f t="shared" si="4"/>
        <v>11981</v>
      </c>
      <c r="D64" s="88">
        <f t="shared" si="5"/>
        <v>12298</v>
      </c>
      <c r="E64" s="93">
        <v>1459</v>
      </c>
      <c r="F64" s="93">
        <v>732</v>
      </c>
      <c r="G64" s="93">
        <v>727</v>
      </c>
      <c r="H64" s="88">
        <v>5145</v>
      </c>
      <c r="I64" s="88">
        <v>2557</v>
      </c>
      <c r="J64" s="88">
        <v>2588</v>
      </c>
      <c r="K64" s="88">
        <v>3448</v>
      </c>
      <c r="L64" s="88">
        <v>1613</v>
      </c>
      <c r="M64" s="88">
        <v>1835</v>
      </c>
      <c r="N64" s="88">
        <v>7656</v>
      </c>
      <c r="O64" s="88">
        <v>3688</v>
      </c>
      <c r="P64" s="88">
        <v>3968</v>
      </c>
      <c r="Q64" s="88">
        <v>6571</v>
      </c>
      <c r="R64" s="88">
        <v>3391</v>
      </c>
      <c r="S64" s="88">
        <v>3180</v>
      </c>
    </row>
    <row r="65" spans="1:19">
      <c r="A65" s="86" t="str">
        <f>[1]연령별!A65</f>
        <v>49  세</v>
      </c>
      <c r="B65" s="87">
        <f t="shared" si="3"/>
        <v>22776</v>
      </c>
      <c r="C65" s="88">
        <f t="shared" si="4"/>
        <v>11470</v>
      </c>
      <c r="D65" s="88">
        <f t="shared" si="5"/>
        <v>11306</v>
      </c>
      <c r="E65" s="93">
        <v>1444</v>
      </c>
      <c r="F65" s="93">
        <v>716</v>
      </c>
      <c r="G65" s="93">
        <v>728</v>
      </c>
      <c r="H65" s="88">
        <v>5027</v>
      </c>
      <c r="I65" s="88">
        <v>2503</v>
      </c>
      <c r="J65" s="88">
        <v>2524</v>
      </c>
      <c r="K65" s="88">
        <v>3323</v>
      </c>
      <c r="L65" s="88">
        <v>1572</v>
      </c>
      <c r="M65" s="88">
        <v>1751</v>
      </c>
      <c r="N65" s="88">
        <v>7209</v>
      </c>
      <c r="O65" s="88">
        <v>3581</v>
      </c>
      <c r="P65" s="88">
        <v>3628</v>
      </c>
      <c r="Q65" s="88">
        <v>5773</v>
      </c>
      <c r="R65" s="88">
        <v>3098</v>
      </c>
      <c r="S65" s="88">
        <v>2675</v>
      </c>
    </row>
    <row r="66" spans="1:19" s="59" customFormat="1">
      <c r="A66" s="81" t="str">
        <f>[1]연령별!A66</f>
        <v>50-54</v>
      </c>
      <c r="B66" s="84">
        <f t="shared" si="3"/>
        <v>116876</v>
      </c>
      <c r="C66" s="85">
        <f t="shared" si="4"/>
        <v>57858</v>
      </c>
      <c r="D66" s="85">
        <f t="shared" si="5"/>
        <v>59018</v>
      </c>
      <c r="E66" s="92">
        <v>8556</v>
      </c>
      <c r="F66" s="92">
        <v>4210</v>
      </c>
      <c r="G66" s="92">
        <v>4346</v>
      </c>
      <c r="H66" s="85">
        <v>24922</v>
      </c>
      <c r="I66" s="85">
        <v>12082</v>
      </c>
      <c r="J66" s="85">
        <v>12840</v>
      </c>
      <c r="K66" s="85">
        <v>18406</v>
      </c>
      <c r="L66" s="85">
        <v>8628</v>
      </c>
      <c r="M66" s="85">
        <v>9778</v>
      </c>
      <c r="N66" s="85">
        <v>38341</v>
      </c>
      <c r="O66" s="85">
        <v>18604</v>
      </c>
      <c r="P66" s="85">
        <v>19737</v>
      </c>
      <c r="Q66" s="85">
        <v>26651</v>
      </c>
      <c r="R66" s="85">
        <v>14334</v>
      </c>
      <c r="S66" s="85">
        <v>12317</v>
      </c>
    </row>
    <row r="67" spans="1:19">
      <c r="A67" s="86" t="str">
        <f>[1]연령별!A67</f>
        <v>50  세</v>
      </c>
      <c r="B67" s="87">
        <f t="shared" si="3"/>
        <v>22888</v>
      </c>
      <c r="C67" s="88">
        <f t="shared" si="4"/>
        <v>11499</v>
      </c>
      <c r="D67" s="88">
        <f t="shared" si="5"/>
        <v>11389</v>
      </c>
      <c r="E67" s="93">
        <v>1591</v>
      </c>
      <c r="F67" s="93">
        <v>806</v>
      </c>
      <c r="G67" s="93">
        <v>785</v>
      </c>
      <c r="H67" s="88">
        <v>4828</v>
      </c>
      <c r="I67" s="88">
        <v>2365</v>
      </c>
      <c r="J67" s="88">
        <v>2463</v>
      </c>
      <c r="K67" s="88">
        <v>3496</v>
      </c>
      <c r="L67" s="88">
        <v>1691</v>
      </c>
      <c r="M67" s="88">
        <v>1805</v>
      </c>
      <c r="N67" s="88">
        <v>7315</v>
      </c>
      <c r="O67" s="88">
        <v>3598</v>
      </c>
      <c r="P67" s="88">
        <v>3717</v>
      </c>
      <c r="Q67" s="88">
        <v>5658</v>
      </c>
      <c r="R67" s="88">
        <v>3039</v>
      </c>
      <c r="S67" s="88">
        <v>2619</v>
      </c>
    </row>
    <row r="68" spans="1:19">
      <c r="A68" s="86" t="str">
        <f>[1]연령별!A68</f>
        <v>51  세</v>
      </c>
      <c r="B68" s="87">
        <f t="shared" si="3"/>
        <v>22858</v>
      </c>
      <c r="C68" s="88">
        <f t="shared" si="4"/>
        <v>11452</v>
      </c>
      <c r="D68" s="88">
        <f t="shared" si="5"/>
        <v>11406</v>
      </c>
      <c r="E68" s="93">
        <v>1584</v>
      </c>
      <c r="F68" s="93">
        <v>773</v>
      </c>
      <c r="G68" s="93">
        <v>811</v>
      </c>
      <c r="H68" s="88">
        <v>4951</v>
      </c>
      <c r="I68" s="88">
        <v>2403</v>
      </c>
      <c r="J68" s="88">
        <v>2548</v>
      </c>
      <c r="K68" s="88">
        <v>3501</v>
      </c>
      <c r="L68" s="88">
        <v>1650</v>
      </c>
      <c r="M68" s="88">
        <v>1851</v>
      </c>
      <c r="N68" s="88">
        <v>7435</v>
      </c>
      <c r="O68" s="88">
        <v>3604</v>
      </c>
      <c r="P68" s="88">
        <v>3831</v>
      </c>
      <c r="Q68" s="88">
        <v>5387</v>
      </c>
      <c r="R68" s="88">
        <v>3022</v>
      </c>
      <c r="S68" s="88">
        <v>2365</v>
      </c>
    </row>
    <row r="69" spans="1:19">
      <c r="A69" s="86" t="str">
        <f>[1]연령별!A69</f>
        <v>52  세</v>
      </c>
      <c r="B69" s="87">
        <f t="shared" ref="B69:B100" si="6">SUM(C69:D69)</f>
        <v>23414</v>
      </c>
      <c r="C69" s="88">
        <f t="shared" ref="C69:C100" si="7">SUM(F69,I69,L69,O69,R69)</f>
        <v>11576</v>
      </c>
      <c r="D69" s="88">
        <f t="shared" ref="D69:D100" si="8">SUM(G69,J69,M69,P69,S69)</f>
        <v>11838</v>
      </c>
      <c r="E69" s="93">
        <v>1749</v>
      </c>
      <c r="F69" s="93">
        <v>872</v>
      </c>
      <c r="G69" s="93">
        <v>877</v>
      </c>
      <c r="H69" s="88">
        <v>4950</v>
      </c>
      <c r="I69" s="88">
        <v>2439</v>
      </c>
      <c r="J69" s="88">
        <v>2511</v>
      </c>
      <c r="K69" s="88">
        <v>3728</v>
      </c>
      <c r="L69" s="88">
        <v>1725</v>
      </c>
      <c r="M69" s="88">
        <v>2003</v>
      </c>
      <c r="N69" s="88">
        <v>7698</v>
      </c>
      <c r="O69" s="88">
        <v>3720</v>
      </c>
      <c r="P69" s="88">
        <v>3978</v>
      </c>
      <c r="Q69" s="88">
        <v>5289</v>
      </c>
      <c r="R69" s="88">
        <v>2820</v>
      </c>
      <c r="S69" s="88">
        <v>2469</v>
      </c>
    </row>
    <row r="70" spans="1:19">
      <c r="A70" s="86" t="str">
        <f>[1]연령별!A70</f>
        <v>53  세</v>
      </c>
      <c r="B70" s="87">
        <f t="shared" si="6"/>
        <v>25102</v>
      </c>
      <c r="C70" s="88">
        <f t="shared" si="7"/>
        <v>12316</v>
      </c>
      <c r="D70" s="88">
        <f t="shared" si="8"/>
        <v>12786</v>
      </c>
      <c r="E70" s="93">
        <v>1907</v>
      </c>
      <c r="F70" s="93">
        <v>902</v>
      </c>
      <c r="G70" s="93">
        <v>1005</v>
      </c>
      <c r="H70" s="88">
        <v>5361</v>
      </c>
      <c r="I70" s="88">
        <v>2553</v>
      </c>
      <c r="J70" s="88">
        <v>2808</v>
      </c>
      <c r="K70" s="88">
        <v>4011</v>
      </c>
      <c r="L70" s="88">
        <v>1859</v>
      </c>
      <c r="M70" s="88">
        <v>2152</v>
      </c>
      <c r="N70" s="88">
        <v>8299</v>
      </c>
      <c r="O70" s="88">
        <v>4035</v>
      </c>
      <c r="P70" s="88">
        <v>4264</v>
      </c>
      <c r="Q70" s="88">
        <v>5524</v>
      </c>
      <c r="R70" s="88">
        <v>2967</v>
      </c>
      <c r="S70" s="88">
        <v>2557</v>
      </c>
    </row>
    <row r="71" spans="1:19">
      <c r="A71" s="86" t="str">
        <f>[1]연령별!A71</f>
        <v>54  세</v>
      </c>
      <c r="B71" s="87">
        <f t="shared" si="6"/>
        <v>22614</v>
      </c>
      <c r="C71" s="88">
        <f t="shared" si="7"/>
        <v>11015</v>
      </c>
      <c r="D71" s="88">
        <f t="shared" si="8"/>
        <v>11599</v>
      </c>
      <c r="E71" s="93">
        <v>1725</v>
      </c>
      <c r="F71" s="93">
        <v>857</v>
      </c>
      <c r="G71" s="93">
        <v>868</v>
      </c>
      <c r="H71" s="88">
        <v>4832</v>
      </c>
      <c r="I71" s="88">
        <v>2322</v>
      </c>
      <c r="J71" s="88">
        <v>2510</v>
      </c>
      <c r="K71" s="88">
        <v>3670</v>
      </c>
      <c r="L71" s="88">
        <v>1703</v>
      </c>
      <c r="M71" s="88">
        <v>1967</v>
      </c>
      <c r="N71" s="88">
        <v>7594</v>
      </c>
      <c r="O71" s="88">
        <v>3647</v>
      </c>
      <c r="P71" s="88">
        <v>3947</v>
      </c>
      <c r="Q71" s="88">
        <v>4793</v>
      </c>
      <c r="R71" s="88">
        <v>2486</v>
      </c>
      <c r="S71" s="88">
        <v>2307</v>
      </c>
    </row>
    <row r="72" spans="1:19" s="59" customFormat="1">
      <c r="A72" s="81" t="str">
        <f>[1]연령별!A72</f>
        <v>55-59</v>
      </c>
      <c r="B72" s="84">
        <f t="shared" si="6"/>
        <v>89325</v>
      </c>
      <c r="C72" s="85">
        <f t="shared" si="7"/>
        <v>43560</v>
      </c>
      <c r="D72" s="85">
        <f t="shared" si="8"/>
        <v>45765</v>
      </c>
      <c r="E72" s="92">
        <v>8293</v>
      </c>
      <c r="F72" s="92">
        <v>4069</v>
      </c>
      <c r="G72" s="92">
        <v>4224</v>
      </c>
      <c r="H72" s="85">
        <v>19235</v>
      </c>
      <c r="I72" s="85">
        <v>9278</v>
      </c>
      <c r="J72" s="85">
        <v>9957</v>
      </c>
      <c r="K72" s="85">
        <v>15370</v>
      </c>
      <c r="L72" s="85">
        <v>7200</v>
      </c>
      <c r="M72" s="85">
        <v>8170</v>
      </c>
      <c r="N72" s="85">
        <v>29271</v>
      </c>
      <c r="O72" s="85">
        <v>14298</v>
      </c>
      <c r="P72" s="85">
        <v>14973</v>
      </c>
      <c r="Q72" s="85">
        <v>17156</v>
      </c>
      <c r="R72" s="85">
        <v>8715</v>
      </c>
      <c r="S72" s="85">
        <v>8441</v>
      </c>
    </row>
    <row r="73" spans="1:19">
      <c r="A73" s="86" t="str">
        <f>[1]연령별!A73</f>
        <v>55  세</v>
      </c>
      <c r="B73" s="87">
        <f t="shared" si="6"/>
        <v>20174</v>
      </c>
      <c r="C73" s="88">
        <f t="shared" si="7"/>
        <v>9792</v>
      </c>
      <c r="D73" s="88">
        <f t="shared" si="8"/>
        <v>10382</v>
      </c>
      <c r="E73" s="93">
        <v>1727</v>
      </c>
      <c r="F73" s="93">
        <v>863</v>
      </c>
      <c r="G73" s="93">
        <v>864</v>
      </c>
      <c r="H73" s="88">
        <v>4368</v>
      </c>
      <c r="I73" s="88">
        <v>2056</v>
      </c>
      <c r="J73" s="88">
        <v>2312</v>
      </c>
      <c r="K73" s="88">
        <v>3395</v>
      </c>
      <c r="L73" s="88">
        <v>1606</v>
      </c>
      <c r="M73" s="88">
        <v>1789</v>
      </c>
      <c r="N73" s="88">
        <v>6540</v>
      </c>
      <c r="O73" s="88">
        <v>3096</v>
      </c>
      <c r="P73" s="88">
        <v>3444</v>
      </c>
      <c r="Q73" s="88">
        <v>4144</v>
      </c>
      <c r="R73" s="88">
        <v>2171</v>
      </c>
      <c r="S73" s="88">
        <v>1973</v>
      </c>
    </row>
    <row r="74" spans="1:19">
      <c r="A74" s="86" t="str">
        <f>[1]연령별!A74</f>
        <v>56  세</v>
      </c>
      <c r="B74" s="87">
        <f t="shared" si="6"/>
        <v>19872</v>
      </c>
      <c r="C74" s="88">
        <f t="shared" si="7"/>
        <v>9749</v>
      </c>
      <c r="D74" s="88">
        <f t="shared" si="8"/>
        <v>10123</v>
      </c>
      <c r="E74" s="93">
        <v>1806</v>
      </c>
      <c r="F74" s="93">
        <v>898</v>
      </c>
      <c r="G74" s="93">
        <v>908</v>
      </c>
      <c r="H74" s="88">
        <v>4253</v>
      </c>
      <c r="I74" s="88">
        <v>2087</v>
      </c>
      <c r="J74" s="88">
        <v>2166</v>
      </c>
      <c r="K74" s="88">
        <v>3332</v>
      </c>
      <c r="L74" s="88">
        <v>1550</v>
      </c>
      <c r="M74" s="88">
        <v>1782</v>
      </c>
      <c r="N74" s="88">
        <v>6605</v>
      </c>
      <c r="O74" s="88">
        <v>3249</v>
      </c>
      <c r="P74" s="88">
        <v>3356</v>
      </c>
      <c r="Q74" s="88">
        <v>3876</v>
      </c>
      <c r="R74" s="88">
        <v>1965</v>
      </c>
      <c r="S74" s="88">
        <v>1911</v>
      </c>
    </row>
    <row r="75" spans="1:19">
      <c r="A75" s="86" t="str">
        <f>[1]연령별!A75</f>
        <v>57  세</v>
      </c>
      <c r="B75" s="87">
        <f t="shared" si="6"/>
        <v>16782</v>
      </c>
      <c r="C75" s="88">
        <f t="shared" si="7"/>
        <v>8301</v>
      </c>
      <c r="D75" s="88">
        <f t="shared" si="8"/>
        <v>8481</v>
      </c>
      <c r="E75" s="93">
        <v>1512</v>
      </c>
      <c r="F75" s="93">
        <v>773</v>
      </c>
      <c r="G75" s="93">
        <v>739</v>
      </c>
      <c r="H75" s="88">
        <v>3689</v>
      </c>
      <c r="I75" s="88">
        <v>1822</v>
      </c>
      <c r="J75" s="88">
        <v>1867</v>
      </c>
      <c r="K75" s="88">
        <v>2937</v>
      </c>
      <c r="L75" s="88">
        <v>1388</v>
      </c>
      <c r="M75" s="88">
        <v>1549</v>
      </c>
      <c r="N75" s="88">
        <v>5456</v>
      </c>
      <c r="O75" s="88">
        <v>2704</v>
      </c>
      <c r="P75" s="88">
        <v>2752</v>
      </c>
      <c r="Q75" s="88">
        <v>3188</v>
      </c>
      <c r="R75" s="88">
        <v>1614</v>
      </c>
      <c r="S75" s="88">
        <v>1574</v>
      </c>
    </row>
    <row r="76" spans="1:19">
      <c r="A76" s="86" t="str">
        <f>[1]연령별!A76</f>
        <v>58  세</v>
      </c>
      <c r="B76" s="87">
        <f t="shared" si="6"/>
        <v>17789</v>
      </c>
      <c r="C76" s="88">
        <f t="shared" si="7"/>
        <v>8583</v>
      </c>
      <c r="D76" s="88">
        <f t="shared" si="8"/>
        <v>9206</v>
      </c>
      <c r="E76" s="93">
        <v>1756</v>
      </c>
      <c r="F76" s="93">
        <v>817</v>
      </c>
      <c r="G76" s="93">
        <v>939</v>
      </c>
      <c r="H76" s="88">
        <v>3849</v>
      </c>
      <c r="I76" s="88">
        <v>1817</v>
      </c>
      <c r="J76" s="88">
        <v>2032</v>
      </c>
      <c r="K76" s="88">
        <v>3106</v>
      </c>
      <c r="L76" s="88">
        <v>1437</v>
      </c>
      <c r="M76" s="88">
        <v>1669</v>
      </c>
      <c r="N76" s="88">
        <v>5818</v>
      </c>
      <c r="O76" s="88">
        <v>2869</v>
      </c>
      <c r="P76" s="88">
        <v>2949</v>
      </c>
      <c r="Q76" s="88">
        <v>3260</v>
      </c>
      <c r="R76" s="88">
        <v>1643</v>
      </c>
      <c r="S76" s="88">
        <v>1617</v>
      </c>
    </row>
    <row r="77" spans="1:19">
      <c r="A77" s="86" t="str">
        <f>[1]연령별!A77</f>
        <v>59  세</v>
      </c>
      <c r="B77" s="87">
        <f t="shared" si="6"/>
        <v>14708</v>
      </c>
      <c r="C77" s="88">
        <f t="shared" si="7"/>
        <v>7135</v>
      </c>
      <c r="D77" s="88">
        <f t="shared" si="8"/>
        <v>7573</v>
      </c>
      <c r="E77" s="93">
        <v>1492</v>
      </c>
      <c r="F77" s="93">
        <v>718</v>
      </c>
      <c r="G77" s="93">
        <v>774</v>
      </c>
      <c r="H77" s="88">
        <v>3076</v>
      </c>
      <c r="I77" s="88">
        <v>1496</v>
      </c>
      <c r="J77" s="88">
        <v>1580</v>
      </c>
      <c r="K77" s="88">
        <v>2600</v>
      </c>
      <c r="L77" s="88">
        <v>1219</v>
      </c>
      <c r="M77" s="88">
        <v>1381</v>
      </c>
      <c r="N77" s="88">
        <v>4852</v>
      </c>
      <c r="O77" s="88">
        <v>2380</v>
      </c>
      <c r="P77" s="88">
        <v>2472</v>
      </c>
      <c r="Q77" s="88">
        <v>2688</v>
      </c>
      <c r="R77" s="88">
        <v>1322</v>
      </c>
      <c r="S77" s="88">
        <v>1366</v>
      </c>
    </row>
    <row r="78" spans="1:19" s="59" customFormat="1">
      <c r="A78" s="81" t="str">
        <f>[1]연령별!A78</f>
        <v>60-64</v>
      </c>
      <c r="B78" s="84">
        <f t="shared" si="6"/>
        <v>63399</v>
      </c>
      <c r="C78" s="85">
        <f t="shared" si="7"/>
        <v>30235</v>
      </c>
      <c r="D78" s="85">
        <f t="shared" si="8"/>
        <v>33164</v>
      </c>
      <c r="E78" s="92">
        <v>6699</v>
      </c>
      <c r="F78" s="92">
        <v>3113</v>
      </c>
      <c r="G78" s="92">
        <v>3586</v>
      </c>
      <c r="H78" s="85">
        <v>13259</v>
      </c>
      <c r="I78" s="85">
        <v>6340</v>
      </c>
      <c r="J78" s="85">
        <v>6919</v>
      </c>
      <c r="K78" s="85">
        <v>11576</v>
      </c>
      <c r="L78" s="85">
        <v>5460</v>
      </c>
      <c r="M78" s="85">
        <v>6116</v>
      </c>
      <c r="N78" s="85">
        <v>20587</v>
      </c>
      <c r="O78" s="85">
        <v>9982</v>
      </c>
      <c r="P78" s="85">
        <v>10605</v>
      </c>
      <c r="Q78" s="85">
        <v>11278</v>
      </c>
      <c r="R78" s="85">
        <v>5340</v>
      </c>
      <c r="S78" s="85">
        <v>5938</v>
      </c>
    </row>
    <row r="79" spans="1:19">
      <c r="A79" s="86" t="str">
        <f>[1]연령별!A79</f>
        <v>60  세</v>
      </c>
      <c r="B79" s="87">
        <f t="shared" si="6"/>
        <v>12705</v>
      </c>
      <c r="C79" s="88">
        <f t="shared" si="7"/>
        <v>6034</v>
      </c>
      <c r="D79" s="88">
        <f t="shared" si="8"/>
        <v>6671</v>
      </c>
      <c r="E79" s="93">
        <v>1302</v>
      </c>
      <c r="F79" s="93">
        <v>599</v>
      </c>
      <c r="G79" s="93">
        <v>703</v>
      </c>
      <c r="H79" s="88">
        <v>2696</v>
      </c>
      <c r="I79" s="88">
        <v>1277</v>
      </c>
      <c r="J79" s="88">
        <v>1419</v>
      </c>
      <c r="K79" s="88">
        <v>2259</v>
      </c>
      <c r="L79" s="88">
        <v>1088</v>
      </c>
      <c r="M79" s="88">
        <v>1171</v>
      </c>
      <c r="N79" s="88">
        <v>4135</v>
      </c>
      <c r="O79" s="88">
        <v>1962</v>
      </c>
      <c r="P79" s="88">
        <v>2173</v>
      </c>
      <c r="Q79" s="88">
        <v>2313</v>
      </c>
      <c r="R79" s="88">
        <v>1108</v>
      </c>
      <c r="S79" s="88">
        <v>1205</v>
      </c>
    </row>
    <row r="80" spans="1:19">
      <c r="A80" s="86" t="str">
        <f>[1]연령별!A80</f>
        <v>61  세</v>
      </c>
      <c r="B80" s="87">
        <f t="shared" si="6"/>
        <v>14269</v>
      </c>
      <c r="C80" s="88">
        <f t="shared" si="7"/>
        <v>6836</v>
      </c>
      <c r="D80" s="88">
        <f t="shared" si="8"/>
        <v>7433</v>
      </c>
      <c r="E80" s="93">
        <v>1435</v>
      </c>
      <c r="F80" s="93">
        <v>651</v>
      </c>
      <c r="G80" s="93">
        <v>784</v>
      </c>
      <c r="H80" s="88">
        <v>3053</v>
      </c>
      <c r="I80" s="88">
        <v>1483</v>
      </c>
      <c r="J80" s="88">
        <v>1570</v>
      </c>
      <c r="K80" s="88">
        <v>2600</v>
      </c>
      <c r="L80" s="88">
        <v>1224</v>
      </c>
      <c r="M80" s="88">
        <v>1376</v>
      </c>
      <c r="N80" s="88">
        <v>4663</v>
      </c>
      <c r="O80" s="88">
        <v>2242</v>
      </c>
      <c r="P80" s="88">
        <v>2421</v>
      </c>
      <c r="Q80" s="88">
        <v>2518</v>
      </c>
      <c r="R80" s="88">
        <v>1236</v>
      </c>
      <c r="S80" s="88">
        <v>1282</v>
      </c>
    </row>
    <row r="81" spans="1:19">
      <c r="A81" s="86" t="str">
        <f>[1]연령별!A81</f>
        <v>62  세</v>
      </c>
      <c r="B81" s="87">
        <f t="shared" si="6"/>
        <v>11606</v>
      </c>
      <c r="C81" s="88">
        <f t="shared" si="7"/>
        <v>5571</v>
      </c>
      <c r="D81" s="88">
        <f t="shared" si="8"/>
        <v>6035</v>
      </c>
      <c r="E81" s="93">
        <v>1236</v>
      </c>
      <c r="F81" s="93">
        <v>579</v>
      </c>
      <c r="G81" s="93">
        <v>657</v>
      </c>
      <c r="H81" s="88">
        <v>2393</v>
      </c>
      <c r="I81" s="88">
        <v>1137</v>
      </c>
      <c r="J81" s="88">
        <v>1256</v>
      </c>
      <c r="K81" s="88">
        <v>2125</v>
      </c>
      <c r="L81" s="88">
        <v>1007</v>
      </c>
      <c r="M81" s="88">
        <v>1118</v>
      </c>
      <c r="N81" s="88">
        <v>3758</v>
      </c>
      <c r="O81" s="88">
        <v>1841</v>
      </c>
      <c r="P81" s="88">
        <v>1917</v>
      </c>
      <c r="Q81" s="88">
        <v>2094</v>
      </c>
      <c r="R81" s="88">
        <v>1007</v>
      </c>
      <c r="S81" s="88">
        <v>1087</v>
      </c>
    </row>
    <row r="82" spans="1:19">
      <c r="A82" s="86" t="str">
        <f>[1]연령별!A82</f>
        <v>63  세</v>
      </c>
      <c r="B82" s="87">
        <f t="shared" si="6"/>
        <v>12154</v>
      </c>
      <c r="C82" s="88">
        <f t="shared" si="7"/>
        <v>5823</v>
      </c>
      <c r="D82" s="88">
        <f t="shared" si="8"/>
        <v>6331</v>
      </c>
      <c r="E82" s="93">
        <v>1296</v>
      </c>
      <c r="F82" s="93">
        <v>605</v>
      </c>
      <c r="G82" s="93">
        <v>691</v>
      </c>
      <c r="H82" s="88">
        <v>2525</v>
      </c>
      <c r="I82" s="88">
        <v>1232</v>
      </c>
      <c r="J82" s="88">
        <v>1293</v>
      </c>
      <c r="K82" s="88">
        <v>2203</v>
      </c>
      <c r="L82" s="88">
        <v>1028</v>
      </c>
      <c r="M82" s="88">
        <v>1175</v>
      </c>
      <c r="N82" s="88">
        <v>4045</v>
      </c>
      <c r="O82" s="88">
        <v>2012</v>
      </c>
      <c r="P82" s="88">
        <v>2033</v>
      </c>
      <c r="Q82" s="88">
        <v>2085</v>
      </c>
      <c r="R82" s="88">
        <v>946</v>
      </c>
      <c r="S82" s="88">
        <v>1139</v>
      </c>
    </row>
    <row r="83" spans="1:19">
      <c r="A83" s="86" t="str">
        <f>[1]연령별!A83</f>
        <v>64  세</v>
      </c>
      <c r="B83" s="87">
        <f t="shared" si="6"/>
        <v>12665</v>
      </c>
      <c r="C83" s="88">
        <f t="shared" si="7"/>
        <v>5971</v>
      </c>
      <c r="D83" s="88">
        <f t="shared" si="8"/>
        <v>6694</v>
      </c>
      <c r="E83" s="93">
        <v>1430</v>
      </c>
      <c r="F83" s="93">
        <v>679</v>
      </c>
      <c r="G83" s="93">
        <v>751</v>
      </c>
      <c r="H83" s="88">
        <v>2592</v>
      </c>
      <c r="I83" s="88">
        <v>1211</v>
      </c>
      <c r="J83" s="88">
        <v>1381</v>
      </c>
      <c r="K83" s="88">
        <v>2389</v>
      </c>
      <c r="L83" s="88">
        <v>1113</v>
      </c>
      <c r="M83" s="88">
        <v>1276</v>
      </c>
      <c r="N83" s="88">
        <v>3986</v>
      </c>
      <c r="O83" s="88">
        <v>1925</v>
      </c>
      <c r="P83" s="88">
        <v>2061</v>
      </c>
      <c r="Q83" s="88">
        <v>2268</v>
      </c>
      <c r="R83" s="88">
        <v>1043</v>
      </c>
      <c r="S83" s="88">
        <v>1225</v>
      </c>
    </row>
    <row r="84" spans="1:19" s="59" customFormat="1">
      <c r="A84" s="81" t="str">
        <f>[1]연령별!A84</f>
        <v>65-69</v>
      </c>
      <c r="B84" s="84">
        <f t="shared" si="6"/>
        <v>51426</v>
      </c>
      <c r="C84" s="85">
        <f t="shared" si="7"/>
        <v>24177</v>
      </c>
      <c r="D84" s="85">
        <f t="shared" si="8"/>
        <v>27249</v>
      </c>
      <c r="E84" s="92">
        <v>5907</v>
      </c>
      <c r="F84" s="92">
        <v>2710</v>
      </c>
      <c r="G84" s="92">
        <v>3197</v>
      </c>
      <c r="H84" s="85">
        <v>10586</v>
      </c>
      <c r="I84" s="85">
        <v>4955</v>
      </c>
      <c r="J84" s="85">
        <v>5631</v>
      </c>
      <c r="K84" s="85">
        <v>9479</v>
      </c>
      <c r="L84" s="85">
        <v>4493</v>
      </c>
      <c r="M84" s="85">
        <v>4986</v>
      </c>
      <c r="N84" s="85">
        <v>16287</v>
      </c>
      <c r="O84" s="85">
        <v>7740</v>
      </c>
      <c r="P84" s="85">
        <v>8547</v>
      </c>
      <c r="Q84" s="85">
        <v>9167</v>
      </c>
      <c r="R84" s="85">
        <v>4279</v>
      </c>
      <c r="S84" s="85">
        <v>4888</v>
      </c>
    </row>
    <row r="85" spans="1:19">
      <c r="A85" s="86" t="str">
        <f>[1]연령별!A85</f>
        <v>65  세</v>
      </c>
      <c r="B85" s="87">
        <f t="shared" si="6"/>
        <v>11698</v>
      </c>
      <c r="C85" s="88">
        <f t="shared" si="7"/>
        <v>5578</v>
      </c>
      <c r="D85" s="88">
        <f t="shared" si="8"/>
        <v>6120</v>
      </c>
      <c r="E85" s="93">
        <v>1326</v>
      </c>
      <c r="F85" s="93">
        <v>602</v>
      </c>
      <c r="G85" s="93">
        <v>724</v>
      </c>
      <c r="H85" s="88">
        <v>2415</v>
      </c>
      <c r="I85" s="88">
        <v>1145</v>
      </c>
      <c r="J85" s="88">
        <v>1270</v>
      </c>
      <c r="K85" s="88">
        <v>2143</v>
      </c>
      <c r="L85" s="88">
        <v>1009</v>
      </c>
      <c r="M85" s="88">
        <v>1134</v>
      </c>
      <c r="N85" s="88">
        <v>3784</v>
      </c>
      <c r="O85" s="88">
        <v>1861</v>
      </c>
      <c r="P85" s="88">
        <v>1923</v>
      </c>
      <c r="Q85" s="88">
        <v>2030</v>
      </c>
      <c r="R85" s="88">
        <v>961</v>
      </c>
      <c r="S85" s="88">
        <v>1069</v>
      </c>
    </row>
    <row r="86" spans="1:19">
      <c r="A86" s="86" t="str">
        <f>[1]연령별!A86</f>
        <v>66  세</v>
      </c>
      <c r="B86" s="87">
        <f t="shared" si="6"/>
        <v>12358</v>
      </c>
      <c r="C86" s="88">
        <f t="shared" si="7"/>
        <v>5727</v>
      </c>
      <c r="D86" s="88">
        <f t="shared" si="8"/>
        <v>6631</v>
      </c>
      <c r="E86" s="93">
        <v>1384</v>
      </c>
      <c r="F86" s="93">
        <v>641</v>
      </c>
      <c r="G86" s="93">
        <v>743</v>
      </c>
      <c r="H86" s="88">
        <v>2581</v>
      </c>
      <c r="I86" s="88">
        <v>1191</v>
      </c>
      <c r="J86" s="88">
        <v>1390</v>
      </c>
      <c r="K86" s="88">
        <v>2274</v>
      </c>
      <c r="L86" s="88">
        <v>1055</v>
      </c>
      <c r="M86" s="88">
        <v>1219</v>
      </c>
      <c r="N86" s="88">
        <v>3904</v>
      </c>
      <c r="O86" s="88">
        <v>1819</v>
      </c>
      <c r="P86" s="88">
        <v>2085</v>
      </c>
      <c r="Q86" s="88">
        <v>2215</v>
      </c>
      <c r="R86" s="88">
        <v>1021</v>
      </c>
      <c r="S86" s="88">
        <v>1194</v>
      </c>
    </row>
    <row r="87" spans="1:19">
      <c r="A87" s="86" t="str">
        <f>[1]연령별!A87</f>
        <v>67  세</v>
      </c>
      <c r="B87" s="87">
        <f t="shared" si="6"/>
        <v>9804</v>
      </c>
      <c r="C87" s="88">
        <f t="shared" si="7"/>
        <v>4710</v>
      </c>
      <c r="D87" s="88">
        <f t="shared" si="8"/>
        <v>5094</v>
      </c>
      <c r="E87" s="93">
        <v>1133</v>
      </c>
      <c r="F87" s="93">
        <v>501</v>
      </c>
      <c r="G87" s="93">
        <v>632</v>
      </c>
      <c r="H87" s="88">
        <v>1979</v>
      </c>
      <c r="I87" s="88">
        <v>930</v>
      </c>
      <c r="J87" s="88">
        <v>1049</v>
      </c>
      <c r="K87" s="88">
        <v>1847</v>
      </c>
      <c r="L87" s="88">
        <v>891</v>
      </c>
      <c r="M87" s="88">
        <v>956</v>
      </c>
      <c r="N87" s="88">
        <v>3067</v>
      </c>
      <c r="O87" s="88">
        <v>1507</v>
      </c>
      <c r="P87" s="88">
        <v>1560</v>
      </c>
      <c r="Q87" s="88">
        <v>1778</v>
      </c>
      <c r="R87" s="88">
        <v>881</v>
      </c>
      <c r="S87" s="88">
        <v>897</v>
      </c>
    </row>
    <row r="88" spans="1:19">
      <c r="A88" s="86" t="str">
        <f>[1]연령별!A88</f>
        <v>68  세</v>
      </c>
      <c r="B88" s="87">
        <f t="shared" si="6"/>
        <v>8783</v>
      </c>
      <c r="C88" s="88">
        <f t="shared" si="7"/>
        <v>4128</v>
      </c>
      <c r="D88" s="88">
        <f t="shared" si="8"/>
        <v>4655</v>
      </c>
      <c r="E88" s="93">
        <v>1067</v>
      </c>
      <c r="F88" s="93">
        <v>490</v>
      </c>
      <c r="G88" s="93">
        <v>577</v>
      </c>
      <c r="H88" s="88">
        <v>1816</v>
      </c>
      <c r="I88" s="88">
        <v>868</v>
      </c>
      <c r="J88" s="88">
        <v>948</v>
      </c>
      <c r="K88" s="88">
        <v>1590</v>
      </c>
      <c r="L88" s="88">
        <v>770</v>
      </c>
      <c r="M88" s="88">
        <v>820</v>
      </c>
      <c r="N88" s="88">
        <v>2757</v>
      </c>
      <c r="O88" s="88">
        <v>1272</v>
      </c>
      <c r="P88" s="88">
        <v>1485</v>
      </c>
      <c r="Q88" s="88">
        <v>1553</v>
      </c>
      <c r="R88" s="88">
        <v>728</v>
      </c>
      <c r="S88" s="88">
        <v>825</v>
      </c>
    </row>
    <row r="89" spans="1:19">
      <c r="A89" s="86" t="str">
        <f>[1]연령별!A89</f>
        <v>69  세</v>
      </c>
      <c r="B89" s="87">
        <f t="shared" si="6"/>
        <v>8783</v>
      </c>
      <c r="C89" s="88">
        <f t="shared" si="7"/>
        <v>4034</v>
      </c>
      <c r="D89" s="88">
        <f t="shared" si="8"/>
        <v>4749</v>
      </c>
      <c r="E89" s="93">
        <v>997</v>
      </c>
      <c r="F89" s="93">
        <v>476</v>
      </c>
      <c r="G89" s="93">
        <v>521</v>
      </c>
      <c r="H89" s="88">
        <v>1795</v>
      </c>
      <c r="I89" s="88">
        <v>821</v>
      </c>
      <c r="J89" s="88">
        <v>974</v>
      </c>
      <c r="K89" s="88">
        <v>1625</v>
      </c>
      <c r="L89" s="88">
        <v>768</v>
      </c>
      <c r="M89" s="88">
        <v>857</v>
      </c>
      <c r="N89" s="88">
        <v>2775</v>
      </c>
      <c r="O89" s="88">
        <v>1281</v>
      </c>
      <c r="P89" s="88">
        <v>1494</v>
      </c>
      <c r="Q89" s="88">
        <v>1591</v>
      </c>
      <c r="R89" s="88">
        <v>688</v>
      </c>
      <c r="S89" s="88">
        <v>903</v>
      </c>
    </row>
    <row r="90" spans="1:19" s="59" customFormat="1">
      <c r="A90" s="81" t="str">
        <f>[1]연령별!A90</f>
        <v>70-74</v>
      </c>
      <c r="B90" s="84">
        <f t="shared" si="6"/>
        <v>43555</v>
      </c>
      <c r="C90" s="85">
        <f t="shared" si="7"/>
        <v>19216</v>
      </c>
      <c r="D90" s="85">
        <f t="shared" si="8"/>
        <v>24339</v>
      </c>
      <c r="E90" s="92">
        <v>5482</v>
      </c>
      <c r="F90" s="92">
        <v>2557</v>
      </c>
      <c r="G90" s="92">
        <v>2925</v>
      </c>
      <c r="H90" s="85">
        <v>8758</v>
      </c>
      <c r="I90" s="85">
        <v>3888</v>
      </c>
      <c r="J90" s="85">
        <v>4870</v>
      </c>
      <c r="K90" s="85">
        <v>7958</v>
      </c>
      <c r="L90" s="85">
        <v>3622</v>
      </c>
      <c r="M90" s="85">
        <v>4336</v>
      </c>
      <c r="N90" s="85">
        <v>13299</v>
      </c>
      <c r="O90" s="85">
        <v>5885</v>
      </c>
      <c r="P90" s="85">
        <v>7414</v>
      </c>
      <c r="Q90" s="85">
        <v>8058</v>
      </c>
      <c r="R90" s="85">
        <v>3264</v>
      </c>
      <c r="S90" s="85">
        <v>4794</v>
      </c>
    </row>
    <row r="91" spans="1:19">
      <c r="A91" s="86" t="str">
        <f>[1]연령별!A91</f>
        <v>70  세</v>
      </c>
      <c r="B91" s="87">
        <f t="shared" si="6"/>
        <v>8131</v>
      </c>
      <c r="C91" s="88">
        <f t="shared" si="7"/>
        <v>3688</v>
      </c>
      <c r="D91" s="88">
        <f t="shared" si="8"/>
        <v>4443</v>
      </c>
      <c r="E91" s="93">
        <v>1003</v>
      </c>
      <c r="F91" s="93">
        <v>455</v>
      </c>
      <c r="G91" s="93">
        <v>548</v>
      </c>
      <c r="H91" s="88">
        <v>1672</v>
      </c>
      <c r="I91" s="88">
        <v>770</v>
      </c>
      <c r="J91" s="88">
        <v>902</v>
      </c>
      <c r="K91" s="88">
        <v>1495</v>
      </c>
      <c r="L91" s="88">
        <v>712</v>
      </c>
      <c r="M91" s="88">
        <v>783</v>
      </c>
      <c r="N91" s="88">
        <v>2495</v>
      </c>
      <c r="O91" s="88">
        <v>1112</v>
      </c>
      <c r="P91" s="88">
        <v>1383</v>
      </c>
      <c r="Q91" s="88">
        <v>1466</v>
      </c>
      <c r="R91" s="88">
        <v>639</v>
      </c>
      <c r="S91" s="88">
        <v>827</v>
      </c>
    </row>
    <row r="92" spans="1:19">
      <c r="A92" s="86" t="str">
        <f>[1]연령별!A92</f>
        <v>71  세</v>
      </c>
      <c r="B92" s="87">
        <f t="shared" si="6"/>
        <v>11324</v>
      </c>
      <c r="C92" s="88">
        <f t="shared" si="7"/>
        <v>5198</v>
      </c>
      <c r="D92" s="88">
        <f t="shared" si="8"/>
        <v>6126</v>
      </c>
      <c r="E92" s="93">
        <v>1420</v>
      </c>
      <c r="F92" s="93">
        <v>683</v>
      </c>
      <c r="G92" s="93">
        <v>737</v>
      </c>
      <c r="H92" s="88">
        <v>2231</v>
      </c>
      <c r="I92" s="88">
        <v>1013</v>
      </c>
      <c r="J92" s="88">
        <v>1218</v>
      </c>
      <c r="K92" s="88">
        <v>2045</v>
      </c>
      <c r="L92" s="88">
        <v>935</v>
      </c>
      <c r="M92" s="88">
        <v>1110</v>
      </c>
      <c r="N92" s="88">
        <v>3505</v>
      </c>
      <c r="O92" s="88">
        <v>1648</v>
      </c>
      <c r="P92" s="88">
        <v>1857</v>
      </c>
      <c r="Q92" s="88">
        <v>2123</v>
      </c>
      <c r="R92" s="88">
        <v>919</v>
      </c>
      <c r="S92" s="88">
        <v>1204</v>
      </c>
    </row>
    <row r="93" spans="1:19">
      <c r="A93" s="86" t="str">
        <f>[1]연령별!A93</f>
        <v>72  세</v>
      </c>
      <c r="B93" s="87">
        <f t="shared" si="6"/>
        <v>8959</v>
      </c>
      <c r="C93" s="88">
        <f t="shared" si="7"/>
        <v>3921</v>
      </c>
      <c r="D93" s="88">
        <f t="shared" si="8"/>
        <v>5038</v>
      </c>
      <c r="E93" s="93">
        <v>1146</v>
      </c>
      <c r="F93" s="93">
        <v>538</v>
      </c>
      <c r="G93" s="93">
        <v>608</v>
      </c>
      <c r="H93" s="88">
        <v>1777</v>
      </c>
      <c r="I93" s="88">
        <v>798</v>
      </c>
      <c r="J93" s="88">
        <v>979</v>
      </c>
      <c r="K93" s="88">
        <v>1620</v>
      </c>
      <c r="L93" s="88">
        <v>737</v>
      </c>
      <c r="M93" s="88">
        <v>883</v>
      </c>
      <c r="N93" s="88">
        <v>2717</v>
      </c>
      <c r="O93" s="88">
        <v>1181</v>
      </c>
      <c r="P93" s="88">
        <v>1536</v>
      </c>
      <c r="Q93" s="88">
        <v>1699</v>
      </c>
      <c r="R93" s="88">
        <v>667</v>
      </c>
      <c r="S93" s="88">
        <v>1032</v>
      </c>
    </row>
    <row r="94" spans="1:19">
      <c r="A94" s="86" t="str">
        <f>[1]연령별!A94</f>
        <v>73  세</v>
      </c>
      <c r="B94" s="87">
        <f t="shared" si="6"/>
        <v>7630</v>
      </c>
      <c r="C94" s="88">
        <f t="shared" si="7"/>
        <v>3222</v>
      </c>
      <c r="D94" s="88">
        <f t="shared" si="8"/>
        <v>4408</v>
      </c>
      <c r="E94" s="93">
        <v>990</v>
      </c>
      <c r="F94" s="93">
        <v>448</v>
      </c>
      <c r="G94" s="93">
        <v>542</v>
      </c>
      <c r="H94" s="88">
        <v>1527</v>
      </c>
      <c r="I94" s="88">
        <v>664</v>
      </c>
      <c r="J94" s="88">
        <v>863</v>
      </c>
      <c r="K94" s="88">
        <v>1418</v>
      </c>
      <c r="L94" s="88">
        <v>624</v>
      </c>
      <c r="M94" s="88">
        <v>794</v>
      </c>
      <c r="N94" s="88">
        <v>2309</v>
      </c>
      <c r="O94" s="88">
        <v>967</v>
      </c>
      <c r="P94" s="88">
        <v>1342</v>
      </c>
      <c r="Q94" s="88">
        <v>1386</v>
      </c>
      <c r="R94" s="88">
        <v>519</v>
      </c>
      <c r="S94" s="88">
        <v>867</v>
      </c>
    </row>
    <row r="95" spans="1:19">
      <c r="A95" s="86" t="str">
        <f>[1]연령별!A95</f>
        <v>74  세</v>
      </c>
      <c r="B95" s="87">
        <f t="shared" si="6"/>
        <v>7511</v>
      </c>
      <c r="C95" s="88">
        <f t="shared" si="7"/>
        <v>3187</v>
      </c>
      <c r="D95" s="88">
        <f t="shared" si="8"/>
        <v>4324</v>
      </c>
      <c r="E95" s="93">
        <v>923</v>
      </c>
      <c r="F95" s="93">
        <v>433</v>
      </c>
      <c r="G95" s="93">
        <v>490</v>
      </c>
      <c r="H95" s="88">
        <v>1551</v>
      </c>
      <c r="I95" s="88">
        <v>643</v>
      </c>
      <c r="J95" s="88">
        <v>908</v>
      </c>
      <c r="K95" s="88">
        <v>1380</v>
      </c>
      <c r="L95" s="88">
        <v>614</v>
      </c>
      <c r="M95" s="88">
        <v>766</v>
      </c>
      <c r="N95" s="88">
        <v>2273</v>
      </c>
      <c r="O95" s="88">
        <v>977</v>
      </c>
      <c r="P95" s="88">
        <v>1296</v>
      </c>
      <c r="Q95" s="88">
        <v>1384</v>
      </c>
      <c r="R95" s="88">
        <v>520</v>
      </c>
      <c r="S95" s="88">
        <v>864</v>
      </c>
    </row>
    <row r="96" spans="1:19" s="59" customFormat="1">
      <c r="A96" s="81" t="str">
        <f>[1]연령별!A96</f>
        <v>75-79</v>
      </c>
      <c r="B96" s="84">
        <f t="shared" si="6"/>
        <v>29172</v>
      </c>
      <c r="C96" s="85">
        <f t="shared" si="7"/>
        <v>11484</v>
      </c>
      <c r="D96" s="85">
        <f t="shared" si="8"/>
        <v>17688</v>
      </c>
      <c r="E96" s="92">
        <v>3568</v>
      </c>
      <c r="F96" s="92">
        <v>1609</v>
      </c>
      <c r="G96" s="92">
        <v>1959</v>
      </c>
      <c r="H96" s="85">
        <v>5723</v>
      </c>
      <c r="I96" s="85">
        <v>2281</v>
      </c>
      <c r="J96" s="85">
        <v>3442</v>
      </c>
      <c r="K96" s="85">
        <v>5245</v>
      </c>
      <c r="L96" s="85">
        <v>2085</v>
      </c>
      <c r="M96" s="85">
        <v>3160</v>
      </c>
      <c r="N96" s="85">
        <v>8899</v>
      </c>
      <c r="O96" s="85">
        <v>3505</v>
      </c>
      <c r="P96" s="85">
        <v>5394</v>
      </c>
      <c r="Q96" s="85">
        <v>5737</v>
      </c>
      <c r="R96" s="85">
        <v>2004</v>
      </c>
      <c r="S96" s="85">
        <v>3733</v>
      </c>
    </row>
    <row r="97" spans="1:19">
      <c r="A97" s="86" t="str">
        <f>[1]연령별!A97</f>
        <v>75  세</v>
      </c>
      <c r="B97" s="87">
        <f t="shared" si="6"/>
        <v>6861</v>
      </c>
      <c r="C97" s="88">
        <f t="shared" si="7"/>
        <v>2878</v>
      </c>
      <c r="D97" s="88">
        <f t="shared" si="8"/>
        <v>3983</v>
      </c>
      <c r="E97" s="93">
        <v>873</v>
      </c>
      <c r="F97" s="93">
        <v>410</v>
      </c>
      <c r="G97" s="93">
        <v>463</v>
      </c>
      <c r="H97" s="88">
        <v>1353</v>
      </c>
      <c r="I97" s="88">
        <v>558</v>
      </c>
      <c r="J97" s="88">
        <v>795</v>
      </c>
      <c r="K97" s="88">
        <v>1225</v>
      </c>
      <c r="L97" s="88">
        <v>541</v>
      </c>
      <c r="M97" s="88">
        <v>684</v>
      </c>
      <c r="N97" s="88">
        <v>2122</v>
      </c>
      <c r="O97" s="88">
        <v>879</v>
      </c>
      <c r="P97" s="88">
        <v>1243</v>
      </c>
      <c r="Q97" s="88">
        <v>1288</v>
      </c>
      <c r="R97" s="88">
        <v>490</v>
      </c>
      <c r="S97" s="88">
        <v>798</v>
      </c>
    </row>
    <row r="98" spans="1:19">
      <c r="A98" s="86" t="str">
        <f>[1]연령별!A98</f>
        <v>76  세</v>
      </c>
      <c r="B98" s="87">
        <f t="shared" si="6"/>
        <v>6327</v>
      </c>
      <c r="C98" s="88">
        <f t="shared" si="7"/>
        <v>2549</v>
      </c>
      <c r="D98" s="88">
        <f t="shared" si="8"/>
        <v>3778</v>
      </c>
      <c r="E98" s="93">
        <v>752</v>
      </c>
      <c r="F98" s="93">
        <v>348</v>
      </c>
      <c r="G98" s="93">
        <v>404</v>
      </c>
      <c r="H98" s="88">
        <v>1247</v>
      </c>
      <c r="I98" s="88">
        <v>511</v>
      </c>
      <c r="J98" s="88">
        <v>736</v>
      </c>
      <c r="K98" s="88">
        <v>1132</v>
      </c>
      <c r="L98" s="88">
        <v>445</v>
      </c>
      <c r="M98" s="88">
        <v>687</v>
      </c>
      <c r="N98" s="88">
        <v>1912</v>
      </c>
      <c r="O98" s="88">
        <v>789</v>
      </c>
      <c r="P98" s="88">
        <v>1123</v>
      </c>
      <c r="Q98" s="88">
        <v>1284</v>
      </c>
      <c r="R98" s="88">
        <v>456</v>
      </c>
      <c r="S98" s="88">
        <v>828</v>
      </c>
    </row>
    <row r="99" spans="1:19">
      <c r="A99" s="86" t="str">
        <f>[1]연령별!A99</f>
        <v>77  세</v>
      </c>
      <c r="B99" s="87">
        <f t="shared" si="6"/>
        <v>5521</v>
      </c>
      <c r="C99" s="88">
        <f t="shared" si="7"/>
        <v>2125</v>
      </c>
      <c r="D99" s="88">
        <f t="shared" si="8"/>
        <v>3396</v>
      </c>
      <c r="E99" s="93">
        <v>713</v>
      </c>
      <c r="F99" s="93">
        <v>326</v>
      </c>
      <c r="G99" s="93">
        <v>387</v>
      </c>
      <c r="H99" s="88">
        <v>1069</v>
      </c>
      <c r="I99" s="88">
        <v>417</v>
      </c>
      <c r="J99" s="88">
        <v>652</v>
      </c>
      <c r="K99" s="88">
        <v>999</v>
      </c>
      <c r="L99" s="88">
        <v>388</v>
      </c>
      <c r="M99" s="88">
        <v>611</v>
      </c>
      <c r="N99" s="88">
        <v>1688</v>
      </c>
      <c r="O99" s="88">
        <v>640</v>
      </c>
      <c r="P99" s="88">
        <v>1048</v>
      </c>
      <c r="Q99" s="88">
        <v>1052</v>
      </c>
      <c r="R99" s="88">
        <v>354</v>
      </c>
      <c r="S99" s="88">
        <v>698</v>
      </c>
    </row>
    <row r="100" spans="1:19">
      <c r="A100" s="86" t="str">
        <f>[1]연령별!A100</f>
        <v>78  세</v>
      </c>
      <c r="B100" s="87">
        <f t="shared" si="6"/>
        <v>5509</v>
      </c>
      <c r="C100" s="88">
        <f t="shared" si="7"/>
        <v>2108</v>
      </c>
      <c r="D100" s="88">
        <f t="shared" si="8"/>
        <v>3401</v>
      </c>
      <c r="E100" s="93">
        <v>625</v>
      </c>
      <c r="F100" s="93">
        <v>257</v>
      </c>
      <c r="G100" s="93">
        <v>368</v>
      </c>
      <c r="H100" s="88">
        <v>1097</v>
      </c>
      <c r="I100" s="88">
        <v>449</v>
      </c>
      <c r="J100" s="88">
        <v>648</v>
      </c>
      <c r="K100" s="88">
        <v>1000</v>
      </c>
      <c r="L100" s="88">
        <v>383</v>
      </c>
      <c r="M100" s="88">
        <v>617</v>
      </c>
      <c r="N100" s="88">
        <v>1655</v>
      </c>
      <c r="O100" s="88">
        <v>638</v>
      </c>
      <c r="P100" s="88">
        <v>1017</v>
      </c>
      <c r="Q100" s="88">
        <v>1132</v>
      </c>
      <c r="R100" s="88">
        <v>381</v>
      </c>
      <c r="S100" s="88">
        <v>751</v>
      </c>
    </row>
    <row r="101" spans="1:19">
      <c r="A101" s="86" t="str">
        <f>[1]연령별!A101</f>
        <v>79  세</v>
      </c>
      <c r="B101" s="87">
        <f t="shared" ref="B101:B126" si="9">SUM(C101:D101)</f>
        <v>4954</v>
      </c>
      <c r="C101" s="88">
        <f t="shared" ref="C101:C126" si="10">SUM(F101,I101,L101,O101,R101)</f>
        <v>1824</v>
      </c>
      <c r="D101" s="88">
        <f t="shared" ref="D101:D126" si="11">SUM(G101,J101,M101,P101,S101)</f>
        <v>3130</v>
      </c>
      <c r="E101" s="93">
        <v>605</v>
      </c>
      <c r="F101" s="93">
        <v>268</v>
      </c>
      <c r="G101" s="93">
        <v>337</v>
      </c>
      <c r="H101" s="88">
        <v>957</v>
      </c>
      <c r="I101" s="88">
        <v>346</v>
      </c>
      <c r="J101" s="88">
        <v>611</v>
      </c>
      <c r="K101" s="88">
        <v>889</v>
      </c>
      <c r="L101" s="88">
        <v>328</v>
      </c>
      <c r="M101" s="88">
        <v>561</v>
      </c>
      <c r="N101" s="88">
        <v>1522</v>
      </c>
      <c r="O101" s="88">
        <v>559</v>
      </c>
      <c r="P101" s="88">
        <v>963</v>
      </c>
      <c r="Q101" s="88">
        <v>981</v>
      </c>
      <c r="R101" s="88">
        <v>323</v>
      </c>
      <c r="S101" s="88">
        <v>658</v>
      </c>
    </row>
    <row r="102" spans="1:19" s="59" customFormat="1">
      <c r="A102" s="81" t="str">
        <f>[1]연령별!A102</f>
        <v>80-84</v>
      </c>
      <c r="B102" s="84">
        <f t="shared" si="9"/>
        <v>16404</v>
      </c>
      <c r="C102" s="85">
        <f t="shared" si="10"/>
        <v>5143</v>
      </c>
      <c r="D102" s="85">
        <f t="shared" si="11"/>
        <v>11261</v>
      </c>
      <c r="E102" s="92">
        <v>1948</v>
      </c>
      <c r="F102" s="92">
        <v>707</v>
      </c>
      <c r="G102" s="92">
        <v>1241</v>
      </c>
      <c r="H102" s="85">
        <v>3336</v>
      </c>
      <c r="I102" s="85">
        <v>1065</v>
      </c>
      <c r="J102" s="85">
        <v>2271</v>
      </c>
      <c r="K102" s="85">
        <v>2997</v>
      </c>
      <c r="L102" s="85">
        <v>949</v>
      </c>
      <c r="M102" s="85">
        <v>2048</v>
      </c>
      <c r="N102" s="85">
        <v>4873</v>
      </c>
      <c r="O102" s="85">
        <v>1518</v>
      </c>
      <c r="P102" s="85">
        <v>3355</v>
      </c>
      <c r="Q102" s="85">
        <v>3250</v>
      </c>
      <c r="R102" s="85">
        <v>904</v>
      </c>
      <c r="S102" s="85">
        <v>2346</v>
      </c>
    </row>
    <row r="103" spans="1:19">
      <c r="A103" s="86" t="str">
        <f>[1]연령별!A103</f>
        <v>80  세</v>
      </c>
      <c r="B103" s="87">
        <f t="shared" si="9"/>
        <v>4048</v>
      </c>
      <c r="C103" s="88">
        <f t="shared" si="10"/>
        <v>1377</v>
      </c>
      <c r="D103" s="88">
        <f t="shared" si="11"/>
        <v>2671</v>
      </c>
      <c r="E103" s="93">
        <v>499</v>
      </c>
      <c r="F103" s="93">
        <v>198</v>
      </c>
      <c r="G103" s="93">
        <v>301</v>
      </c>
      <c r="H103" s="88">
        <v>856</v>
      </c>
      <c r="I103" s="88">
        <v>285</v>
      </c>
      <c r="J103" s="88">
        <v>571</v>
      </c>
      <c r="K103" s="88">
        <v>733</v>
      </c>
      <c r="L103" s="88">
        <v>246</v>
      </c>
      <c r="M103" s="88">
        <v>487</v>
      </c>
      <c r="N103" s="88">
        <v>1194</v>
      </c>
      <c r="O103" s="88">
        <v>414</v>
      </c>
      <c r="P103" s="88">
        <v>780</v>
      </c>
      <c r="Q103" s="88">
        <v>766</v>
      </c>
      <c r="R103" s="88">
        <v>234</v>
      </c>
      <c r="S103" s="88">
        <v>532</v>
      </c>
    </row>
    <row r="104" spans="1:19">
      <c r="A104" s="86" t="str">
        <f>[1]연령별!A104</f>
        <v>81  세</v>
      </c>
      <c r="B104" s="87">
        <f t="shared" si="9"/>
        <v>3610</v>
      </c>
      <c r="C104" s="88">
        <f t="shared" si="10"/>
        <v>1206</v>
      </c>
      <c r="D104" s="88">
        <f t="shared" si="11"/>
        <v>2404</v>
      </c>
      <c r="E104" s="93">
        <v>425</v>
      </c>
      <c r="F104" s="93">
        <v>161</v>
      </c>
      <c r="G104" s="93">
        <v>264</v>
      </c>
      <c r="H104" s="88">
        <v>744</v>
      </c>
      <c r="I104" s="88">
        <v>257</v>
      </c>
      <c r="J104" s="88">
        <v>487</v>
      </c>
      <c r="K104" s="88">
        <v>680</v>
      </c>
      <c r="L104" s="88">
        <v>229</v>
      </c>
      <c r="M104" s="88">
        <v>451</v>
      </c>
      <c r="N104" s="88">
        <v>1045</v>
      </c>
      <c r="O104" s="88">
        <v>343</v>
      </c>
      <c r="P104" s="88">
        <v>702</v>
      </c>
      <c r="Q104" s="88">
        <v>716</v>
      </c>
      <c r="R104" s="88">
        <v>216</v>
      </c>
      <c r="S104" s="88">
        <v>500</v>
      </c>
    </row>
    <row r="105" spans="1:19">
      <c r="A105" s="86" t="str">
        <f>[1]연령별!A105</f>
        <v>82  세</v>
      </c>
      <c r="B105" s="87">
        <f t="shared" si="9"/>
        <v>3065</v>
      </c>
      <c r="C105" s="88">
        <f t="shared" si="10"/>
        <v>946</v>
      </c>
      <c r="D105" s="88">
        <f t="shared" si="11"/>
        <v>2119</v>
      </c>
      <c r="E105" s="93">
        <v>370</v>
      </c>
      <c r="F105" s="93">
        <v>136</v>
      </c>
      <c r="G105" s="93">
        <v>234</v>
      </c>
      <c r="H105" s="88">
        <v>617</v>
      </c>
      <c r="I105" s="88">
        <v>206</v>
      </c>
      <c r="J105" s="88">
        <v>411</v>
      </c>
      <c r="K105" s="88">
        <v>519</v>
      </c>
      <c r="L105" s="88">
        <v>160</v>
      </c>
      <c r="M105" s="88">
        <v>359</v>
      </c>
      <c r="N105" s="88">
        <v>959</v>
      </c>
      <c r="O105" s="88">
        <v>296</v>
      </c>
      <c r="P105" s="88">
        <v>663</v>
      </c>
      <c r="Q105" s="88">
        <v>600</v>
      </c>
      <c r="R105" s="88">
        <v>148</v>
      </c>
      <c r="S105" s="88">
        <v>452</v>
      </c>
    </row>
    <row r="106" spans="1:19">
      <c r="A106" s="86" t="str">
        <f>[1]연령별!A106</f>
        <v>83  세</v>
      </c>
      <c r="B106" s="87">
        <f t="shared" si="9"/>
        <v>2966</v>
      </c>
      <c r="C106" s="88">
        <f t="shared" si="10"/>
        <v>799</v>
      </c>
      <c r="D106" s="88">
        <f t="shared" si="11"/>
        <v>2167</v>
      </c>
      <c r="E106" s="93">
        <v>324</v>
      </c>
      <c r="F106" s="93">
        <v>103</v>
      </c>
      <c r="G106" s="93">
        <v>221</v>
      </c>
      <c r="H106" s="88">
        <v>550</v>
      </c>
      <c r="I106" s="88">
        <v>141</v>
      </c>
      <c r="J106" s="88">
        <v>409</v>
      </c>
      <c r="K106" s="88">
        <v>565</v>
      </c>
      <c r="L106" s="88">
        <v>166</v>
      </c>
      <c r="M106" s="88">
        <v>399</v>
      </c>
      <c r="N106" s="88">
        <v>886</v>
      </c>
      <c r="O106" s="88">
        <v>223</v>
      </c>
      <c r="P106" s="88">
        <v>663</v>
      </c>
      <c r="Q106" s="88">
        <v>641</v>
      </c>
      <c r="R106" s="88">
        <v>166</v>
      </c>
      <c r="S106" s="88">
        <v>475</v>
      </c>
    </row>
    <row r="107" spans="1:19">
      <c r="A107" s="86" t="str">
        <f>[1]연령별!A107</f>
        <v>84  세</v>
      </c>
      <c r="B107" s="87">
        <f t="shared" si="9"/>
        <v>2715</v>
      </c>
      <c r="C107" s="88">
        <f t="shared" si="10"/>
        <v>815</v>
      </c>
      <c r="D107" s="88">
        <f t="shared" si="11"/>
        <v>1900</v>
      </c>
      <c r="E107" s="93">
        <v>330</v>
      </c>
      <c r="F107" s="93">
        <v>109</v>
      </c>
      <c r="G107" s="93">
        <v>221</v>
      </c>
      <c r="H107" s="88">
        <v>569</v>
      </c>
      <c r="I107" s="88">
        <v>176</v>
      </c>
      <c r="J107" s="88">
        <v>393</v>
      </c>
      <c r="K107" s="88">
        <v>500</v>
      </c>
      <c r="L107" s="88">
        <v>148</v>
      </c>
      <c r="M107" s="88">
        <v>352</v>
      </c>
      <c r="N107" s="88">
        <v>789</v>
      </c>
      <c r="O107" s="88">
        <v>242</v>
      </c>
      <c r="P107" s="88">
        <v>547</v>
      </c>
      <c r="Q107" s="88">
        <v>527</v>
      </c>
      <c r="R107" s="88">
        <v>140</v>
      </c>
      <c r="S107" s="88">
        <v>387</v>
      </c>
    </row>
    <row r="108" spans="1:19" s="59" customFormat="1">
      <c r="A108" s="81" t="str">
        <f>[1]연령별!A108</f>
        <v>85-89</v>
      </c>
      <c r="B108" s="84">
        <f t="shared" si="9"/>
        <v>7481</v>
      </c>
      <c r="C108" s="85">
        <f t="shared" si="10"/>
        <v>2011</v>
      </c>
      <c r="D108" s="85">
        <f t="shared" si="11"/>
        <v>5470</v>
      </c>
      <c r="E108" s="92">
        <v>918</v>
      </c>
      <c r="F108" s="92">
        <v>304</v>
      </c>
      <c r="G108" s="92">
        <v>614</v>
      </c>
      <c r="H108" s="85">
        <v>1583</v>
      </c>
      <c r="I108" s="85">
        <v>430</v>
      </c>
      <c r="J108" s="85">
        <v>1153</v>
      </c>
      <c r="K108" s="85">
        <v>1321</v>
      </c>
      <c r="L108" s="85">
        <v>361</v>
      </c>
      <c r="M108" s="85">
        <v>960</v>
      </c>
      <c r="N108" s="85">
        <v>2239</v>
      </c>
      <c r="O108" s="85">
        <v>574</v>
      </c>
      <c r="P108" s="85">
        <v>1665</v>
      </c>
      <c r="Q108" s="85">
        <v>1420</v>
      </c>
      <c r="R108" s="85">
        <v>342</v>
      </c>
      <c r="S108" s="85">
        <v>1078</v>
      </c>
    </row>
    <row r="109" spans="1:19">
      <c r="A109" s="86" t="str">
        <f>[1]연령별!A109</f>
        <v>85  세</v>
      </c>
      <c r="B109" s="87">
        <f t="shared" si="9"/>
        <v>2139</v>
      </c>
      <c r="C109" s="88">
        <f t="shared" si="10"/>
        <v>614</v>
      </c>
      <c r="D109" s="88">
        <f t="shared" si="11"/>
        <v>1525</v>
      </c>
      <c r="E109" s="93">
        <v>236</v>
      </c>
      <c r="F109" s="93">
        <v>93</v>
      </c>
      <c r="G109" s="93">
        <v>143</v>
      </c>
      <c r="H109" s="88">
        <v>455</v>
      </c>
      <c r="I109" s="88">
        <v>141</v>
      </c>
      <c r="J109" s="88">
        <v>314</v>
      </c>
      <c r="K109" s="88">
        <v>360</v>
      </c>
      <c r="L109" s="88">
        <v>103</v>
      </c>
      <c r="M109" s="88">
        <v>257</v>
      </c>
      <c r="N109" s="88">
        <v>692</v>
      </c>
      <c r="O109" s="88">
        <v>172</v>
      </c>
      <c r="P109" s="88">
        <v>520</v>
      </c>
      <c r="Q109" s="88">
        <v>396</v>
      </c>
      <c r="R109" s="88">
        <v>105</v>
      </c>
      <c r="S109" s="88">
        <v>291</v>
      </c>
    </row>
    <row r="110" spans="1:19">
      <c r="A110" s="86" t="str">
        <f>[1]연령별!A110</f>
        <v>86  세</v>
      </c>
      <c r="B110" s="87">
        <f t="shared" si="9"/>
        <v>1865</v>
      </c>
      <c r="C110" s="88">
        <f t="shared" si="10"/>
        <v>499</v>
      </c>
      <c r="D110" s="88">
        <f t="shared" si="11"/>
        <v>1366</v>
      </c>
      <c r="E110" s="93">
        <v>245</v>
      </c>
      <c r="F110" s="93">
        <v>83</v>
      </c>
      <c r="G110" s="93">
        <v>162</v>
      </c>
      <c r="H110" s="88">
        <v>381</v>
      </c>
      <c r="I110" s="88">
        <v>105</v>
      </c>
      <c r="J110" s="88">
        <v>276</v>
      </c>
      <c r="K110" s="88">
        <v>358</v>
      </c>
      <c r="L110" s="88">
        <v>99</v>
      </c>
      <c r="M110" s="88">
        <v>259</v>
      </c>
      <c r="N110" s="88">
        <v>546</v>
      </c>
      <c r="O110" s="88">
        <v>147</v>
      </c>
      <c r="P110" s="88">
        <v>399</v>
      </c>
      <c r="Q110" s="88">
        <v>335</v>
      </c>
      <c r="R110" s="88">
        <v>65</v>
      </c>
      <c r="S110" s="88">
        <v>270</v>
      </c>
    </row>
    <row r="111" spans="1:19">
      <c r="A111" s="86" t="str">
        <f>[1]연령별!A111</f>
        <v>87  세</v>
      </c>
      <c r="B111" s="87">
        <f t="shared" si="9"/>
        <v>1379</v>
      </c>
      <c r="C111" s="88">
        <f t="shared" si="10"/>
        <v>361</v>
      </c>
      <c r="D111" s="88">
        <f t="shared" si="11"/>
        <v>1018</v>
      </c>
      <c r="E111" s="93">
        <v>178</v>
      </c>
      <c r="F111" s="93">
        <v>57</v>
      </c>
      <c r="G111" s="93">
        <v>121</v>
      </c>
      <c r="H111" s="88">
        <v>274</v>
      </c>
      <c r="I111" s="88">
        <v>74</v>
      </c>
      <c r="J111" s="88">
        <v>200</v>
      </c>
      <c r="K111" s="88">
        <v>242</v>
      </c>
      <c r="L111" s="88">
        <v>60</v>
      </c>
      <c r="M111" s="88">
        <v>182</v>
      </c>
      <c r="N111" s="88">
        <v>419</v>
      </c>
      <c r="O111" s="88">
        <v>111</v>
      </c>
      <c r="P111" s="88">
        <v>308</v>
      </c>
      <c r="Q111" s="88">
        <v>266</v>
      </c>
      <c r="R111" s="88">
        <v>59</v>
      </c>
      <c r="S111" s="88">
        <v>207</v>
      </c>
    </row>
    <row r="112" spans="1:19">
      <c r="A112" s="86" t="str">
        <f>[1]연령별!A112</f>
        <v>88  세</v>
      </c>
      <c r="B112" s="87">
        <f t="shared" si="9"/>
        <v>1228</v>
      </c>
      <c r="C112" s="88">
        <f t="shared" si="10"/>
        <v>291</v>
      </c>
      <c r="D112" s="88">
        <f t="shared" si="11"/>
        <v>937</v>
      </c>
      <c r="E112" s="93">
        <v>149</v>
      </c>
      <c r="F112" s="93">
        <v>41</v>
      </c>
      <c r="G112" s="93">
        <v>108</v>
      </c>
      <c r="H112" s="88">
        <v>264</v>
      </c>
      <c r="I112" s="88">
        <v>51</v>
      </c>
      <c r="J112" s="88">
        <v>213</v>
      </c>
      <c r="K112" s="88">
        <v>217</v>
      </c>
      <c r="L112" s="88">
        <v>53</v>
      </c>
      <c r="M112" s="88">
        <v>164</v>
      </c>
      <c r="N112" s="88">
        <v>342</v>
      </c>
      <c r="O112" s="88">
        <v>83</v>
      </c>
      <c r="P112" s="88">
        <v>259</v>
      </c>
      <c r="Q112" s="88">
        <v>256</v>
      </c>
      <c r="R112" s="88">
        <v>63</v>
      </c>
      <c r="S112" s="88">
        <v>193</v>
      </c>
    </row>
    <row r="113" spans="1:19">
      <c r="A113" s="86" t="str">
        <f>[1]연령별!A113</f>
        <v>89  세</v>
      </c>
      <c r="B113" s="87">
        <f t="shared" si="9"/>
        <v>870</v>
      </c>
      <c r="C113" s="88">
        <f t="shared" si="10"/>
        <v>246</v>
      </c>
      <c r="D113" s="88">
        <f t="shared" si="11"/>
        <v>624</v>
      </c>
      <c r="E113" s="93">
        <v>110</v>
      </c>
      <c r="F113" s="93">
        <v>30</v>
      </c>
      <c r="G113" s="93">
        <v>80</v>
      </c>
      <c r="H113" s="88">
        <v>209</v>
      </c>
      <c r="I113" s="88">
        <v>59</v>
      </c>
      <c r="J113" s="88">
        <v>150</v>
      </c>
      <c r="K113" s="88">
        <v>144</v>
      </c>
      <c r="L113" s="88">
        <v>46</v>
      </c>
      <c r="M113" s="88">
        <v>98</v>
      </c>
      <c r="N113" s="88">
        <v>240</v>
      </c>
      <c r="O113" s="88">
        <v>61</v>
      </c>
      <c r="P113" s="88">
        <v>179</v>
      </c>
      <c r="Q113" s="88">
        <v>167</v>
      </c>
      <c r="R113" s="88">
        <v>50</v>
      </c>
      <c r="S113" s="88">
        <v>117</v>
      </c>
    </row>
    <row r="114" spans="1:19" s="59" customFormat="1">
      <c r="A114" s="81" t="str">
        <f>[1]연령별!A114</f>
        <v>90-94</v>
      </c>
      <c r="B114" s="84">
        <f t="shared" si="9"/>
        <v>2923</v>
      </c>
      <c r="C114" s="85">
        <f t="shared" si="10"/>
        <v>533</v>
      </c>
      <c r="D114" s="85">
        <f t="shared" si="11"/>
        <v>2390</v>
      </c>
      <c r="E114" s="92">
        <v>347</v>
      </c>
      <c r="F114" s="92">
        <v>77</v>
      </c>
      <c r="G114" s="92">
        <v>270</v>
      </c>
      <c r="H114" s="85">
        <v>619</v>
      </c>
      <c r="I114" s="85">
        <v>105</v>
      </c>
      <c r="J114" s="85">
        <v>514</v>
      </c>
      <c r="K114" s="85">
        <v>586</v>
      </c>
      <c r="L114" s="85">
        <v>121</v>
      </c>
      <c r="M114" s="85">
        <v>465</v>
      </c>
      <c r="N114" s="85">
        <v>809</v>
      </c>
      <c r="O114" s="85">
        <v>138</v>
      </c>
      <c r="P114" s="85">
        <v>671</v>
      </c>
      <c r="Q114" s="85">
        <v>562</v>
      </c>
      <c r="R114" s="85">
        <v>92</v>
      </c>
      <c r="S114" s="85">
        <v>470</v>
      </c>
    </row>
    <row r="115" spans="1:19">
      <c r="A115" s="86" t="str">
        <f>[1]연령별!A115</f>
        <v>90  세</v>
      </c>
      <c r="B115" s="87">
        <f t="shared" si="9"/>
        <v>988</v>
      </c>
      <c r="C115" s="88">
        <f t="shared" si="10"/>
        <v>199</v>
      </c>
      <c r="D115" s="88">
        <f t="shared" si="11"/>
        <v>789</v>
      </c>
      <c r="E115" s="93">
        <v>103</v>
      </c>
      <c r="F115" s="93">
        <v>25</v>
      </c>
      <c r="G115" s="93">
        <v>78</v>
      </c>
      <c r="H115" s="88">
        <v>222</v>
      </c>
      <c r="I115" s="88">
        <v>45</v>
      </c>
      <c r="J115" s="88">
        <v>177</v>
      </c>
      <c r="K115" s="88">
        <v>193</v>
      </c>
      <c r="L115" s="88">
        <v>43</v>
      </c>
      <c r="M115" s="88">
        <v>150</v>
      </c>
      <c r="N115" s="88">
        <v>273</v>
      </c>
      <c r="O115" s="88">
        <v>55</v>
      </c>
      <c r="P115" s="88">
        <v>218</v>
      </c>
      <c r="Q115" s="88">
        <v>197</v>
      </c>
      <c r="R115" s="88">
        <v>31</v>
      </c>
      <c r="S115" s="88">
        <v>166</v>
      </c>
    </row>
    <row r="116" spans="1:19">
      <c r="A116" s="86" t="str">
        <f>[1]연령별!A116</f>
        <v>91  세</v>
      </c>
      <c r="B116" s="87">
        <f t="shared" si="9"/>
        <v>719</v>
      </c>
      <c r="C116" s="88">
        <f t="shared" si="10"/>
        <v>149</v>
      </c>
      <c r="D116" s="88">
        <f t="shared" si="11"/>
        <v>570</v>
      </c>
      <c r="E116" s="93">
        <v>83</v>
      </c>
      <c r="F116" s="93">
        <v>21</v>
      </c>
      <c r="G116" s="93">
        <v>62</v>
      </c>
      <c r="H116" s="88">
        <v>154</v>
      </c>
      <c r="I116" s="88">
        <v>30</v>
      </c>
      <c r="J116" s="88">
        <v>124</v>
      </c>
      <c r="K116" s="88">
        <v>155</v>
      </c>
      <c r="L116" s="88">
        <v>30</v>
      </c>
      <c r="M116" s="88">
        <v>125</v>
      </c>
      <c r="N116" s="88">
        <v>193</v>
      </c>
      <c r="O116" s="88">
        <v>37</v>
      </c>
      <c r="P116" s="88">
        <v>156</v>
      </c>
      <c r="Q116" s="88">
        <v>134</v>
      </c>
      <c r="R116" s="88">
        <v>31</v>
      </c>
      <c r="S116" s="88">
        <v>103</v>
      </c>
    </row>
    <row r="117" spans="1:19">
      <c r="A117" s="86" t="str">
        <f>[1]연령별!A117</f>
        <v>92  세</v>
      </c>
      <c r="B117" s="87">
        <f t="shared" si="9"/>
        <v>540</v>
      </c>
      <c r="C117" s="88">
        <f t="shared" si="10"/>
        <v>81</v>
      </c>
      <c r="D117" s="88">
        <f t="shared" si="11"/>
        <v>459</v>
      </c>
      <c r="E117" s="93">
        <v>78</v>
      </c>
      <c r="F117" s="93">
        <v>12</v>
      </c>
      <c r="G117" s="93">
        <v>66</v>
      </c>
      <c r="H117" s="88">
        <v>113</v>
      </c>
      <c r="I117" s="88">
        <v>19</v>
      </c>
      <c r="J117" s="88">
        <v>94</v>
      </c>
      <c r="K117" s="88">
        <v>103</v>
      </c>
      <c r="L117" s="88">
        <v>24</v>
      </c>
      <c r="M117" s="88">
        <v>79</v>
      </c>
      <c r="N117" s="88">
        <v>144</v>
      </c>
      <c r="O117" s="88">
        <v>14</v>
      </c>
      <c r="P117" s="88">
        <v>130</v>
      </c>
      <c r="Q117" s="88">
        <v>102</v>
      </c>
      <c r="R117" s="88">
        <v>12</v>
      </c>
      <c r="S117" s="88">
        <v>90</v>
      </c>
    </row>
    <row r="118" spans="1:19">
      <c r="A118" s="86" t="str">
        <f>[1]연령별!A118</f>
        <v>93  세</v>
      </c>
      <c r="B118" s="87">
        <f t="shared" si="9"/>
        <v>398</v>
      </c>
      <c r="C118" s="88">
        <f t="shared" si="10"/>
        <v>61</v>
      </c>
      <c r="D118" s="88">
        <f t="shared" si="11"/>
        <v>337</v>
      </c>
      <c r="E118" s="93">
        <v>47</v>
      </c>
      <c r="F118" s="93">
        <v>15</v>
      </c>
      <c r="G118" s="93">
        <v>32</v>
      </c>
      <c r="H118" s="88">
        <v>73</v>
      </c>
      <c r="I118" s="88">
        <v>8</v>
      </c>
      <c r="J118" s="88">
        <v>65</v>
      </c>
      <c r="K118" s="88">
        <v>79</v>
      </c>
      <c r="L118" s="88">
        <v>10</v>
      </c>
      <c r="M118" s="88">
        <v>69</v>
      </c>
      <c r="N118" s="88">
        <v>121</v>
      </c>
      <c r="O118" s="88">
        <v>18</v>
      </c>
      <c r="P118" s="88">
        <v>103</v>
      </c>
      <c r="Q118" s="88">
        <v>78</v>
      </c>
      <c r="R118" s="88">
        <v>10</v>
      </c>
      <c r="S118" s="88">
        <v>68</v>
      </c>
    </row>
    <row r="119" spans="1:19">
      <c r="A119" s="86" t="str">
        <f>[1]연령별!A119</f>
        <v>94  세</v>
      </c>
      <c r="B119" s="87">
        <f t="shared" si="9"/>
        <v>278</v>
      </c>
      <c r="C119" s="88">
        <f t="shared" si="10"/>
        <v>43</v>
      </c>
      <c r="D119" s="88">
        <f t="shared" si="11"/>
        <v>235</v>
      </c>
      <c r="E119" s="93">
        <v>36</v>
      </c>
      <c r="F119" s="93">
        <v>4</v>
      </c>
      <c r="G119" s="93">
        <v>32</v>
      </c>
      <c r="H119" s="88">
        <v>57</v>
      </c>
      <c r="I119" s="88">
        <v>3</v>
      </c>
      <c r="J119" s="88">
        <v>54</v>
      </c>
      <c r="K119" s="88">
        <v>56</v>
      </c>
      <c r="L119" s="88">
        <v>14</v>
      </c>
      <c r="M119" s="88">
        <v>42</v>
      </c>
      <c r="N119" s="88">
        <v>78</v>
      </c>
      <c r="O119" s="88">
        <v>14</v>
      </c>
      <c r="P119" s="88">
        <v>64</v>
      </c>
      <c r="Q119" s="88">
        <v>51</v>
      </c>
      <c r="R119" s="88">
        <v>8</v>
      </c>
      <c r="S119" s="88">
        <v>43</v>
      </c>
    </row>
    <row r="120" spans="1:19" s="59" customFormat="1">
      <c r="A120" s="81" t="str">
        <f>[1]연령별!A120</f>
        <v>95-99</v>
      </c>
      <c r="B120" s="84">
        <f t="shared" si="9"/>
        <v>643</v>
      </c>
      <c r="C120" s="85">
        <f t="shared" si="10"/>
        <v>79</v>
      </c>
      <c r="D120" s="85">
        <f t="shared" si="11"/>
        <v>564</v>
      </c>
      <c r="E120" s="92">
        <v>80</v>
      </c>
      <c r="F120" s="92">
        <v>14</v>
      </c>
      <c r="G120" s="92">
        <v>66</v>
      </c>
      <c r="H120" s="85">
        <v>149</v>
      </c>
      <c r="I120" s="85">
        <v>13</v>
      </c>
      <c r="J120" s="85">
        <v>136</v>
      </c>
      <c r="K120" s="85">
        <v>124</v>
      </c>
      <c r="L120" s="85">
        <v>13</v>
      </c>
      <c r="M120" s="85">
        <v>111</v>
      </c>
      <c r="N120" s="85">
        <v>185</v>
      </c>
      <c r="O120" s="85">
        <v>27</v>
      </c>
      <c r="P120" s="85">
        <v>158</v>
      </c>
      <c r="Q120" s="85">
        <v>105</v>
      </c>
      <c r="R120" s="85">
        <v>12</v>
      </c>
      <c r="S120" s="85">
        <v>93</v>
      </c>
    </row>
    <row r="121" spans="1:19">
      <c r="A121" s="86" t="str">
        <f>[1]연령별!A121</f>
        <v>95  세</v>
      </c>
      <c r="B121" s="87">
        <f t="shared" si="9"/>
        <v>220</v>
      </c>
      <c r="C121" s="88">
        <f t="shared" si="10"/>
        <v>29</v>
      </c>
      <c r="D121" s="88">
        <f t="shared" si="11"/>
        <v>191</v>
      </c>
      <c r="E121" s="93">
        <v>25</v>
      </c>
      <c r="F121" s="93">
        <v>3</v>
      </c>
      <c r="G121" s="93">
        <v>22</v>
      </c>
      <c r="H121" s="88">
        <v>53</v>
      </c>
      <c r="I121" s="88">
        <v>7</v>
      </c>
      <c r="J121" s="88">
        <v>46</v>
      </c>
      <c r="K121" s="88">
        <v>43</v>
      </c>
      <c r="L121" s="88">
        <v>4</v>
      </c>
      <c r="M121" s="88">
        <v>39</v>
      </c>
      <c r="N121" s="88">
        <v>61</v>
      </c>
      <c r="O121" s="88">
        <v>9</v>
      </c>
      <c r="P121" s="88">
        <v>52</v>
      </c>
      <c r="Q121" s="88">
        <v>38</v>
      </c>
      <c r="R121" s="88">
        <v>6</v>
      </c>
      <c r="S121" s="88">
        <v>32</v>
      </c>
    </row>
    <row r="122" spans="1:19">
      <c r="A122" s="86" t="str">
        <f>[1]연령별!A122</f>
        <v>96  세</v>
      </c>
      <c r="B122" s="87">
        <f t="shared" si="9"/>
        <v>135</v>
      </c>
      <c r="C122" s="88">
        <f t="shared" si="10"/>
        <v>16</v>
      </c>
      <c r="D122" s="88">
        <f t="shared" si="11"/>
        <v>119</v>
      </c>
      <c r="E122" s="93">
        <v>17</v>
      </c>
      <c r="F122" s="93">
        <v>3</v>
      </c>
      <c r="G122" s="93">
        <v>14</v>
      </c>
      <c r="H122" s="88">
        <v>32</v>
      </c>
      <c r="I122" s="88">
        <v>3</v>
      </c>
      <c r="J122" s="88">
        <v>29</v>
      </c>
      <c r="K122" s="88">
        <v>28</v>
      </c>
      <c r="L122" s="88">
        <v>3</v>
      </c>
      <c r="M122" s="88">
        <v>25</v>
      </c>
      <c r="N122" s="88">
        <v>39</v>
      </c>
      <c r="O122" s="88">
        <v>6</v>
      </c>
      <c r="P122" s="88">
        <v>33</v>
      </c>
      <c r="Q122" s="88">
        <v>19</v>
      </c>
      <c r="R122" s="88">
        <v>1</v>
      </c>
      <c r="S122" s="88">
        <v>18</v>
      </c>
    </row>
    <row r="123" spans="1:19">
      <c r="A123" s="86" t="str">
        <f>[1]연령별!A123</f>
        <v>97  세</v>
      </c>
      <c r="B123" s="87">
        <f t="shared" si="9"/>
        <v>118</v>
      </c>
      <c r="C123" s="88">
        <f t="shared" si="10"/>
        <v>16</v>
      </c>
      <c r="D123" s="88">
        <f t="shared" si="11"/>
        <v>102</v>
      </c>
      <c r="E123" s="93">
        <v>14</v>
      </c>
      <c r="F123" s="93">
        <v>1</v>
      </c>
      <c r="G123" s="93">
        <v>13</v>
      </c>
      <c r="H123" s="88">
        <v>30</v>
      </c>
      <c r="I123" s="88">
        <v>2</v>
      </c>
      <c r="J123" s="88">
        <v>28</v>
      </c>
      <c r="K123" s="88">
        <v>18</v>
      </c>
      <c r="L123" s="88">
        <v>4</v>
      </c>
      <c r="M123" s="88">
        <v>14</v>
      </c>
      <c r="N123" s="88">
        <v>40</v>
      </c>
      <c r="O123" s="88">
        <v>7</v>
      </c>
      <c r="P123" s="88">
        <v>33</v>
      </c>
      <c r="Q123" s="88">
        <v>16</v>
      </c>
      <c r="R123" s="88">
        <v>2</v>
      </c>
      <c r="S123" s="88">
        <v>14</v>
      </c>
    </row>
    <row r="124" spans="1:19">
      <c r="A124" s="86" t="str">
        <f>[1]연령별!A124</f>
        <v>98  세</v>
      </c>
      <c r="B124" s="87">
        <f t="shared" si="9"/>
        <v>86</v>
      </c>
      <c r="C124" s="88">
        <f t="shared" si="10"/>
        <v>12</v>
      </c>
      <c r="D124" s="88">
        <f t="shared" si="11"/>
        <v>74</v>
      </c>
      <c r="E124" s="93">
        <v>13</v>
      </c>
      <c r="F124" s="93">
        <v>4</v>
      </c>
      <c r="G124" s="93">
        <v>9</v>
      </c>
      <c r="H124" s="88">
        <v>18</v>
      </c>
      <c r="I124" s="88">
        <v>1</v>
      </c>
      <c r="J124" s="88">
        <v>17</v>
      </c>
      <c r="K124" s="88">
        <v>18</v>
      </c>
      <c r="L124" s="88">
        <v>2</v>
      </c>
      <c r="M124" s="88">
        <v>16</v>
      </c>
      <c r="N124" s="88">
        <v>27</v>
      </c>
      <c r="O124" s="88">
        <v>5</v>
      </c>
      <c r="P124" s="88">
        <v>22</v>
      </c>
      <c r="Q124" s="88">
        <v>10</v>
      </c>
      <c r="R124" s="88">
        <v>0</v>
      </c>
      <c r="S124" s="88">
        <v>10</v>
      </c>
    </row>
    <row r="125" spans="1:19">
      <c r="A125" s="86" t="str">
        <f>[1]연령별!A125</f>
        <v>99  세</v>
      </c>
      <c r="B125" s="87">
        <f t="shared" si="9"/>
        <v>84</v>
      </c>
      <c r="C125" s="88">
        <f t="shared" si="10"/>
        <v>6</v>
      </c>
      <c r="D125" s="88">
        <f t="shared" si="11"/>
        <v>78</v>
      </c>
      <c r="E125" s="93">
        <v>11</v>
      </c>
      <c r="F125" s="93">
        <v>3</v>
      </c>
      <c r="G125" s="93">
        <v>8</v>
      </c>
      <c r="H125" s="88">
        <v>16</v>
      </c>
      <c r="I125" s="88">
        <v>0</v>
      </c>
      <c r="J125" s="88">
        <v>16</v>
      </c>
      <c r="K125" s="88">
        <v>17</v>
      </c>
      <c r="L125" s="88">
        <v>0</v>
      </c>
      <c r="M125" s="88">
        <v>17</v>
      </c>
      <c r="N125" s="88">
        <v>18</v>
      </c>
      <c r="O125" s="88">
        <v>0</v>
      </c>
      <c r="P125" s="88">
        <v>18</v>
      </c>
      <c r="Q125" s="88">
        <v>22</v>
      </c>
      <c r="R125" s="88">
        <v>3</v>
      </c>
      <c r="S125" s="88">
        <v>19</v>
      </c>
    </row>
    <row r="126" spans="1:19" s="59" customFormat="1">
      <c r="A126" s="89" t="str">
        <f>[1]연령별!A126</f>
        <v>100+</v>
      </c>
      <c r="B126" s="90">
        <f t="shared" si="9"/>
        <v>270</v>
      </c>
      <c r="C126" s="68">
        <f t="shared" si="10"/>
        <v>31</v>
      </c>
      <c r="D126" s="68">
        <f t="shared" si="11"/>
        <v>239</v>
      </c>
      <c r="E126" s="94">
        <v>47</v>
      </c>
      <c r="F126" s="94">
        <v>7</v>
      </c>
      <c r="G126" s="94">
        <v>40</v>
      </c>
      <c r="H126" s="68">
        <v>45</v>
      </c>
      <c r="I126" s="68">
        <v>5</v>
      </c>
      <c r="J126" s="68">
        <v>40</v>
      </c>
      <c r="K126" s="68">
        <v>70</v>
      </c>
      <c r="L126" s="68">
        <v>9</v>
      </c>
      <c r="M126" s="68">
        <v>61</v>
      </c>
      <c r="N126" s="68">
        <v>69</v>
      </c>
      <c r="O126" s="68">
        <v>8</v>
      </c>
      <c r="P126" s="68">
        <v>61</v>
      </c>
      <c r="Q126" s="68">
        <v>39</v>
      </c>
      <c r="R126" s="68">
        <v>2</v>
      </c>
      <c r="S126" s="68">
        <v>37</v>
      </c>
    </row>
  </sheetData>
  <mergeCells count="10">
    <mergeCell ref="A1:M1"/>
    <mergeCell ref="A2:H2"/>
    <mergeCell ref="U2:V2"/>
    <mergeCell ref="A3:A4"/>
    <mergeCell ref="B3:D3"/>
    <mergeCell ref="E3:G3"/>
    <mergeCell ref="H3:J3"/>
    <mergeCell ref="K3:M3"/>
    <mergeCell ref="N3:P3"/>
    <mergeCell ref="Q3:S3"/>
  </mergeCells>
  <phoneticPr fontId="21" type="noConversion"/>
  <pageMargins left="0.74777776002883911" right="0.74777776002883911" top="0.98416668176651001" bottom="0.98416668176651001" header="0.51166665554046631" footer="0.51166665554046631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126"/>
  <sheetViews>
    <sheetView zoomScaleNormal="100" workbookViewId="0">
      <selection sqref="A1:M1"/>
    </sheetView>
  </sheetViews>
  <sheetFormatPr defaultColWidth="8.88671875" defaultRowHeight="14.25"/>
  <cols>
    <col min="1" max="1" width="8.88671875" style="36"/>
    <col min="2" max="10" width="10.77734375" style="36" customWidth="1"/>
    <col min="11" max="19" width="12.109375" style="36" customWidth="1"/>
    <col min="20" max="16384" width="8.88671875" style="36"/>
  </cols>
  <sheetData>
    <row r="1" spans="1:22" ht="22.5">
      <c r="A1" s="334" t="s">
        <v>333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54"/>
    </row>
    <row r="2" spans="1:22" ht="18">
      <c r="A2" s="335"/>
      <c r="B2" s="335"/>
      <c r="C2" s="335"/>
      <c r="D2" s="335"/>
      <c r="E2" s="335"/>
      <c r="F2" s="335"/>
      <c r="G2" s="335"/>
      <c r="H2" s="335"/>
      <c r="L2" s="44"/>
      <c r="M2" s="44"/>
      <c r="S2" s="77" t="s">
        <v>356</v>
      </c>
      <c r="T2" s="77"/>
      <c r="U2" s="346"/>
      <c r="V2" s="346"/>
    </row>
    <row r="3" spans="1:22">
      <c r="A3" s="347" t="str">
        <f>[1]연령별!A3</f>
        <v>구 분</v>
      </c>
      <c r="B3" s="349" t="s">
        <v>0</v>
      </c>
      <c r="C3" s="349"/>
      <c r="D3" s="349"/>
      <c r="E3" s="349" t="s">
        <v>354</v>
      </c>
      <c r="F3" s="349"/>
      <c r="G3" s="349"/>
      <c r="H3" s="349" t="s">
        <v>353</v>
      </c>
      <c r="I3" s="349"/>
      <c r="J3" s="349"/>
      <c r="K3" s="349" t="s">
        <v>358</v>
      </c>
      <c r="L3" s="349"/>
      <c r="M3" s="349"/>
      <c r="N3" s="349" t="s">
        <v>357</v>
      </c>
      <c r="O3" s="349"/>
      <c r="P3" s="349"/>
      <c r="Q3" s="349" t="s">
        <v>352</v>
      </c>
      <c r="R3" s="349"/>
      <c r="S3" s="350"/>
      <c r="U3" s="48"/>
      <c r="V3" s="48"/>
    </row>
    <row r="4" spans="1:22" s="80" customFormat="1">
      <c r="A4" s="348"/>
      <c r="B4" s="78" t="s">
        <v>3</v>
      </c>
      <c r="C4" s="78" t="s">
        <v>1</v>
      </c>
      <c r="D4" s="78" t="s">
        <v>2</v>
      </c>
      <c r="E4" s="78" t="str">
        <f>[1]연령별!B4</f>
        <v>계</v>
      </c>
      <c r="F4" s="78" t="str">
        <f>[1]연령별!C4</f>
        <v>남</v>
      </c>
      <c r="G4" s="78" t="str">
        <f>[1]연령별!D4</f>
        <v>여</v>
      </c>
      <c r="H4" s="78" t="str">
        <f>[2]연령별!B4</f>
        <v>계</v>
      </c>
      <c r="I4" s="78" t="str">
        <f>[2]연령별!C4</f>
        <v>남</v>
      </c>
      <c r="J4" s="78" t="str">
        <f>[2]연령별!D4</f>
        <v>여</v>
      </c>
      <c r="K4" s="78" t="str">
        <f>[3]연령별!B4</f>
        <v>계</v>
      </c>
      <c r="L4" s="78" t="str">
        <f>[3]연령별!C4</f>
        <v>남</v>
      </c>
      <c r="M4" s="78" t="str">
        <f>[3]연령별!D4</f>
        <v>여</v>
      </c>
      <c r="N4" s="78" t="str">
        <f>[4]연령별!B4</f>
        <v>계</v>
      </c>
      <c r="O4" s="78" t="str">
        <f>[4]연령별!C4</f>
        <v>남</v>
      </c>
      <c r="P4" s="78" t="str">
        <f>[4]연령별!D4</f>
        <v>여</v>
      </c>
      <c r="Q4" s="78" t="str">
        <f>[5]연령별!B4</f>
        <v>계</v>
      </c>
      <c r="R4" s="78" t="str">
        <f>[5]연령별!C4</f>
        <v>남</v>
      </c>
      <c r="S4" s="79" t="str">
        <f>[5]연령별!D4</f>
        <v>여</v>
      </c>
    </row>
    <row r="5" spans="1:22">
      <c r="A5" s="81">
        <v>2014</v>
      </c>
      <c r="B5" s="95">
        <f t="shared" ref="B5:B36" si="0">SUM(C5:D5)</f>
        <v>1475884</v>
      </c>
      <c r="C5" s="96">
        <f t="shared" ref="C5:C36" si="1">SUM(F5,I5,L5,O5,R5)</f>
        <v>731339</v>
      </c>
      <c r="D5" s="96">
        <f t="shared" ref="D5:D36" si="2">SUM(G5,J5,M5,P5,S5)</f>
        <v>744545</v>
      </c>
      <c r="E5" s="96">
        <f>SUM(F5,G5)</f>
        <v>100786</v>
      </c>
      <c r="F5" s="96">
        <f>SUM(F6,F12,F18,F24,F30,F36,F42,F48,F54,F60,F66,F72,F78,F84,F90,F96,F102,F108,F114,F120,F126)</f>
        <v>50382</v>
      </c>
      <c r="G5" s="96">
        <f>SUM(G6,G12,G18,G24,G30,G36,G42,G48,G54,G60,G66,G72,G78,G84,G90,G96,G102,G108,G114,G120,G126)</f>
        <v>50404</v>
      </c>
      <c r="H5" s="96">
        <f>SUM(I5,J5)</f>
        <v>310317</v>
      </c>
      <c r="I5" s="96">
        <f>SUM(I6,I12,I18,I24,I30,I36,I42,I48,I54,I60,I66,I72,I78,I84,I90,I96,I102,I108,I114,I120,I126)</f>
        <v>152605</v>
      </c>
      <c r="J5" s="96">
        <f>SUM(J6,J12,J18,J24,J30,J36,J42,J48,J54,J60,J66,J72,J78,J84,J90,J96,J102,J108,J114,J120,J126)</f>
        <v>157712</v>
      </c>
      <c r="K5" s="96">
        <f>SUM(L5,M5)</f>
        <v>219815</v>
      </c>
      <c r="L5" s="96">
        <f>SUM(L6,L12,L18,L24,L30,L36,L42,L48,L54,L60,L66,L72,L78,L84,L90,L96,L102,L108,L114,L120,L126)</f>
        <v>106477</v>
      </c>
      <c r="M5" s="96">
        <f>SUM(M6,M12,M18,M24,M30,M36,M42,M48,M54,M60,M66,M72,M78,M84,M90,M96,M102,M108,M114,M120,M126)</f>
        <v>113338</v>
      </c>
      <c r="N5" s="96">
        <f>SUM(O5,P5)</f>
        <v>447685</v>
      </c>
      <c r="O5" s="96">
        <f>SUM(O6,O12,O18,O24,O30,O36,O42,O48,O54,O60,O66,O72,O78,O84,O90,O96,O102,O108,O114,O120,O126)</f>
        <v>222622</v>
      </c>
      <c r="P5" s="96">
        <f>SUM(P6,P12,P18,P24,P30,P36,P42,P48,P54,P60,P66,P72,P78,P84,P90,P96,P102,P108,P114,P120,P126)</f>
        <v>225063</v>
      </c>
      <c r="Q5" s="96">
        <f>SUM(R5,S5)</f>
        <v>397281</v>
      </c>
      <c r="R5" s="96">
        <f>SUM(R6,R12,R18,R24,R30,R36,R42,R48,R54,R60,R66,R72,R78,R84,R90,R96,R102,R108,R114,R120,R126)</f>
        <v>199253</v>
      </c>
      <c r="S5" s="96">
        <f>SUM(S6,S12,S18,S24,S30,S36,S42,S48,S54,S60,S66,S72,S78,S84,S90,S96,S102,S108,S114,S120,S126)</f>
        <v>198028</v>
      </c>
    </row>
    <row r="6" spans="1:22">
      <c r="A6" s="81" t="str">
        <f>[1]연령별!A6</f>
        <v>0 - 4</v>
      </c>
      <c r="B6" s="97">
        <f t="shared" si="0"/>
        <v>70060</v>
      </c>
      <c r="C6" s="98">
        <f t="shared" si="1"/>
        <v>36126</v>
      </c>
      <c r="D6" s="98">
        <f t="shared" si="2"/>
        <v>33934</v>
      </c>
      <c r="E6" s="99">
        <f t="shared" ref="E6:S6" si="3">SUM(E7:E11)</f>
        <v>3664</v>
      </c>
      <c r="F6" s="99">
        <f t="shared" si="3"/>
        <v>1900</v>
      </c>
      <c r="G6" s="99">
        <f t="shared" si="3"/>
        <v>1764</v>
      </c>
      <c r="H6" s="99">
        <f t="shared" si="3"/>
        <v>13297</v>
      </c>
      <c r="I6" s="99">
        <f t="shared" si="3"/>
        <v>6830</v>
      </c>
      <c r="J6" s="99">
        <f t="shared" si="3"/>
        <v>6467</v>
      </c>
      <c r="K6" s="99">
        <f t="shared" si="3"/>
        <v>8927</v>
      </c>
      <c r="L6" s="99">
        <f t="shared" si="3"/>
        <v>4605</v>
      </c>
      <c r="M6" s="99">
        <f t="shared" si="3"/>
        <v>4322</v>
      </c>
      <c r="N6" s="99">
        <f t="shared" si="3"/>
        <v>19515</v>
      </c>
      <c r="O6" s="99">
        <f t="shared" si="3"/>
        <v>10057</v>
      </c>
      <c r="P6" s="99">
        <f t="shared" si="3"/>
        <v>9458</v>
      </c>
      <c r="Q6" s="99">
        <f t="shared" si="3"/>
        <v>24657</v>
      </c>
      <c r="R6" s="99">
        <f t="shared" si="3"/>
        <v>12734</v>
      </c>
      <c r="S6" s="99">
        <f t="shared" si="3"/>
        <v>11923</v>
      </c>
    </row>
    <row r="7" spans="1:22">
      <c r="A7" s="86" t="str">
        <f>[1]연령별!A7</f>
        <v xml:space="preserve">  0  세</v>
      </c>
      <c r="B7" s="100">
        <f t="shared" si="0"/>
        <v>12306</v>
      </c>
      <c r="C7" s="101">
        <f t="shared" si="1"/>
        <v>6303</v>
      </c>
      <c r="D7" s="101">
        <f t="shared" si="2"/>
        <v>6003</v>
      </c>
      <c r="E7" s="102">
        <f>SUM(F7:G7)</f>
        <v>786</v>
      </c>
      <c r="F7" s="102">
        <v>423</v>
      </c>
      <c r="G7" s="102">
        <v>363</v>
      </c>
      <c r="H7" s="102">
        <f>SUM(I7:J7)</f>
        <v>2326</v>
      </c>
      <c r="I7" s="102">
        <v>1171</v>
      </c>
      <c r="J7" s="102">
        <v>1155</v>
      </c>
      <c r="K7" s="102">
        <f>SUM(L7:M7)</f>
        <v>1522</v>
      </c>
      <c r="L7" s="102">
        <v>794</v>
      </c>
      <c r="M7" s="102">
        <v>728</v>
      </c>
      <c r="N7" s="102">
        <f>SUM(O7:P7)</f>
        <v>3579</v>
      </c>
      <c r="O7" s="102">
        <v>1818</v>
      </c>
      <c r="P7" s="102">
        <v>1761</v>
      </c>
      <c r="Q7" s="102">
        <f>SUM(R7:S7)</f>
        <v>4093</v>
      </c>
      <c r="R7" s="102">
        <v>2097</v>
      </c>
      <c r="S7" s="102">
        <v>1996</v>
      </c>
    </row>
    <row r="8" spans="1:22">
      <c r="A8" s="86" t="str">
        <f>[1]연령별!A8</f>
        <v xml:space="preserve">  1  세</v>
      </c>
      <c r="B8" s="100">
        <f t="shared" si="0"/>
        <v>13024</v>
      </c>
      <c r="C8" s="101">
        <f t="shared" si="1"/>
        <v>6697</v>
      </c>
      <c r="D8" s="101">
        <f t="shared" si="2"/>
        <v>6327</v>
      </c>
      <c r="E8" s="102">
        <f>SUM(F8:G8)</f>
        <v>728</v>
      </c>
      <c r="F8" s="102">
        <v>372</v>
      </c>
      <c r="G8" s="102">
        <v>356</v>
      </c>
      <c r="H8" s="102">
        <f>SUM(I8:J8)</f>
        <v>2496</v>
      </c>
      <c r="I8" s="102">
        <v>1252</v>
      </c>
      <c r="J8" s="102">
        <v>1244</v>
      </c>
      <c r="K8" s="102">
        <f>SUM(L8:M8)</f>
        <v>1607</v>
      </c>
      <c r="L8" s="102">
        <v>818</v>
      </c>
      <c r="M8" s="102">
        <v>789</v>
      </c>
      <c r="N8" s="102">
        <f>SUM(O8:P8)</f>
        <v>3675</v>
      </c>
      <c r="O8" s="102">
        <v>1927</v>
      </c>
      <c r="P8" s="102">
        <v>1748</v>
      </c>
      <c r="Q8" s="102">
        <f>SUM(R8:S8)</f>
        <v>4518</v>
      </c>
      <c r="R8" s="102">
        <v>2328</v>
      </c>
      <c r="S8" s="102">
        <v>2190</v>
      </c>
    </row>
    <row r="9" spans="1:22">
      <c r="A9" s="86" t="str">
        <f>[1]연령별!A9</f>
        <v xml:space="preserve">  2  세</v>
      </c>
      <c r="B9" s="100">
        <f t="shared" si="0"/>
        <v>15038</v>
      </c>
      <c r="C9" s="101">
        <f t="shared" si="1"/>
        <v>7800</v>
      </c>
      <c r="D9" s="101">
        <f t="shared" si="2"/>
        <v>7238</v>
      </c>
      <c r="E9" s="102">
        <f>SUM(F9:G9)</f>
        <v>790</v>
      </c>
      <c r="F9" s="102">
        <v>403</v>
      </c>
      <c r="G9" s="102">
        <v>387</v>
      </c>
      <c r="H9" s="102">
        <f>SUM(I9:J9)</f>
        <v>2854</v>
      </c>
      <c r="I9" s="102">
        <v>1494</v>
      </c>
      <c r="J9" s="102">
        <v>1360</v>
      </c>
      <c r="K9" s="102">
        <f>SUM(L9:M9)</f>
        <v>1904</v>
      </c>
      <c r="L9" s="102">
        <v>1007</v>
      </c>
      <c r="M9" s="102">
        <v>897</v>
      </c>
      <c r="N9" s="102">
        <f>SUM(O9:P9)</f>
        <v>4190</v>
      </c>
      <c r="O9" s="102">
        <v>2164</v>
      </c>
      <c r="P9" s="102">
        <v>2026</v>
      </c>
      <c r="Q9" s="102">
        <f>SUM(R9:S9)</f>
        <v>5300</v>
      </c>
      <c r="R9" s="102">
        <v>2732</v>
      </c>
      <c r="S9" s="102">
        <v>2568</v>
      </c>
    </row>
    <row r="10" spans="1:22">
      <c r="A10" s="86" t="str">
        <f>[1]연령별!A10</f>
        <v xml:space="preserve">  3  세</v>
      </c>
      <c r="B10" s="100">
        <f t="shared" si="0"/>
        <v>14698</v>
      </c>
      <c r="C10" s="101">
        <f t="shared" si="1"/>
        <v>7593</v>
      </c>
      <c r="D10" s="101">
        <f t="shared" si="2"/>
        <v>7105</v>
      </c>
      <c r="E10" s="102">
        <f>SUM(F10:G10)</f>
        <v>711</v>
      </c>
      <c r="F10" s="102">
        <v>362</v>
      </c>
      <c r="G10" s="102">
        <v>349</v>
      </c>
      <c r="H10" s="102">
        <f>SUM(I10:J10)</f>
        <v>2766</v>
      </c>
      <c r="I10" s="102">
        <v>1416</v>
      </c>
      <c r="J10" s="102">
        <v>1350</v>
      </c>
      <c r="K10" s="102">
        <f>SUM(L10:M10)</f>
        <v>1923</v>
      </c>
      <c r="L10" s="102">
        <v>979</v>
      </c>
      <c r="M10" s="102">
        <v>944</v>
      </c>
      <c r="N10" s="102">
        <f>SUM(O10:P10)</f>
        <v>4022</v>
      </c>
      <c r="O10" s="102">
        <v>2077</v>
      </c>
      <c r="P10" s="102">
        <v>1945</v>
      </c>
      <c r="Q10" s="102">
        <f>SUM(R10:S10)</f>
        <v>5276</v>
      </c>
      <c r="R10" s="102">
        <v>2759</v>
      </c>
      <c r="S10" s="102">
        <v>2517</v>
      </c>
    </row>
    <row r="11" spans="1:22">
      <c r="A11" s="86" t="str">
        <f>[1]연령별!A11</f>
        <v xml:space="preserve">  4  세</v>
      </c>
      <c r="B11" s="100">
        <f t="shared" si="0"/>
        <v>14994</v>
      </c>
      <c r="C11" s="101">
        <f t="shared" si="1"/>
        <v>7733</v>
      </c>
      <c r="D11" s="101">
        <f t="shared" si="2"/>
        <v>7261</v>
      </c>
      <c r="E11" s="102">
        <f>SUM(F11:G11)</f>
        <v>649</v>
      </c>
      <c r="F11" s="102">
        <v>340</v>
      </c>
      <c r="G11" s="102">
        <v>309</v>
      </c>
      <c r="H11" s="102">
        <f>SUM(I11:J11)</f>
        <v>2855</v>
      </c>
      <c r="I11" s="102">
        <v>1497</v>
      </c>
      <c r="J11" s="102">
        <v>1358</v>
      </c>
      <c r="K11" s="102">
        <f>SUM(L11:M11)</f>
        <v>1971</v>
      </c>
      <c r="L11" s="102">
        <v>1007</v>
      </c>
      <c r="M11" s="102">
        <v>964</v>
      </c>
      <c r="N11" s="102">
        <f>SUM(O11:P11)</f>
        <v>4049</v>
      </c>
      <c r="O11" s="102">
        <v>2071</v>
      </c>
      <c r="P11" s="102">
        <v>1978</v>
      </c>
      <c r="Q11" s="102">
        <f>SUM(R11:S11)</f>
        <v>5470</v>
      </c>
      <c r="R11" s="102">
        <v>2818</v>
      </c>
      <c r="S11" s="102">
        <v>2652</v>
      </c>
    </row>
    <row r="12" spans="1:22">
      <c r="A12" s="81" t="str">
        <f>[1]연령별!A12</f>
        <v>5 - 9</v>
      </c>
      <c r="B12" s="97">
        <f t="shared" si="0"/>
        <v>75096</v>
      </c>
      <c r="C12" s="98">
        <f t="shared" si="1"/>
        <v>38836</v>
      </c>
      <c r="D12" s="98">
        <f t="shared" si="2"/>
        <v>36260</v>
      </c>
      <c r="E12" s="99">
        <f t="shared" ref="E12:S12" si="4">SUM(E13:E17)</f>
        <v>2991</v>
      </c>
      <c r="F12" s="99">
        <f t="shared" si="4"/>
        <v>1546</v>
      </c>
      <c r="G12" s="99">
        <f t="shared" si="4"/>
        <v>1445</v>
      </c>
      <c r="H12" s="99">
        <f t="shared" si="4"/>
        <v>15158</v>
      </c>
      <c r="I12" s="99">
        <f t="shared" si="4"/>
        <v>7801</v>
      </c>
      <c r="J12" s="99">
        <f t="shared" si="4"/>
        <v>7357</v>
      </c>
      <c r="K12" s="99">
        <f t="shared" si="4"/>
        <v>9653</v>
      </c>
      <c r="L12" s="99">
        <f t="shared" si="4"/>
        <v>4941</v>
      </c>
      <c r="M12" s="99">
        <f t="shared" si="4"/>
        <v>4712</v>
      </c>
      <c r="N12" s="99">
        <f t="shared" si="4"/>
        <v>20354</v>
      </c>
      <c r="O12" s="99">
        <f t="shared" si="4"/>
        <v>10697</v>
      </c>
      <c r="P12" s="99">
        <f t="shared" si="4"/>
        <v>9657</v>
      </c>
      <c r="Q12" s="99">
        <f t="shared" si="4"/>
        <v>26940</v>
      </c>
      <c r="R12" s="99">
        <f t="shared" si="4"/>
        <v>13851</v>
      </c>
      <c r="S12" s="99">
        <f t="shared" si="4"/>
        <v>13089</v>
      </c>
    </row>
    <row r="13" spans="1:22">
      <c r="A13" s="86" t="str">
        <f>[1]연령별!A13</f>
        <v xml:space="preserve">  5  세</v>
      </c>
      <c r="B13" s="100">
        <f t="shared" si="0"/>
        <v>14420</v>
      </c>
      <c r="C13" s="101">
        <f t="shared" si="1"/>
        <v>7417</v>
      </c>
      <c r="D13" s="101">
        <f t="shared" si="2"/>
        <v>7003</v>
      </c>
      <c r="E13" s="102">
        <f>SUM(F13:G13)</f>
        <v>586</v>
      </c>
      <c r="F13" s="102">
        <v>307</v>
      </c>
      <c r="G13" s="102">
        <v>279</v>
      </c>
      <c r="H13" s="102">
        <f>SUM(I13:J13)</f>
        <v>2798</v>
      </c>
      <c r="I13" s="102">
        <v>1442</v>
      </c>
      <c r="J13" s="102">
        <v>1356</v>
      </c>
      <c r="K13" s="102">
        <f>SUM(L13:M13)</f>
        <v>1811</v>
      </c>
      <c r="L13" s="102">
        <v>917</v>
      </c>
      <c r="M13" s="102">
        <v>894</v>
      </c>
      <c r="N13" s="102">
        <f>SUM(O13:P13)</f>
        <v>3952</v>
      </c>
      <c r="O13" s="102">
        <v>2099</v>
      </c>
      <c r="P13" s="102">
        <v>1853</v>
      </c>
      <c r="Q13" s="102">
        <f>SUM(R13:S13)</f>
        <v>5273</v>
      </c>
      <c r="R13" s="102">
        <v>2652</v>
      </c>
      <c r="S13" s="102">
        <v>2621</v>
      </c>
    </row>
    <row r="14" spans="1:22">
      <c r="A14" s="86" t="str">
        <f>[1]연령별!A14</f>
        <v xml:space="preserve">  6  세</v>
      </c>
      <c r="B14" s="100">
        <f t="shared" si="0"/>
        <v>15185</v>
      </c>
      <c r="C14" s="101">
        <f t="shared" si="1"/>
        <v>7757</v>
      </c>
      <c r="D14" s="101">
        <f t="shared" si="2"/>
        <v>7428</v>
      </c>
      <c r="E14" s="102">
        <f>SUM(F14:G14)</f>
        <v>596</v>
      </c>
      <c r="F14" s="102">
        <v>305</v>
      </c>
      <c r="G14" s="102">
        <v>291</v>
      </c>
      <c r="H14" s="102">
        <f>SUM(I14:J14)</f>
        <v>2997</v>
      </c>
      <c r="I14" s="102">
        <v>1512</v>
      </c>
      <c r="J14" s="102">
        <v>1485</v>
      </c>
      <c r="K14" s="102">
        <f>SUM(L14:M14)</f>
        <v>2005</v>
      </c>
      <c r="L14" s="102">
        <v>1047</v>
      </c>
      <c r="M14" s="102">
        <v>958</v>
      </c>
      <c r="N14" s="102">
        <f>SUM(O14:P14)</f>
        <v>4078</v>
      </c>
      <c r="O14" s="102">
        <v>2093</v>
      </c>
      <c r="P14" s="102">
        <v>1985</v>
      </c>
      <c r="Q14" s="102">
        <f>SUM(R14:S14)</f>
        <v>5509</v>
      </c>
      <c r="R14" s="102">
        <v>2800</v>
      </c>
      <c r="S14" s="102">
        <v>2709</v>
      </c>
    </row>
    <row r="15" spans="1:22">
      <c r="A15" s="86" t="str">
        <f>[1]연령별!A15</f>
        <v xml:space="preserve">  7  세</v>
      </c>
      <c r="B15" s="100">
        <f t="shared" si="0"/>
        <v>16330</v>
      </c>
      <c r="C15" s="101">
        <f t="shared" si="1"/>
        <v>8520</v>
      </c>
      <c r="D15" s="101">
        <f t="shared" si="2"/>
        <v>7810</v>
      </c>
      <c r="E15" s="102">
        <f>SUM(F15:G15)</f>
        <v>649</v>
      </c>
      <c r="F15" s="102">
        <v>313</v>
      </c>
      <c r="G15" s="102">
        <v>336</v>
      </c>
      <c r="H15" s="102">
        <f>SUM(I15:J15)</f>
        <v>3298</v>
      </c>
      <c r="I15" s="102">
        <v>1712</v>
      </c>
      <c r="J15" s="102">
        <v>1586</v>
      </c>
      <c r="K15" s="102">
        <f>SUM(L15:M15)</f>
        <v>2051</v>
      </c>
      <c r="L15" s="102">
        <v>1047</v>
      </c>
      <c r="M15" s="102">
        <v>1004</v>
      </c>
      <c r="N15" s="102">
        <f>SUM(O15:P15)</f>
        <v>4459</v>
      </c>
      <c r="O15" s="102">
        <v>2386</v>
      </c>
      <c r="P15" s="102">
        <v>2073</v>
      </c>
      <c r="Q15" s="102">
        <f>SUM(R15:S15)</f>
        <v>5873</v>
      </c>
      <c r="R15" s="102">
        <v>3062</v>
      </c>
      <c r="S15" s="102">
        <v>2811</v>
      </c>
    </row>
    <row r="16" spans="1:22">
      <c r="A16" s="86" t="str">
        <f>[1]연령별!A16</f>
        <v xml:space="preserve">  8  세</v>
      </c>
      <c r="B16" s="100">
        <f t="shared" si="0"/>
        <v>14777</v>
      </c>
      <c r="C16" s="101">
        <f t="shared" si="1"/>
        <v>7671</v>
      </c>
      <c r="D16" s="101">
        <f t="shared" si="2"/>
        <v>7106</v>
      </c>
      <c r="E16" s="102">
        <f>SUM(F16:G16)</f>
        <v>608</v>
      </c>
      <c r="F16" s="102">
        <v>324</v>
      </c>
      <c r="G16" s="102">
        <v>284</v>
      </c>
      <c r="H16" s="102">
        <f>SUM(I16:J16)</f>
        <v>3061</v>
      </c>
      <c r="I16" s="102">
        <v>1592</v>
      </c>
      <c r="J16" s="102">
        <v>1469</v>
      </c>
      <c r="K16" s="102">
        <f>SUM(L16:M16)</f>
        <v>1946</v>
      </c>
      <c r="L16" s="102">
        <v>982</v>
      </c>
      <c r="M16" s="102">
        <v>964</v>
      </c>
      <c r="N16" s="102">
        <f>SUM(O16:P16)</f>
        <v>3969</v>
      </c>
      <c r="O16" s="102">
        <v>2079</v>
      </c>
      <c r="P16" s="102">
        <v>1890</v>
      </c>
      <c r="Q16" s="102">
        <f>SUM(R16:S16)</f>
        <v>5193</v>
      </c>
      <c r="R16" s="102">
        <v>2694</v>
      </c>
      <c r="S16" s="102">
        <v>2499</v>
      </c>
    </row>
    <row r="17" spans="1:19">
      <c r="A17" s="86" t="str">
        <f>[1]연령별!A17</f>
        <v xml:space="preserve">  9  세</v>
      </c>
      <c r="B17" s="100">
        <f t="shared" si="0"/>
        <v>14384</v>
      </c>
      <c r="C17" s="101">
        <f t="shared" si="1"/>
        <v>7471</v>
      </c>
      <c r="D17" s="101">
        <f t="shared" si="2"/>
        <v>6913</v>
      </c>
      <c r="E17" s="102">
        <f>SUM(F17:G17)</f>
        <v>552</v>
      </c>
      <c r="F17" s="102">
        <v>297</v>
      </c>
      <c r="G17" s="102">
        <v>255</v>
      </c>
      <c r="H17" s="102">
        <f>SUM(I17:J17)</f>
        <v>3004</v>
      </c>
      <c r="I17" s="102">
        <v>1543</v>
      </c>
      <c r="J17" s="102">
        <v>1461</v>
      </c>
      <c r="K17" s="102">
        <f>SUM(L17:M17)</f>
        <v>1840</v>
      </c>
      <c r="L17" s="102">
        <v>948</v>
      </c>
      <c r="M17" s="102">
        <v>892</v>
      </c>
      <c r="N17" s="102">
        <f>SUM(O17:P17)</f>
        <v>3896</v>
      </c>
      <c r="O17" s="102">
        <v>2040</v>
      </c>
      <c r="P17" s="102">
        <v>1856</v>
      </c>
      <c r="Q17" s="102">
        <f>SUM(R17:S17)</f>
        <v>5092</v>
      </c>
      <c r="R17" s="102">
        <v>2643</v>
      </c>
      <c r="S17" s="102">
        <v>2449</v>
      </c>
    </row>
    <row r="18" spans="1:19">
      <c r="A18" s="81" t="str">
        <f>[1]연령별!A18</f>
        <v>10-14</v>
      </c>
      <c r="B18" s="97">
        <f t="shared" si="0"/>
        <v>92099</v>
      </c>
      <c r="C18" s="98">
        <f t="shared" si="1"/>
        <v>47952</v>
      </c>
      <c r="D18" s="98">
        <f t="shared" si="2"/>
        <v>44147</v>
      </c>
      <c r="E18" s="99">
        <f t="shared" ref="E18:S18" si="5">SUM(E19:E23)</f>
        <v>4027</v>
      </c>
      <c r="F18" s="99">
        <f t="shared" si="5"/>
        <v>2147</v>
      </c>
      <c r="G18" s="99">
        <f t="shared" si="5"/>
        <v>1880</v>
      </c>
      <c r="H18" s="99">
        <f t="shared" si="5"/>
        <v>19972</v>
      </c>
      <c r="I18" s="99">
        <f t="shared" si="5"/>
        <v>10476</v>
      </c>
      <c r="J18" s="99">
        <f t="shared" si="5"/>
        <v>9496</v>
      </c>
      <c r="K18" s="99">
        <f t="shared" si="5"/>
        <v>12402</v>
      </c>
      <c r="L18" s="99">
        <f t="shared" si="5"/>
        <v>6339</v>
      </c>
      <c r="M18" s="99">
        <f t="shared" si="5"/>
        <v>6063</v>
      </c>
      <c r="N18" s="99">
        <f t="shared" si="5"/>
        <v>25682</v>
      </c>
      <c r="O18" s="99">
        <f t="shared" si="5"/>
        <v>13514</v>
      </c>
      <c r="P18" s="99">
        <f t="shared" si="5"/>
        <v>12168</v>
      </c>
      <c r="Q18" s="99">
        <f t="shared" si="5"/>
        <v>30016</v>
      </c>
      <c r="R18" s="99">
        <f t="shared" si="5"/>
        <v>15476</v>
      </c>
      <c r="S18" s="99">
        <f t="shared" si="5"/>
        <v>14540</v>
      </c>
    </row>
    <row r="19" spans="1:19">
      <c r="A19" s="86" t="str">
        <f>[1]연령별!A19</f>
        <v>10  세</v>
      </c>
      <c r="B19" s="100">
        <f t="shared" si="0"/>
        <v>15838</v>
      </c>
      <c r="C19" s="101">
        <f t="shared" si="1"/>
        <v>8205</v>
      </c>
      <c r="D19" s="101">
        <f t="shared" si="2"/>
        <v>7633</v>
      </c>
      <c r="E19" s="102">
        <f>SUM(F19:G19)</f>
        <v>679</v>
      </c>
      <c r="F19" s="102">
        <v>360</v>
      </c>
      <c r="G19" s="102">
        <v>319</v>
      </c>
      <c r="H19" s="102">
        <f>SUM(I19:J19)</f>
        <v>3344</v>
      </c>
      <c r="I19" s="102">
        <v>1711</v>
      </c>
      <c r="J19" s="102">
        <v>1633</v>
      </c>
      <c r="K19" s="102">
        <f>SUM(L19:M19)</f>
        <v>2068</v>
      </c>
      <c r="L19" s="102">
        <v>1080</v>
      </c>
      <c r="M19" s="102">
        <v>988</v>
      </c>
      <c r="N19" s="102">
        <f>SUM(O19:P19)</f>
        <v>4299</v>
      </c>
      <c r="O19" s="102">
        <v>2250</v>
      </c>
      <c r="P19" s="102">
        <v>2049</v>
      </c>
      <c r="Q19" s="102">
        <f>SUM(R19:S19)</f>
        <v>5448</v>
      </c>
      <c r="R19" s="102">
        <v>2804</v>
      </c>
      <c r="S19" s="102">
        <v>2644</v>
      </c>
    </row>
    <row r="20" spans="1:19">
      <c r="A20" s="86" t="str">
        <f>[1]연령별!A20</f>
        <v>11  세</v>
      </c>
      <c r="B20" s="100">
        <f t="shared" si="0"/>
        <v>17162</v>
      </c>
      <c r="C20" s="101">
        <f t="shared" si="1"/>
        <v>9020</v>
      </c>
      <c r="D20" s="101">
        <f t="shared" si="2"/>
        <v>8142</v>
      </c>
      <c r="E20" s="102">
        <f>SUM(F20:G20)</f>
        <v>746</v>
      </c>
      <c r="F20" s="102">
        <v>412</v>
      </c>
      <c r="G20" s="102">
        <v>334</v>
      </c>
      <c r="H20" s="102">
        <f>SUM(I20:J20)</f>
        <v>3659</v>
      </c>
      <c r="I20" s="102">
        <v>1959</v>
      </c>
      <c r="J20" s="102">
        <v>1700</v>
      </c>
      <c r="K20" s="102">
        <f>SUM(L20:M20)</f>
        <v>2196</v>
      </c>
      <c r="L20" s="102">
        <v>1131</v>
      </c>
      <c r="M20" s="102">
        <v>1065</v>
      </c>
      <c r="N20" s="102">
        <f>SUM(O20:P20)</f>
        <v>4793</v>
      </c>
      <c r="O20" s="102">
        <v>2524</v>
      </c>
      <c r="P20" s="102">
        <v>2269</v>
      </c>
      <c r="Q20" s="102">
        <f>SUM(R20:S20)</f>
        <v>5768</v>
      </c>
      <c r="R20" s="102">
        <v>2994</v>
      </c>
      <c r="S20" s="102">
        <v>2774</v>
      </c>
    </row>
    <row r="21" spans="1:19">
      <c r="A21" s="86" t="str">
        <f>[1]연령별!A21</f>
        <v>12  세</v>
      </c>
      <c r="B21" s="100">
        <f t="shared" si="0"/>
        <v>16994</v>
      </c>
      <c r="C21" s="101">
        <f t="shared" si="1"/>
        <v>8835</v>
      </c>
      <c r="D21" s="101">
        <f t="shared" si="2"/>
        <v>8159</v>
      </c>
      <c r="E21" s="102">
        <f>SUM(F21:G21)</f>
        <v>692</v>
      </c>
      <c r="F21" s="102">
        <v>360</v>
      </c>
      <c r="G21" s="102">
        <v>332</v>
      </c>
      <c r="H21" s="102">
        <f>SUM(I21:J21)</f>
        <v>3748</v>
      </c>
      <c r="I21" s="102">
        <v>2034</v>
      </c>
      <c r="J21" s="102">
        <v>1714</v>
      </c>
      <c r="K21" s="102">
        <f>SUM(L21:M21)</f>
        <v>2363</v>
      </c>
      <c r="L21" s="102">
        <v>1185</v>
      </c>
      <c r="M21" s="102">
        <v>1178</v>
      </c>
      <c r="N21" s="102">
        <f>SUM(O21:P21)</f>
        <v>4728</v>
      </c>
      <c r="O21" s="102">
        <v>2462</v>
      </c>
      <c r="P21" s="102">
        <v>2266</v>
      </c>
      <c r="Q21" s="102">
        <f>SUM(R21:S21)</f>
        <v>5463</v>
      </c>
      <c r="R21" s="102">
        <v>2794</v>
      </c>
      <c r="S21" s="102">
        <v>2669</v>
      </c>
    </row>
    <row r="22" spans="1:19">
      <c r="A22" s="86" t="str">
        <f>[1]연령별!A22</f>
        <v>13  세</v>
      </c>
      <c r="B22" s="100">
        <f t="shared" si="0"/>
        <v>19512</v>
      </c>
      <c r="C22" s="101">
        <f t="shared" si="1"/>
        <v>10098</v>
      </c>
      <c r="D22" s="101">
        <f t="shared" si="2"/>
        <v>9414</v>
      </c>
      <c r="E22" s="102">
        <f>SUM(F22:G22)</f>
        <v>859</v>
      </c>
      <c r="F22" s="102">
        <v>451</v>
      </c>
      <c r="G22" s="102">
        <v>408</v>
      </c>
      <c r="H22" s="102">
        <f>SUM(I22:J22)</f>
        <v>4305</v>
      </c>
      <c r="I22" s="102">
        <v>2216</v>
      </c>
      <c r="J22" s="102">
        <v>2089</v>
      </c>
      <c r="K22" s="102">
        <f>SUM(L22:M22)</f>
        <v>2673</v>
      </c>
      <c r="L22" s="102">
        <v>1365</v>
      </c>
      <c r="M22" s="102">
        <v>1308</v>
      </c>
      <c r="N22" s="102">
        <f>SUM(O22:P22)</f>
        <v>5423</v>
      </c>
      <c r="O22" s="102">
        <v>2855</v>
      </c>
      <c r="P22" s="102">
        <v>2568</v>
      </c>
      <c r="Q22" s="102">
        <f>SUM(R22:S22)</f>
        <v>6252</v>
      </c>
      <c r="R22" s="102">
        <v>3211</v>
      </c>
      <c r="S22" s="102">
        <v>3041</v>
      </c>
    </row>
    <row r="23" spans="1:19">
      <c r="A23" s="86" t="str">
        <f>[1]연령별!A23</f>
        <v>14  세</v>
      </c>
      <c r="B23" s="100">
        <f t="shared" si="0"/>
        <v>22593</v>
      </c>
      <c r="C23" s="101">
        <f t="shared" si="1"/>
        <v>11794</v>
      </c>
      <c r="D23" s="101">
        <f t="shared" si="2"/>
        <v>10799</v>
      </c>
      <c r="E23" s="102">
        <f>SUM(F23:G23)</f>
        <v>1051</v>
      </c>
      <c r="F23" s="102">
        <v>564</v>
      </c>
      <c r="G23" s="102">
        <v>487</v>
      </c>
      <c r="H23" s="102">
        <f>SUM(I23:J23)</f>
        <v>4916</v>
      </c>
      <c r="I23" s="102">
        <v>2556</v>
      </c>
      <c r="J23" s="102">
        <v>2360</v>
      </c>
      <c r="K23" s="102">
        <f>SUM(L23:M23)</f>
        <v>3102</v>
      </c>
      <c r="L23" s="102">
        <v>1578</v>
      </c>
      <c r="M23" s="102">
        <v>1524</v>
      </c>
      <c r="N23" s="102">
        <f>SUM(O23:P23)</f>
        <v>6439</v>
      </c>
      <c r="O23" s="102">
        <v>3423</v>
      </c>
      <c r="P23" s="102">
        <v>3016</v>
      </c>
      <c r="Q23" s="102">
        <f>SUM(R23:S23)</f>
        <v>7085</v>
      </c>
      <c r="R23" s="102">
        <v>3673</v>
      </c>
      <c r="S23" s="102">
        <v>3412</v>
      </c>
    </row>
    <row r="24" spans="1:19">
      <c r="A24" s="81" t="str">
        <f>[1]연령별!A24</f>
        <v>15-19</v>
      </c>
      <c r="B24" s="97">
        <f t="shared" si="0"/>
        <v>115572</v>
      </c>
      <c r="C24" s="98">
        <f t="shared" si="1"/>
        <v>59834</v>
      </c>
      <c r="D24" s="98">
        <f t="shared" si="2"/>
        <v>55738</v>
      </c>
      <c r="E24" s="99">
        <f t="shared" ref="E24:S24" si="6">SUM(E25:E29)</f>
        <v>5788</v>
      </c>
      <c r="F24" s="99">
        <f t="shared" si="6"/>
        <v>2939</v>
      </c>
      <c r="G24" s="99">
        <f t="shared" si="6"/>
        <v>2849</v>
      </c>
      <c r="H24" s="99">
        <f t="shared" si="6"/>
        <v>25438</v>
      </c>
      <c r="I24" s="99">
        <f t="shared" si="6"/>
        <v>13376</v>
      </c>
      <c r="J24" s="99">
        <f t="shared" si="6"/>
        <v>12062</v>
      </c>
      <c r="K24" s="99">
        <f t="shared" si="6"/>
        <v>17112</v>
      </c>
      <c r="L24" s="99">
        <f t="shared" si="6"/>
        <v>8669</v>
      </c>
      <c r="M24" s="99">
        <f t="shared" si="6"/>
        <v>8443</v>
      </c>
      <c r="N24" s="99">
        <f t="shared" si="6"/>
        <v>34485</v>
      </c>
      <c r="O24" s="99">
        <f t="shared" si="6"/>
        <v>17905</v>
      </c>
      <c r="P24" s="99">
        <f t="shared" si="6"/>
        <v>16580</v>
      </c>
      <c r="Q24" s="99">
        <f t="shared" si="6"/>
        <v>32749</v>
      </c>
      <c r="R24" s="99">
        <f t="shared" si="6"/>
        <v>16945</v>
      </c>
      <c r="S24" s="99">
        <f t="shared" si="6"/>
        <v>15804</v>
      </c>
    </row>
    <row r="25" spans="1:19">
      <c r="A25" s="86" t="str">
        <f>[1]연령별!A25</f>
        <v>15  세</v>
      </c>
      <c r="B25" s="100">
        <f t="shared" si="0"/>
        <v>21808</v>
      </c>
      <c r="C25" s="101">
        <f t="shared" si="1"/>
        <v>11277</v>
      </c>
      <c r="D25" s="101">
        <f t="shared" si="2"/>
        <v>10531</v>
      </c>
      <c r="E25" s="102">
        <f>SUM(F25:G25)</f>
        <v>989</v>
      </c>
      <c r="F25" s="102">
        <v>508</v>
      </c>
      <c r="G25" s="102">
        <v>481</v>
      </c>
      <c r="H25" s="102">
        <f>SUM(I25:J25)</f>
        <v>4846</v>
      </c>
      <c r="I25" s="102">
        <v>2574</v>
      </c>
      <c r="J25" s="102">
        <v>2272</v>
      </c>
      <c r="K25" s="102">
        <f>SUM(L25:M25)</f>
        <v>3148</v>
      </c>
      <c r="L25" s="102">
        <v>1600</v>
      </c>
      <c r="M25" s="102">
        <v>1548</v>
      </c>
      <c r="N25" s="102">
        <f>SUM(O25:P25)</f>
        <v>6218</v>
      </c>
      <c r="O25" s="102">
        <v>3209</v>
      </c>
      <c r="P25" s="102">
        <v>3009</v>
      </c>
      <c r="Q25" s="102">
        <f>SUM(R25:S25)</f>
        <v>6607</v>
      </c>
      <c r="R25" s="102">
        <v>3386</v>
      </c>
      <c r="S25" s="102">
        <v>3221</v>
      </c>
    </row>
    <row r="26" spans="1:19">
      <c r="A26" s="86" t="str">
        <f>[1]연령별!A26</f>
        <v>16  세</v>
      </c>
      <c r="B26" s="100">
        <f t="shared" si="0"/>
        <v>22500</v>
      </c>
      <c r="C26" s="101">
        <f t="shared" si="1"/>
        <v>11673</v>
      </c>
      <c r="D26" s="101">
        <f t="shared" si="2"/>
        <v>10827</v>
      </c>
      <c r="E26" s="102">
        <f>SUM(F26:G26)</f>
        <v>1144</v>
      </c>
      <c r="F26" s="102">
        <v>607</v>
      </c>
      <c r="G26" s="102">
        <v>537</v>
      </c>
      <c r="H26" s="102">
        <f>SUM(I26:J26)</f>
        <v>4911</v>
      </c>
      <c r="I26" s="102">
        <v>2577</v>
      </c>
      <c r="J26" s="102">
        <v>2334</v>
      </c>
      <c r="K26" s="102">
        <f>SUM(L26:M26)</f>
        <v>3368</v>
      </c>
      <c r="L26" s="102">
        <v>1719</v>
      </c>
      <c r="M26" s="102">
        <v>1649</v>
      </c>
      <c r="N26" s="102">
        <f>SUM(O26:P26)</f>
        <v>6507</v>
      </c>
      <c r="O26" s="102">
        <v>3381</v>
      </c>
      <c r="P26" s="102">
        <v>3126</v>
      </c>
      <c r="Q26" s="102">
        <f>SUM(R26:S26)</f>
        <v>6570</v>
      </c>
      <c r="R26" s="102">
        <v>3389</v>
      </c>
      <c r="S26" s="102">
        <v>3181</v>
      </c>
    </row>
    <row r="27" spans="1:19">
      <c r="A27" s="86" t="str">
        <f>[1]연령별!A27</f>
        <v>17  세</v>
      </c>
      <c r="B27" s="100">
        <f t="shared" si="0"/>
        <v>23696</v>
      </c>
      <c r="C27" s="101">
        <f t="shared" si="1"/>
        <v>12225</v>
      </c>
      <c r="D27" s="101">
        <f t="shared" si="2"/>
        <v>11471</v>
      </c>
      <c r="E27" s="102">
        <f>SUM(F27:G27)</f>
        <v>1176</v>
      </c>
      <c r="F27" s="102">
        <v>611</v>
      </c>
      <c r="G27" s="102">
        <v>565</v>
      </c>
      <c r="H27" s="102">
        <f>SUM(I27:J27)</f>
        <v>5266</v>
      </c>
      <c r="I27" s="102">
        <v>2766</v>
      </c>
      <c r="J27" s="102">
        <v>2500</v>
      </c>
      <c r="K27" s="102">
        <f>SUM(L27:M27)</f>
        <v>3443</v>
      </c>
      <c r="L27" s="102">
        <v>1752</v>
      </c>
      <c r="M27" s="102">
        <v>1691</v>
      </c>
      <c r="N27" s="102">
        <f>SUM(O27:P27)</f>
        <v>7103</v>
      </c>
      <c r="O27" s="102">
        <v>3619</v>
      </c>
      <c r="P27" s="102">
        <v>3484</v>
      </c>
      <c r="Q27" s="102">
        <f>SUM(R27:S27)</f>
        <v>6708</v>
      </c>
      <c r="R27" s="102">
        <v>3477</v>
      </c>
      <c r="S27" s="102">
        <v>3231</v>
      </c>
    </row>
    <row r="28" spans="1:19">
      <c r="A28" s="86" t="str">
        <f>[1]연령별!A28</f>
        <v>18  세</v>
      </c>
      <c r="B28" s="100">
        <f t="shared" si="0"/>
        <v>23564</v>
      </c>
      <c r="C28" s="101">
        <f t="shared" si="1"/>
        <v>12324</v>
      </c>
      <c r="D28" s="101">
        <f t="shared" si="2"/>
        <v>11240</v>
      </c>
      <c r="E28" s="102">
        <f>SUM(F28:G28)</f>
        <v>1188</v>
      </c>
      <c r="F28" s="102">
        <v>594</v>
      </c>
      <c r="G28" s="102">
        <v>594</v>
      </c>
      <c r="H28" s="102">
        <f>SUM(I28:J28)</f>
        <v>5099</v>
      </c>
      <c r="I28" s="102">
        <v>2702</v>
      </c>
      <c r="J28" s="102">
        <v>2397</v>
      </c>
      <c r="K28" s="102">
        <f>SUM(L28:M28)</f>
        <v>3527</v>
      </c>
      <c r="L28" s="102">
        <v>1772</v>
      </c>
      <c r="M28" s="102">
        <v>1755</v>
      </c>
      <c r="N28" s="102">
        <f>SUM(O28:P28)</f>
        <v>7198</v>
      </c>
      <c r="O28" s="102">
        <v>3834</v>
      </c>
      <c r="P28" s="102">
        <v>3364</v>
      </c>
      <c r="Q28" s="102">
        <f>SUM(R28:S28)</f>
        <v>6552</v>
      </c>
      <c r="R28" s="102">
        <v>3422</v>
      </c>
      <c r="S28" s="102">
        <v>3130</v>
      </c>
    </row>
    <row r="29" spans="1:19">
      <c r="A29" s="86" t="str">
        <f>[1]연령별!A29</f>
        <v>19  세</v>
      </c>
      <c r="B29" s="100">
        <f t="shared" si="0"/>
        <v>24004</v>
      </c>
      <c r="C29" s="101">
        <f t="shared" si="1"/>
        <v>12335</v>
      </c>
      <c r="D29" s="101">
        <f t="shared" si="2"/>
        <v>11669</v>
      </c>
      <c r="E29" s="102">
        <f>SUM(F29:G29)</f>
        <v>1291</v>
      </c>
      <c r="F29" s="102">
        <v>619</v>
      </c>
      <c r="G29" s="102">
        <v>672</v>
      </c>
      <c r="H29" s="102">
        <f>SUM(I29:J29)</f>
        <v>5316</v>
      </c>
      <c r="I29" s="102">
        <v>2757</v>
      </c>
      <c r="J29" s="102">
        <v>2559</v>
      </c>
      <c r="K29" s="102">
        <f>SUM(L29:M29)</f>
        <v>3626</v>
      </c>
      <c r="L29" s="102">
        <v>1826</v>
      </c>
      <c r="M29" s="102">
        <v>1800</v>
      </c>
      <c r="N29" s="102">
        <f>SUM(O29:P29)</f>
        <v>7459</v>
      </c>
      <c r="O29" s="102">
        <v>3862</v>
      </c>
      <c r="P29" s="102">
        <v>3597</v>
      </c>
      <c r="Q29" s="102">
        <f>SUM(R29:S29)</f>
        <v>6312</v>
      </c>
      <c r="R29" s="102">
        <v>3271</v>
      </c>
      <c r="S29" s="102">
        <v>3041</v>
      </c>
    </row>
    <row r="30" spans="1:19">
      <c r="A30" s="81" t="str">
        <f>[1]연령별!A30</f>
        <v>20-24</v>
      </c>
      <c r="B30" s="97">
        <f t="shared" si="0"/>
        <v>109635</v>
      </c>
      <c r="C30" s="98">
        <f t="shared" si="1"/>
        <v>57857</v>
      </c>
      <c r="D30" s="98">
        <f t="shared" si="2"/>
        <v>51778</v>
      </c>
      <c r="E30" s="99">
        <f t="shared" ref="E30:S30" si="7">SUM(E31:E35)</f>
        <v>7071</v>
      </c>
      <c r="F30" s="99">
        <f t="shared" si="7"/>
        <v>3701</v>
      </c>
      <c r="G30" s="99">
        <f t="shared" si="7"/>
        <v>3370</v>
      </c>
      <c r="H30" s="99">
        <f t="shared" si="7"/>
        <v>23735</v>
      </c>
      <c r="I30" s="99">
        <f t="shared" si="7"/>
        <v>12479</v>
      </c>
      <c r="J30" s="99">
        <f t="shared" si="7"/>
        <v>11256</v>
      </c>
      <c r="K30" s="99">
        <f t="shared" si="7"/>
        <v>16398</v>
      </c>
      <c r="L30" s="99">
        <f t="shared" si="7"/>
        <v>8502</v>
      </c>
      <c r="M30" s="99">
        <f t="shared" si="7"/>
        <v>7896</v>
      </c>
      <c r="N30" s="99">
        <f t="shared" si="7"/>
        <v>35104</v>
      </c>
      <c r="O30" s="99">
        <f t="shared" si="7"/>
        <v>18573</v>
      </c>
      <c r="P30" s="99">
        <f t="shared" si="7"/>
        <v>16531</v>
      </c>
      <c r="Q30" s="99">
        <f t="shared" si="7"/>
        <v>27327</v>
      </c>
      <c r="R30" s="99">
        <f t="shared" si="7"/>
        <v>14602</v>
      </c>
      <c r="S30" s="99">
        <f t="shared" si="7"/>
        <v>12725</v>
      </c>
    </row>
    <row r="31" spans="1:19">
      <c r="A31" s="86" t="str">
        <f>[1]연령별!A31</f>
        <v>20  세</v>
      </c>
      <c r="B31" s="100">
        <f t="shared" si="0"/>
        <v>23569</v>
      </c>
      <c r="C31" s="101">
        <f t="shared" si="1"/>
        <v>12566</v>
      </c>
      <c r="D31" s="101">
        <f t="shared" si="2"/>
        <v>11003</v>
      </c>
      <c r="E31" s="102">
        <f>SUM(F31:G31)</f>
        <v>1419</v>
      </c>
      <c r="F31" s="102">
        <v>761</v>
      </c>
      <c r="G31" s="102">
        <v>658</v>
      </c>
      <c r="H31" s="102">
        <f>SUM(I31:J31)</f>
        <v>5109</v>
      </c>
      <c r="I31" s="102">
        <v>2697</v>
      </c>
      <c r="J31" s="102">
        <v>2412</v>
      </c>
      <c r="K31" s="102">
        <f>SUM(L31:M31)</f>
        <v>3494</v>
      </c>
      <c r="L31" s="102">
        <v>1824</v>
      </c>
      <c r="M31" s="102">
        <v>1670</v>
      </c>
      <c r="N31" s="102">
        <f>SUM(O31:P31)</f>
        <v>7391</v>
      </c>
      <c r="O31" s="102">
        <v>4000</v>
      </c>
      <c r="P31" s="102">
        <v>3391</v>
      </c>
      <c r="Q31" s="102">
        <f>SUM(R31:S31)</f>
        <v>6156</v>
      </c>
      <c r="R31" s="102">
        <v>3284</v>
      </c>
      <c r="S31" s="102">
        <v>2872</v>
      </c>
    </row>
    <row r="32" spans="1:19">
      <c r="A32" s="86" t="str">
        <f>[1]연령별!A32</f>
        <v>21  세</v>
      </c>
      <c r="B32" s="100">
        <f t="shared" si="0"/>
        <v>23130</v>
      </c>
      <c r="C32" s="101">
        <f t="shared" si="1"/>
        <v>12213</v>
      </c>
      <c r="D32" s="101">
        <f t="shared" si="2"/>
        <v>10917</v>
      </c>
      <c r="E32" s="102">
        <f>SUM(F32:G32)</f>
        <v>1372</v>
      </c>
      <c r="F32" s="102">
        <v>682</v>
      </c>
      <c r="G32" s="102">
        <v>690</v>
      </c>
      <c r="H32" s="102">
        <f>SUM(I32:J32)</f>
        <v>5011</v>
      </c>
      <c r="I32" s="102">
        <v>2633</v>
      </c>
      <c r="J32" s="102">
        <v>2378</v>
      </c>
      <c r="K32" s="102">
        <f>SUM(L32:M32)</f>
        <v>3502</v>
      </c>
      <c r="L32" s="102">
        <v>1828</v>
      </c>
      <c r="M32" s="102">
        <v>1674</v>
      </c>
      <c r="N32" s="102">
        <f>SUM(O32:P32)</f>
        <v>7330</v>
      </c>
      <c r="O32" s="102">
        <v>3879</v>
      </c>
      <c r="P32" s="102">
        <v>3451</v>
      </c>
      <c r="Q32" s="102">
        <f>SUM(R32:S32)</f>
        <v>5915</v>
      </c>
      <c r="R32" s="102">
        <v>3191</v>
      </c>
      <c r="S32" s="102">
        <v>2724</v>
      </c>
    </row>
    <row r="33" spans="1:19">
      <c r="A33" s="86" t="str">
        <f>[1]연령별!A33</f>
        <v>22  세</v>
      </c>
      <c r="B33" s="100">
        <f t="shared" si="0"/>
        <v>23048</v>
      </c>
      <c r="C33" s="101">
        <f t="shared" si="1"/>
        <v>12094</v>
      </c>
      <c r="D33" s="101">
        <f t="shared" si="2"/>
        <v>10954</v>
      </c>
      <c r="E33" s="102">
        <f>SUM(F33:G33)</f>
        <v>1528</v>
      </c>
      <c r="F33" s="102">
        <v>795</v>
      </c>
      <c r="G33" s="102">
        <v>733</v>
      </c>
      <c r="H33" s="102">
        <f>SUM(I33:J33)</f>
        <v>4967</v>
      </c>
      <c r="I33" s="102">
        <v>2598</v>
      </c>
      <c r="J33" s="102">
        <v>2369</v>
      </c>
      <c r="K33" s="102">
        <f>SUM(L33:M33)</f>
        <v>3400</v>
      </c>
      <c r="L33" s="102">
        <v>1759</v>
      </c>
      <c r="M33" s="102">
        <v>1641</v>
      </c>
      <c r="N33" s="102">
        <f>SUM(O33:P33)</f>
        <v>7360</v>
      </c>
      <c r="O33" s="102">
        <v>3854</v>
      </c>
      <c r="P33" s="102">
        <v>3506</v>
      </c>
      <c r="Q33" s="102">
        <f>SUM(R33:S33)</f>
        <v>5793</v>
      </c>
      <c r="R33" s="102">
        <v>3088</v>
      </c>
      <c r="S33" s="102">
        <v>2705</v>
      </c>
    </row>
    <row r="34" spans="1:19">
      <c r="A34" s="86" t="str">
        <f>[1]연령별!A34</f>
        <v>23  세</v>
      </c>
      <c r="B34" s="100">
        <f t="shared" si="0"/>
        <v>21165</v>
      </c>
      <c r="C34" s="101">
        <f t="shared" si="1"/>
        <v>11032</v>
      </c>
      <c r="D34" s="101">
        <f t="shared" si="2"/>
        <v>10133</v>
      </c>
      <c r="E34" s="102">
        <f>SUM(F34:G34)</f>
        <v>1381</v>
      </c>
      <c r="F34" s="102">
        <v>699</v>
      </c>
      <c r="G34" s="102">
        <v>682</v>
      </c>
      <c r="H34" s="102">
        <f>SUM(I34:J34)</f>
        <v>4600</v>
      </c>
      <c r="I34" s="102">
        <v>2395</v>
      </c>
      <c r="J34" s="102">
        <v>2205</v>
      </c>
      <c r="K34" s="102">
        <f>SUM(L34:M34)</f>
        <v>3279</v>
      </c>
      <c r="L34" s="102">
        <v>1665</v>
      </c>
      <c r="M34" s="102">
        <v>1614</v>
      </c>
      <c r="N34" s="102">
        <f>SUM(O34:P34)</f>
        <v>6855</v>
      </c>
      <c r="O34" s="102">
        <v>3585</v>
      </c>
      <c r="P34" s="102">
        <v>3270</v>
      </c>
      <c r="Q34" s="102">
        <f>SUM(R34:S34)</f>
        <v>5050</v>
      </c>
      <c r="R34" s="102">
        <v>2688</v>
      </c>
      <c r="S34" s="102">
        <v>2362</v>
      </c>
    </row>
    <row r="35" spans="1:19">
      <c r="A35" s="86" t="str">
        <f>[1]연령별!A35</f>
        <v>24  세</v>
      </c>
      <c r="B35" s="100">
        <f t="shared" si="0"/>
        <v>18723</v>
      </c>
      <c r="C35" s="101">
        <f t="shared" si="1"/>
        <v>9952</v>
      </c>
      <c r="D35" s="101">
        <f t="shared" si="2"/>
        <v>8771</v>
      </c>
      <c r="E35" s="102">
        <f>SUM(F35:G35)</f>
        <v>1371</v>
      </c>
      <c r="F35" s="102">
        <v>764</v>
      </c>
      <c r="G35" s="102">
        <v>607</v>
      </c>
      <c r="H35" s="102">
        <f>SUM(I35:J35)</f>
        <v>4048</v>
      </c>
      <c r="I35" s="102">
        <v>2156</v>
      </c>
      <c r="J35" s="102">
        <v>1892</v>
      </c>
      <c r="K35" s="102">
        <f>SUM(L35:M35)</f>
        <v>2723</v>
      </c>
      <c r="L35" s="102">
        <v>1426</v>
      </c>
      <c r="M35" s="102">
        <v>1297</v>
      </c>
      <c r="N35" s="102">
        <f>SUM(O35:P35)</f>
        <v>6168</v>
      </c>
      <c r="O35" s="102">
        <v>3255</v>
      </c>
      <c r="P35" s="102">
        <v>2913</v>
      </c>
      <c r="Q35" s="102">
        <f>SUM(R35:S35)</f>
        <v>4413</v>
      </c>
      <c r="R35" s="102">
        <v>2351</v>
      </c>
      <c r="S35" s="102">
        <v>2062</v>
      </c>
    </row>
    <row r="36" spans="1:19">
      <c r="A36" s="81" t="str">
        <f>[1]연령별!A36</f>
        <v>25-29</v>
      </c>
      <c r="B36" s="97">
        <f t="shared" si="0"/>
        <v>87905</v>
      </c>
      <c r="C36" s="98">
        <f t="shared" si="1"/>
        <v>44750</v>
      </c>
      <c r="D36" s="98">
        <f t="shared" si="2"/>
        <v>43155</v>
      </c>
      <c r="E36" s="99">
        <f t="shared" ref="E36:S36" si="8">SUM(E37:E41)</f>
        <v>6561</v>
      </c>
      <c r="F36" s="99">
        <f t="shared" si="8"/>
        <v>3400</v>
      </c>
      <c r="G36" s="99">
        <f t="shared" si="8"/>
        <v>3161</v>
      </c>
      <c r="H36" s="99">
        <f t="shared" si="8"/>
        <v>19021</v>
      </c>
      <c r="I36" s="99">
        <f t="shared" si="8"/>
        <v>9526</v>
      </c>
      <c r="J36" s="99">
        <f t="shared" si="8"/>
        <v>9495</v>
      </c>
      <c r="K36" s="99">
        <f t="shared" si="8"/>
        <v>12749</v>
      </c>
      <c r="L36" s="99">
        <f t="shared" si="8"/>
        <v>6495</v>
      </c>
      <c r="M36" s="99">
        <f t="shared" si="8"/>
        <v>6254</v>
      </c>
      <c r="N36" s="99">
        <f t="shared" si="8"/>
        <v>28762</v>
      </c>
      <c r="O36" s="99">
        <f t="shared" si="8"/>
        <v>14722</v>
      </c>
      <c r="P36" s="99">
        <f t="shared" si="8"/>
        <v>14040</v>
      </c>
      <c r="Q36" s="99">
        <f t="shared" si="8"/>
        <v>20812</v>
      </c>
      <c r="R36" s="99">
        <f t="shared" si="8"/>
        <v>10607</v>
      </c>
      <c r="S36" s="99">
        <f t="shared" si="8"/>
        <v>10205</v>
      </c>
    </row>
    <row r="37" spans="1:19">
      <c r="A37" s="86" t="str">
        <f>[1]연령별!A37</f>
        <v>25 세</v>
      </c>
      <c r="B37" s="100">
        <f t="shared" ref="B37:B68" si="9">SUM(C37:D37)</f>
        <v>17893</v>
      </c>
      <c r="C37" s="101">
        <f t="shared" ref="C37:C68" si="10">SUM(F37,I37,L37,O37,R37)</f>
        <v>9192</v>
      </c>
      <c r="D37" s="101">
        <f t="shared" ref="D37:D68" si="11">SUM(G37,J37,M37,P37,S37)</f>
        <v>8701</v>
      </c>
      <c r="E37" s="102">
        <f>SUM(F37:G37)</f>
        <v>1359</v>
      </c>
      <c r="F37" s="102">
        <v>708</v>
      </c>
      <c r="G37" s="102">
        <v>651</v>
      </c>
      <c r="H37" s="102">
        <f>SUM(I37:J37)</f>
        <v>3867</v>
      </c>
      <c r="I37" s="102">
        <v>1938</v>
      </c>
      <c r="J37" s="102">
        <v>1929</v>
      </c>
      <c r="K37" s="102">
        <f>SUM(L37:M37)</f>
        <v>2681</v>
      </c>
      <c r="L37" s="102">
        <v>1368</v>
      </c>
      <c r="M37" s="102">
        <v>1313</v>
      </c>
      <c r="N37" s="102">
        <f>SUM(O37:P37)</f>
        <v>5896</v>
      </c>
      <c r="O37" s="102">
        <v>3066</v>
      </c>
      <c r="P37" s="102">
        <v>2830</v>
      </c>
      <c r="Q37" s="102">
        <f>SUM(R37:S37)</f>
        <v>4090</v>
      </c>
      <c r="R37" s="102">
        <v>2112</v>
      </c>
      <c r="S37" s="102">
        <v>1978</v>
      </c>
    </row>
    <row r="38" spans="1:19">
      <c r="A38" s="86" t="str">
        <f>[1]연령별!A38</f>
        <v>26 세</v>
      </c>
      <c r="B38" s="100">
        <f t="shared" si="9"/>
        <v>17349</v>
      </c>
      <c r="C38" s="101">
        <f t="shared" si="10"/>
        <v>8970</v>
      </c>
      <c r="D38" s="101">
        <f t="shared" si="11"/>
        <v>8379</v>
      </c>
      <c r="E38" s="102">
        <f>SUM(F38:G38)</f>
        <v>1299</v>
      </c>
      <c r="F38" s="102">
        <v>682</v>
      </c>
      <c r="G38" s="102">
        <v>617</v>
      </c>
      <c r="H38" s="102">
        <f>SUM(I38:J38)</f>
        <v>3731</v>
      </c>
      <c r="I38" s="102">
        <v>1885</v>
      </c>
      <c r="J38" s="102">
        <v>1846</v>
      </c>
      <c r="K38" s="102">
        <f>SUM(L38:M38)</f>
        <v>2535</v>
      </c>
      <c r="L38" s="102">
        <v>1308</v>
      </c>
      <c r="M38" s="102">
        <v>1227</v>
      </c>
      <c r="N38" s="102">
        <f>SUM(O38:P38)</f>
        <v>5854</v>
      </c>
      <c r="O38" s="102">
        <v>3042</v>
      </c>
      <c r="P38" s="102">
        <v>2812</v>
      </c>
      <c r="Q38" s="102">
        <f>SUM(R38:S38)</f>
        <v>3930</v>
      </c>
      <c r="R38" s="102">
        <v>2053</v>
      </c>
      <c r="S38" s="102">
        <v>1877</v>
      </c>
    </row>
    <row r="39" spans="1:19">
      <c r="A39" s="86" t="str">
        <f>[1]연령별!A39</f>
        <v>27 세</v>
      </c>
      <c r="B39" s="100">
        <f t="shared" si="9"/>
        <v>17080</v>
      </c>
      <c r="C39" s="101">
        <f t="shared" si="10"/>
        <v>8631</v>
      </c>
      <c r="D39" s="101">
        <f t="shared" si="11"/>
        <v>8449</v>
      </c>
      <c r="E39" s="102">
        <f>SUM(F39:G39)</f>
        <v>1283</v>
      </c>
      <c r="F39" s="102">
        <v>624</v>
      </c>
      <c r="G39" s="102">
        <v>659</v>
      </c>
      <c r="H39" s="102">
        <f>SUM(I39:J39)</f>
        <v>3649</v>
      </c>
      <c r="I39" s="102">
        <v>1812</v>
      </c>
      <c r="J39" s="102">
        <v>1837</v>
      </c>
      <c r="K39" s="102">
        <f>SUM(L39:M39)</f>
        <v>2518</v>
      </c>
      <c r="L39" s="102">
        <v>1279</v>
      </c>
      <c r="M39" s="102">
        <v>1239</v>
      </c>
      <c r="N39" s="102">
        <f>SUM(O39:P39)</f>
        <v>5542</v>
      </c>
      <c r="O39" s="102">
        <v>2794</v>
      </c>
      <c r="P39" s="102">
        <v>2748</v>
      </c>
      <c r="Q39" s="102">
        <f>SUM(R39:S39)</f>
        <v>4088</v>
      </c>
      <c r="R39" s="102">
        <v>2122</v>
      </c>
      <c r="S39" s="102">
        <v>1966</v>
      </c>
    </row>
    <row r="40" spans="1:19">
      <c r="A40" s="86" t="str">
        <f>[1]연령별!A40</f>
        <v>28  세</v>
      </c>
      <c r="B40" s="100">
        <f t="shared" si="9"/>
        <v>17367</v>
      </c>
      <c r="C40" s="101">
        <f t="shared" si="10"/>
        <v>8782</v>
      </c>
      <c r="D40" s="101">
        <f t="shared" si="11"/>
        <v>8585</v>
      </c>
      <c r="E40" s="102">
        <f>SUM(F40:G40)</f>
        <v>1247</v>
      </c>
      <c r="F40" s="102">
        <v>660</v>
      </c>
      <c r="G40" s="102">
        <v>587</v>
      </c>
      <c r="H40" s="102">
        <f>SUM(I40:J40)</f>
        <v>3854</v>
      </c>
      <c r="I40" s="102">
        <v>1974</v>
      </c>
      <c r="J40" s="102">
        <v>1880</v>
      </c>
      <c r="K40" s="102">
        <f>SUM(L40:M40)</f>
        <v>2416</v>
      </c>
      <c r="L40" s="102">
        <v>1249</v>
      </c>
      <c r="M40" s="102">
        <v>1167</v>
      </c>
      <c r="N40" s="102">
        <f>SUM(O40:P40)</f>
        <v>5658</v>
      </c>
      <c r="O40" s="102">
        <v>2837</v>
      </c>
      <c r="P40" s="102">
        <v>2821</v>
      </c>
      <c r="Q40" s="102">
        <f>SUM(R40:S40)</f>
        <v>4192</v>
      </c>
      <c r="R40" s="102">
        <v>2062</v>
      </c>
      <c r="S40" s="102">
        <v>2130</v>
      </c>
    </row>
    <row r="41" spans="1:19">
      <c r="A41" s="86" t="str">
        <f>[1]연령별!A41</f>
        <v>29  세</v>
      </c>
      <c r="B41" s="100">
        <f t="shared" si="9"/>
        <v>18216</v>
      </c>
      <c r="C41" s="101">
        <f t="shared" si="10"/>
        <v>9175</v>
      </c>
      <c r="D41" s="101">
        <f t="shared" si="11"/>
        <v>9041</v>
      </c>
      <c r="E41" s="102">
        <f>SUM(F41:G41)</f>
        <v>1373</v>
      </c>
      <c r="F41" s="102">
        <v>726</v>
      </c>
      <c r="G41" s="102">
        <v>647</v>
      </c>
      <c r="H41" s="102">
        <f>SUM(I41:J41)</f>
        <v>3920</v>
      </c>
      <c r="I41" s="102">
        <v>1917</v>
      </c>
      <c r="J41" s="102">
        <v>2003</v>
      </c>
      <c r="K41" s="102">
        <f>SUM(L41:M41)</f>
        <v>2599</v>
      </c>
      <c r="L41" s="102">
        <v>1291</v>
      </c>
      <c r="M41" s="102">
        <v>1308</v>
      </c>
      <c r="N41" s="102">
        <f>SUM(O41:P41)</f>
        <v>5812</v>
      </c>
      <c r="O41" s="102">
        <v>2983</v>
      </c>
      <c r="P41" s="102">
        <v>2829</v>
      </c>
      <c r="Q41" s="102">
        <f>SUM(R41:S41)</f>
        <v>4512</v>
      </c>
      <c r="R41" s="102">
        <v>2258</v>
      </c>
      <c r="S41" s="102">
        <v>2254</v>
      </c>
    </row>
    <row r="42" spans="1:19">
      <c r="A42" s="81" t="str">
        <f>[1]연령별!A42</f>
        <v>30-34</v>
      </c>
      <c r="B42" s="97">
        <f t="shared" si="9"/>
        <v>112253</v>
      </c>
      <c r="C42" s="98">
        <f t="shared" si="10"/>
        <v>56645</v>
      </c>
      <c r="D42" s="98">
        <f t="shared" si="11"/>
        <v>55608</v>
      </c>
      <c r="E42" s="99">
        <f t="shared" ref="E42:S42" si="12">SUM(E43:E47)</f>
        <v>7458</v>
      </c>
      <c r="F42" s="99">
        <f t="shared" si="12"/>
        <v>3994</v>
      </c>
      <c r="G42" s="99">
        <f t="shared" si="12"/>
        <v>3464</v>
      </c>
      <c r="H42" s="99">
        <f t="shared" si="12"/>
        <v>22796</v>
      </c>
      <c r="I42" s="99">
        <f t="shared" si="12"/>
        <v>11365</v>
      </c>
      <c r="J42" s="99">
        <f t="shared" si="12"/>
        <v>11431</v>
      </c>
      <c r="K42" s="99">
        <f t="shared" si="12"/>
        <v>15699</v>
      </c>
      <c r="L42" s="99">
        <f t="shared" si="12"/>
        <v>7870</v>
      </c>
      <c r="M42" s="99">
        <f t="shared" si="12"/>
        <v>7829</v>
      </c>
      <c r="N42" s="99">
        <f t="shared" si="12"/>
        <v>34435</v>
      </c>
      <c r="O42" s="99">
        <f t="shared" si="12"/>
        <v>17867</v>
      </c>
      <c r="P42" s="99">
        <f t="shared" si="12"/>
        <v>16568</v>
      </c>
      <c r="Q42" s="99">
        <f t="shared" si="12"/>
        <v>31865</v>
      </c>
      <c r="R42" s="99">
        <f t="shared" si="12"/>
        <v>15549</v>
      </c>
      <c r="S42" s="99">
        <f t="shared" si="12"/>
        <v>16316</v>
      </c>
    </row>
    <row r="43" spans="1:19">
      <c r="A43" s="86" t="str">
        <f>[1]연령별!A43</f>
        <v>30  세</v>
      </c>
      <c r="B43" s="100">
        <f t="shared" si="9"/>
        <v>18914</v>
      </c>
      <c r="C43" s="101">
        <f t="shared" si="10"/>
        <v>9678</v>
      </c>
      <c r="D43" s="101">
        <f t="shared" si="11"/>
        <v>9236</v>
      </c>
      <c r="E43" s="102">
        <f>SUM(F43:G43)</f>
        <v>1384</v>
      </c>
      <c r="F43" s="102">
        <v>759</v>
      </c>
      <c r="G43" s="102">
        <v>625</v>
      </c>
      <c r="H43" s="102">
        <f>SUM(I43:J43)</f>
        <v>3983</v>
      </c>
      <c r="I43" s="102">
        <v>2031</v>
      </c>
      <c r="J43" s="102">
        <v>1952</v>
      </c>
      <c r="K43" s="102">
        <f>SUM(L43:M43)</f>
        <v>2671</v>
      </c>
      <c r="L43" s="102">
        <v>1317</v>
      </c>
      <c r="M43" s="102">
        <v>1354</v>
      </c>
      <c r="N43" s="102">
        <f>SUM(O43:P43)</f>
        <v>6070</v>
      </c>
      <c r="O43" s="102">
        <v>3205</v>
      </c>
      <c r="P43" s="102">
        <v>2865</v>
      </c>
      <c r="Q43" s="102">
        <f>SUM(R43:S43)</f>
        <v>4806</v>
      </c>
      <c r="R43" s="102">
        <v>2366</v>
      </c>
      <c r="S43" s="102">
        <v>2440</v>
      </c>
    </row>
    <row r="44" spans="1:19">
      <c r="A44" s="86" t="str">
        <f>[1]연령별!A44</f>
        <v>31  세</v>
      </c>
      <c r="B44" s="100">
        <f t="shared" si="9"/>
        <v>21702</v>
      </c>
      <c r="C44" s="101">
        <f t="shared" si="10"/>
        <v>11019</v>
      </c>
      <c r="D44" s="101">
        <f t="shared" si="11"/>
        <v>10683</v>
      </c>
      <c r="E44" s="102">
        <f>SUM(F44:G44)</f>
        <v>1465</v>
      </c>
      <c r="F44" s="102">
        <v>760</v>
      </c>
      <c r="G44" s="102">
        <v>705</v>
      </c>
      <c r="H44" s="102">
        <f>SUM(I44:J44)</f>
        <v>4472</v>
      </c>
      <c r="I44" s="102">
        <v>2230</v>
      </c>
      <c r="J44" s="102">
        <v>2242</v>
      </c>
      <c r="K44" s="102">
        <f>SUM(L44:M44)</f>
        <v>3067</v>
      </c>
      <c r="L44" s="102">
        <v>1598</v>
      </c>
      <c r="M44" s="102">
        <v>1469</v>
      </c>
      <c r="N44" s="102">
        <f>SUM(O44:P44)</f>
        <v>6868</v>
      </c>
      <c r="O44" s="102">
        <v>3544</v>
      </c>
      <c r="P44" s="102">
        <v>3324</v>
      </c>
      <c r="Q44" s="102">
        <f>SUM(R44:S44)</f>
        <v>5830</v>
      </c>
      <c r="R44" s="102">
        <v>2887</v>
      </c>
      <c r="S44" s="102">
        <v>2943</v>
      </c>
    </row>
    <row r="45" spans="1:19">
      <c r="A45" s="86" t="str">
        <f>[1]연령별!A45</f>
        <v>32  세</v>
      </c>
      <c r="B45" s="100">
        <f t="shared" si="9"/>
        <v>23935</v>
      </c>
      <c r="C45" s="101">
        <f t="shared" si="10"/>
        <v>12091</v>
      </c>
      <c r="D45" s="101">
        <f t="shared" si="11"/>
        <v>11844</v>
      </c>
      <c r="E45" s="102">
        <f>SUM(F45:G45)</f>
        <v>1550</v>
      </c>
      <c r="F45" s="102">
        <v>835</v>
      </c>
      <c r="G45" s="102">
        <v>715</v>
      </c>
      <c r="H45" s="102">
        <f>SUM(I45:J45)</f>
        <v>4802</v>
      </c>
      <c r="I45" s="102">
        <v>2436</v>
      </c>
      <c r="J45" s="102">
        <v>2366</v>
      </c>
      <c r="K45" s="102">
        <f>SUM(L45:M45)</f>
        <v>3330</v>
      </c>
      <c r="L45" s="102">
        <v>1598</v>
      </c>
      <c r="M45" s="102">
        <v>1732</v>
      </c>
      <c r="N45" s="102">
        <f>SUM(O45:P45)</f>
        <v>7281</v>
      </c>
      <c r="O45" s="102">
        <v>3814</v>
      </c>
      <c r="P45" s="102">
        <v>3467</v>
      </c>
      <c r="Q45" s="102">
        <f>SUM(R45:S45)</f>
        <v>6972</v>
      </c>
      <c r="R45" s="102">
        <v>3408</v>
      </c>
      <c r="S45" s="102">
        <v>3564</v>
      </c>
    </row>
    <row r="46" spans="1:19">
      <c r="A46" s="86" t="str">
        <f>[1]연령별!A46</f>
        <v>33  세</v>
      </c>
      <c r="B46" s="100">
        <f t="shared" si="9"/>
        <v>23837</v>
      </c>
      <c r="C46" s="101">
        <f t="shared" si="10"/>
        <v>11899</v>
      </c>
      <c r="D46" s="101">
        <f t="shared" si="11"/>
        <v>11938</v>
      </c>
      <c r="E46" s="102">
        <f>SUM(F46:G46)</f>
        <v>1556</v>
      </c>
      <c r="F46" s="102">
        <v>840</v>
      </c>
      <c r="G46" s="102">
        <v>716</v>
      </c>
      <c r="H46" s="102">
        <f>SUM(I46:J46)</f>
        <v>4821</v>
      </c>
      <c r="I46" s="102">
        <v>2386</v>
      </c>
      <c r="J46" s="102">
        <v>2435</v>
      </c>
      <c r="K46" s="102">
        <f>SUM(L46:M46)</f>
        <v>3393</v>
      </c>
      <c r="L46" s="102">
        <v>1721</v>
      </c>
      <c r="M46" s="102">
        <v>1672</v>
      </c>
      <c r="N46" s="102">
        <f>SUM(O46:P46)</f>
        <v>7077</v>
      </c>
      <c r="O46" s="102">
        <v>3598</v>
      </c>
      <c r="P46" s="102">
        <v>3479</v>
      </c>
      <c r="Q46" s="102">
        <f>SUM(R46:S46)</f>
        <v>6990</v>
      </c>
      <c r="R46" s="102">
        <v>3354</v>
      </c>
      <c r="S46" s="102">
        <v>3636</v>
      </c>
    </row>
    <row r="47" spans="1:19">
      <c r="A47" s="86" t="str">
        <f>[1]연령별!A47</f>
        <v>34  세</v>
      </c>
      <c r="B47" s="100">
        <f t="shared" si="9"/>
        <v>23865</v>
      </c>
      <c r="C47" s="101">
        <f t="shared" si="10"/>
        <v>11958</v>
      </c>
      <c r="D47" s="101">
        <f t="shared" si="11"/>
        <v>11907</v>
      </c>
      <c r="E47" s="102">
        <f>SUM(F47:G47)</f>
        <v>1503</v>
      </c>
      <c r="F47" s="102">
        <v>800</v>
      </c>
      <c r="G47" s="102">
        <v>703</v>
      </c>
      <c r="H47" s="102">
        <f>SUM(I47:J47)</f>
        <v>4718</v>
      </c>
      <c r="I47" s="102">
        <v>2282</v>
      </c>
      <c r="J47" s="102">
        <v>2436</v>
      </c>
      <c r="K47" s="102">
        <f>SUM(L47:M47)</f>
        <v>3238</v>
      </c>
      <c r="L47" s="102">
        <v>1636</v>
      </c>
      <c r="M47" s="102">
        <v>1602</v>
      </c>
      <c r="N47" s="102">
        <f>SUM(O47:P47)</f>
        <v>7139</v>
      </c>
      <c r="O47" s="102">
        <v>3706</v>
      </c>
      <c r="P47" s="102">
        <v>3433</v>
      </c>
      <c r="Q47" s="102">
        <f>SUM(R47:S47)</f>
        <v>7267</v>
      </c>
      <c r="R47" s="102">
        <v>3534</v>
      </c>
      <c r="S47" s="102">
        <v>3733</v>
      </c>
    </row>
    <row r="48" spans="1:19">
      <c r="A48" s="81" t="str">
        <f>[1]연령별!A48</f>
        <v>35-39</v>
      </c>
      <c r="B48" s="97">
        <f t="shared" si="9"/>
        <v>115567</v>
      </c>
      <c r="C48" s="98">
        <f t="shared" si="10"/>
        <v>57596</v>
      </c>
      <c r="D48" s="98">
        <f t="shared" si="11"/>
        <v>57971</v>
      </c>
      <c r="E48" s="99">
        <f t="shared" ref="E48:S48" si="13">SUM(E49:E53)</f>
        <v>6551</v>
      </c>
      <c r="F48" s="99">
        <f t="shared" si="13"/>
        <v>3563</v>
      </c>
      <c r="G48" s="99">
        <f t="shared" si="13"/>
        <v>2988</v>
      </c>
      <c r="H48" s="99">
        <f t="shared" si="13"/>
        <v>23533</v>
      </c>
      <c r="I48" s="99">
        <f t="shared" si="13"/>
        <v>11382</v>
      </c>
      <c r="J48" s="99">
        <f t="shared" si="13"/>
        <v>12151</v>
      </c>
      <c r="K48" s="99">
        <f t="shared" si="13"/>
        <v>15437</v>
      </c>
      <c r="L48" s="99">
        <f t="shared" si="13"/>
        <v>7773</v>
      </c>
      <c r="M48" s="99">
        <f t="shared" si="13"/>
        <v>7664</v>
      </c>
      <c r="N48" s="99">
        <f t="shared" si="13"/>
        <v>32929</v>
      </c>
      <c r="O48" s="99">
        <f t="shared" si="13"/>
        <v>16818</v>
      </c>
      <c r="P48" s="99">
        <f t="shared" si="13"/>
        <v>16111</v>
      </c>
      <c r="Q48" s="99">
        <f t="shared" si="13"/>
        <v>37117</v>
      </c>
      <c r="R48" s="99">
        <f t="shared" si="13"/>
        <v>18060</v>
      </c>
      <c r="S48" s="99">
        <f t="shared" si="13"/>
        <v>19057</v>
      </c>
    </row>
    <row r="49" spans="1:19">
      <c r="A49" s="86" t="str">
        <f>[1]연령별!A49</f>
        <v>35  세</v>
      </c>
      <c r="B49" s="100">
        <f t="shared" si="9"/>
        <v>24380</v>
      </c>
      <c r="C49" s="101">
        <f t="shared" si="10"/>
        <v>11975</v>
      </c>
      <c r="D49" s="101">
        <f t="shared" si="11"/>
        <v>12405</v>
      </c>
      <c r="E49" s="102">
        <f>SUM(F49:G49)</f>
        <v>1415</v>
      </c>
      <c r="F49" s="102">
        <v>771</v>
      </c>
      <c r="G49" s="102">
        <v>644</v>
      </c>
      <c r="H49" s="102">
        <f>SUM(I49:J49)</f>
        <v>4830</v>
      </c>
      <c r="I49" s="102">
        <v>2289</v>
      </c>
      <c r="J49" s="102">
        <v>2541</v>
      </c>
      <c r="K49" s="102">
        <f>SUM(L49:M49)</f>
        <v>3236</v>
      </c>
      <c r="L49" s="102">
        <v>1634</v>
      </c>
      <c r="M49" s="102">
        <v>1602</v>
      </c>
      <c r="N49" s="102">
        <f>SUM(O49:P49)</f>
        <v>7236</v>
      </c>
      <c r="O49" s="102">
        <v>3668</v>
      </c>
      <c r="P49" s="102">
        <v>3568</v>
      </c>
      <c r="Q49" s="102">
        <f>SUM(R49:S49)</f>
        <v>7663</v>
      </c>
      <c r="R49" s="102">
        <v>3613</v>
      </c>
      <c r="S49" s="102">
        <v>4050</v>
      </c>
    </row>
    <row r="50" spans="1:19">
      <c r="A50" s="86" t="str">
        <f>[1]연령별!A50</f>
        <v>36  세</v>
      </c>
      <c r="B50" s="100">
        <f t="shared" si="9"/>
        <v>21311</v>
      </c>
      <c r="C50" s="101">
        <f t="shared" si="10"/>
        <v>10763</v>
      </c>
      <c r="D50" s="101">
        <f t="shared" si="11"/>
        <v>10548</v>
      </c>
      <c r="E50" s="102">
        <f>SUM(F50:G50)</f>
        <v>1236</v>
      </c>
      <c r="F50" s="102">
        <v>669</v>
      </c>
      <c r="G50" s="102">
        <v>567</v>
      </c>
      <c r="H50" s="102">
        <f>SUM(I50:J50)</f>
        <v>4253</v>
      </c>
      <c r="I50" s="102">
        <v>2105</v>
      </c>
      <c r="J50" s="102">
        <v>2148</v>
      </c>
      <c r="K50" s="102">
        <f>SUM(L50:M50)</f>
        <v>2854</v>
      </c>
      <c r="L50" s="102">
        <v>1446</v>
      </c>
      <c r="M50" s="102">
        <v>1408</v>
      </c>
      <c r="N50" s="102">
        <f>SUM(O50:P50)</f>
        <v>6101</v>
      </c>
      <c r="O50" s="102">
        <v>3140</v>
      </c>
      <c r="P50" s="102">
        <v>2961</v>
      </c>
      <c r="Q50" s="102">
        <f>SUM(R50:S50)</f>
        <v>6867</v>
      </c>
      <c r="R50" s="102">
        <v>3403</v>
      </c>
      <c r="S50" s="102">
        <v>3464</v>
      </c>
    </row>
    <row r="51" spans="1:19">
      <c r="A51" s="86" t="str">
        <f>[1]연령별!A51</f>
        <v>37  세</v>
      </c>
      <c r="B51" s="100">
        <f t="shared" si="9"/>
        <v>23453</v>
      </c>
      <c r="C51" s="101">
        <f t="shared" si="10"/>
        <v>11594</v>
      </c>
      <c r="D51" s="101">
        <f t="shared" si="11"/>
        <v>11859</v>
      </c>
      <c r="E51" s="102">
        <f>SUM(F51:G51)</f>
        <v>1402</v>
      </c>
      <c r="F51" s="102">
        <v>755</v>
      </c>
      <c r="G51" s="102">
        <v>647</v>
      </c>
      <c r="H51" s="102">
        <f>SUM(I51:J51)</f>
        <v>4847</v>
      </c>
      <c r="I51" s="102">
        <v>2343</v>
      </c>
      <c r="J51" s="102">
        <v>2504</v>
      </c>
      <c r="K51" s="102">
        <f>SUM(L51:M51)</f>
        <v>3218</v>
      </c>
      <c r="L51" s="102">
        <v>1588</v>
      </c>
      <c r="M51" s="102">
        <v>1630</v>
      </c>
      <c r="N51" s="102">
        <f>SUM(O51:P51)</f>
        <v>6499</v>
      </c>
      <c r="O51" s="102">
        <v>3271</v>
      </c>
      <c r="P51" s="102">
        <v>3228</v>
      </c>
      <c r="Q51" s="102">
        <f>SUM(R51:S51)</f>
        <v>7487</v>
      </c>
      <c r="R51" s="102">
        <v>3637</v>
      </c>
      <c r="S51" s="102">
        <v>3850</v>
      </c>
    </row>
    <row r="52" spans="1:19">
      <c r="A52" s="86" t="str">
        <f>[1]연령별!A52</f>
        <v>38  세</v>
      </c>
      <c r="B52" s="100">
        <f t="shared" si="9"/>
        <v>23232</v>
      </c>
      <c r="C52" s="101">
        <f t="shared" si="10"/>
        <v>11688</v>
      </c>
      <c r="D52" s="101">
        <f t="shared" si="11"/>
        <v>11544</v>
      </c>
      <c r="E52" s="102">
        <f>SUM(F52:G52)</f>
        <v>1347</v>
      </c>
      <c r="F52" s="102">
        <v>743</v>
      </c>
      <c r="G52" s="102">
        <v>604</v>
      </c>
      <c r="H52" s="102">
        <f>SUM(I52:J52)</f>
        <v>4872</v>
      </c>
      <c r="I52" s="102">
        <v>2372</v>
      </c>
      <c r="J52" s="102">
        <v>2500</v>
      </c>
      <c r="K52" s="102">
        <f>SUM(L52:M52)</f>
        <v>3004</v>
      </c>
      <c r="L52" s="102">
        <v>1537</v>
      </c>
      <c r="M52" s="102">
        <v>1467</v>
      </c>
      <c r="N52" s="102">
        <f>SUM(O52:P52)</f>
        <v>6478</v>
      </c>
      <c r="O52" s="102">
        <v>3329</v>
      </c>
      <c r="P52" s="102">
        <v>3149</v>
      </c>
      <c r="Q52" s="102">
        <f>SUM(R52:S52)</f>
        <v>7531</v>
      </c>
      <c r="R52" s="102">
        <v>3707</v>
      </c>
      <c r="S52" s="102">
        <v>3824</v>
      </c>
    </row>
    <row r="53" spans="1:19">
      <c r="A53" s="86" t="str">
        <f>[1]연령별!A53</f>
        <v>39  세</v>
      </c>
      <c r="B53" s="100">
        <f t="shared" si="9"/>
        <v>23191</v>
      </c>
      <c r="C53" s="101">
        <f t="shared" si="10"/>
        <v>11576</v>
      </c>
      <c r="D53" s="101">
        <f t="shared" si="11"/>
        <v>11615</v>
      </c>
      <c r="E53" s="102">
        <f>SUM(F53:G53)</f>
        <v>1151</v>
      </c>
      <c r="F53" s="102">
        <v>625</v>
      </c>
      <c r="G53" s="102">
        <v>526</v>
      </c>
      <c r="H53" s="102">
        <f>SUM(I53:J53)</f>
        <v>4731</v>
      </c>
      <c r="I53" s="102">
        <v>2273</v>
      </c>
      <c r="J53" s="102">
        <v>2458</v>
      </c>
      <c r="K53" s="102">
        <f>SUM(L53:M53)</f>
        <v>3125</v>
      </c>
      <c r="L53" s="102">
        <v>1568</v>
      </c>
      <c r="M53" s="102">
        <v>1557</v>
      </c>
      <c r="N53" s="102">
        <f>SUM(O53:P53)</f>
        <v>6615</v>
      </c>
      <c r="O53" s="102">
        <v>3410</v>
      </c>
      <c r="P53" s="102">
        <v>3205</v>
      </c>
      <c r="Q53" s="102">
        <f>SUM(R53:S53)</f>
        <v>7569</v>
      </c>
      <c r="R53" s="102">
        <v>3700</v>
      </c>
      <c r="S53" s="102">
        <v>3869</v>
      </c>
    </row>
    <row r="54" spans="1:19">
      <c r="A54" s="81" t="str">
        <f>[1]연령별!A54</f>
        <v>40-44</v>
      </c>
      <c r="B54" s="97">
        <f t="shared" si="9"/>
        <v>133944</v>
      </c>
      <c r="C54" s="98">
        <f t="shared" si="10"/>
        <v>66640</v>
      </c>
      <c r="D54" s="98">
        <f t="shared" si="11"/>
        <v>67304</v>
      </c>
      <c r="E54" s="99">
        <f t="shared" ref="E54:S54" si="14">SUM(E55:E59)</f>
        <v>7293</v>
      </c>
      <c r="F54" s="99">
        <f t="shared" si="14"/>
        <v>3943</v>
      </c>
      <c r="G54" s="99">
        <f t="shared" si="14"/>
        <v>3350</v>
      </c>
      <c r="H54" s="99">
        <f t="shared" si="14"/>
        <v>28863</v>
      </c>
      <c r="I54" s="99">
        <f t="shared" si="14"/>
        <v>13901</v>
      </c>
      <c r="J54" s="99">
        <f t="shared" si="14"/>
        <v>14962</v>
      </c>
      <c r="K54" s="99">
        <f t="shared" si="14"/>
        <v>17875</v>
      </c>
      <c r="L54" s="99">
        <f t="shared" si="14"/>
        <v>8701</v>
      </c>
      <c r="M54" s="99">
        <f t="shared" si="14"/>
        <v>9174</v>
      </c>
      <c r="N54" s="99">
        <f t="shared" si="14"/>
        <v>38060</v>
      </c>
      <c r="O54" s="99">
        <f t="shared" si="14"/>
        <v>18840</v>
      </c>
      <c r="P54" s="99">
        <f t="shared" si="14"/>
        <v>19220</v>
      </c>
      <c r="Q54" s="99">
        <f t="shared" si="14"/>
        <v>41853</v>
      </c>
      <c r="R54" s="99">
        <f t="shared" si="14"/>
        <v>21255</v>
      </c>
      <c r="S54" s="99">
        <f t="shared" si="14"/>
        <v>20598</v>
      </c>
    </row>
    <row r="55" spans="1:19">
      <c r="A55" s="86" t="str">
        <f>[1]연령별!A55</f>
        <v>40  세</v>
      </c>
      <c r="B55" s="100">
        <f t="shared" si="9"/>
        <v>26191</v>
      </c>
      <c r="C55" s="101">
        <f t="shared" si="10"/>
        <v>13118</v>
      </c>
      <c r="D55" s="101">
        <f t="shared" si="11"/>
        <v>13073</v>
      </c>
      <c r="E55" s="102">
        <f>SUM(F55:G55)</f>
        <v>1383</v>
      </c>
      <c r="F55" s="102">
        <v>759</v>
      </c>
      <c r="G55" s="102">
        <v>624</v>
      </c>
      <c r="H55" s="102">
        <f>SUM(I55:J55)</f>
        <v>5607</v>
      </c>
      <c r="I55" s="102">
        <v>2724</v>
      </c>
      <c r="J55" s="102">
        <v>2883</v>
      </c>
      <c r="K55" s="102">
        <f>SUM(L55:M55)</f>
        <v>3398</v>
      </c>
      <c r="L55" s="102">
        <v>1684</v>
      </c>
      <c r="M55" s="102">
        <v>1714</v>
      </c>
      <c r="N55" s="102">
        <f>SUM(O55:P55)</f>
        <v>7382</v>
      </c>
      <c r="O55" s="102">
        <v>3737</v>
      </c>
      <c r="P55" s="102">
        <v>3645</v>
      </c>
      <c r="Q55" s="102">
        <f>SUM(R55:S55)</f>
        <v>8421</v>
      </c>
      <c r="R55" s="102">
        <v>4214</v>
      </c>
      <c r="S55" s="102">
        <v>4207</v>
      </c>
    </row>
    <row r="56" spans="1:19">
      <c r="A56" s="86" t="str">
        <f>[1]연령별!A56</f>
        <v>41  세</v>
      </c>
      <c r="B56" s="100">
        <f t="shared" si="9"/>
        <v>26416</v>
      </c>
      <c r="C56" s="101">
        <f t="shared" si="10"/>
        <v>13021</v>
      </c>
      <c r="D56" s="101">
        <f t="shared" si="11"/>
        <v>13395</v>
      </c>
      <c r="E56" s="102">
        <f>SUM(F56:G56)</f>
        <v>1497</v>
      </c>
      <c r="F56" s="102">
        <v>811</v>
      </c>
      <c r="G56" s="102">
        <v>686</v>
      </c>
      <c r="H56" s="102">
        <f>SUM(I56:J56)</f>
        <v>5624</v>
      </c>
      <c r="I56" s="102">
        <v>2647</v>
      </c>
      <c r="J56" s="102">
        <v>2977</v>
      </c>
      <c r="K56" s="102">
        <f>SUM(L56:M56)</f>
        <v>3476</v>
      </c>
      <c r="L56" s="102">
        <v>1698</v>
      </c>
      <c r="M56" s="102">
        <v>1778</v>
      </c>
      <c r="N56" s="102">
        <f>SUM(O56:P56)</f>
        <v>7374</v>
      </c>
      <c r="O56" s="102">
        <v>3687</v>
      </c>
      <c r="P56" s="102">
        <v>3687</v>
      </c>
      <c r="Q56" s="102">
        <f>SUM(R56:S56)</f>
        <v>8445</v>
      </c>
      <c r="R56" s="102">
        <v>4178</v>
      </c>
      <c r="S56" s="102">
        <v>4267</v>
      </c>
    </row>
    <row r="57" spans="1:19">
      <c r="A57" s="86" t="str">
        <f>[1]연령별!A57</f>
        <v>42  세</v>
      </c>
      <c r="B57" s="100">
        <f t="shared" si="9"/>
        <v>26515</v>
      </c>
      <c r="C57" s="101">
        <f t="shared" si="10"/>
        <v>13169</v>
      </c>
      <c r="D57" s="101">
        <f t="shared" si="11"/>
        <v>13346</v>
      </c>
      <c r="E57" s="102">
        <f>SUM(F57:G57)</f>
        <v>1406</v>
      </c>
      <c r="F57" s="102">
        <v>758</v>
      </c>
      <c r="G57" s="102">
        <v>648</v>
      </c>
      <c r="H57" s="102">
        <f>SUM(I57:J57)</f>
        <v>5784</v>
      </c>
      <c r="I57" s="102">
        <v>2742</v>
      </c>
      <c r="J57" s="102">
        <v>3042</v>
      </c>
      <c r="K57" s="102">
        <f>SUM(L57:M57)</f>
        <v>3594</v>
      </c>
      <c r="L57" s="102">
        <v>1737</v>
      </c>
      <c r="M57" s="102">
        <v>1857</v>
      </c>
      <c r="N57" s="102">
        <f>SUM(O57:P57)</f>
        <v>7538</v>
      </c>
      <c r="O57" s="102">
        <v>3778</v>
      </c>
      <c r="P57" s="102">
        <v>3760</v>
      </c>
      <c r="Q57" s="102">
        <f>SUM(R57:S57)</f>
        <v>8193</v>
      </c>
      <c r="R57" s="102">
        <v>4154</v>
      </c>
      <c r="S57" s="102">
        <v>4039</v>
      </c>
    </row>
    <row r="58" spans="1:19">
      <c r="A58" s="86" t="str">
        <f>[1]연령별!A58</f>
        <v>43  세</v>
      </c>
      <c r="B58" s="100">
        <f t="shared" si="9"/>
        <v>27555</v>
      </c>
      <c r="C58" s="101">
        <f t="shared" si="10"/>
        <v>13686</v>
      </c>
      <c r="D58" s="101">
        <f t="shared" si="11"/>
        <v>13869</v>
      </c>
      <c r="E58" s="102">
        <f>SUM(F58:G58)</f>
        <v>1503</v>
      </c>
      <c r="F58" s="102">
        <v>823</v>
      </c>
      <c r="G58" s="102">
        <v>680</v>
      </c>
      <c r="H58" s="102">
        <f>SUM(I58:J58)</f>
        <v>5918</v>
      </c>
      <c r="I58" s="102">
        <v>2830</v>
      </c>
      <c r="J58" s="102">
        <v>3088</v>
      </c>
      <c r="K58" s="102">
        <f>SUM(L58:M58)</f>
        <v>3715</v>
      </c>
      <c r="L58" s="102">
        <v>1826</v>
      </c>
      <c r="M58" s="102">
        <v>1889</v>
      </c>
      <c r="N58" s="102">
        <f>SUM(O58:P58)</f>
        <v>7882</v>
      </c>
      <c r="O58" s="102">
        <v>3833</v>
      </c>
      <c r="P58" s="102">
        <v>4049</v>
      </c>
      <c r="Q58" s="102">
        <f>SUM(R58:S58)</f>
        <v>8537</v>
      </c>
      <c r="R58" s="102">
        <v>4374</v>
      </c>
      <c r="S58" s="102">
        <v>4163</v>
      </c>
    </row>
    <row r="59" spans="1:19">
      <c r="A59" s="86" t="str">
        <f>[1]연령별!A59</f>
        <v>44  세</v>
      </c>
      <c r="B59" s="100">
        <f t="shared" si="9"/>
        <v>27267</v>
      </c>
      <c r="C59" s="101">
        <f t="shared" si="10"/>
        <v>13646</v>
      </c>
      <c r="D59" s="101">
        <f t="shared" si="11"/>
        <v>13621</v>
      </c>
      <c r="E59" s="102">
        <f>SUM(F59:G59)</f>
        <v>1504</v>
      </c>
      <c r="F59" s="102">
        <v>792</v>
      </c>
      <c r="G59" s="102">
        <v>712</v>
      </c>
      <c r="H59" s="102">
        <f>SUM(I59:J59)</f>
        <v>5930</v>
      </c>
      <c r="I59" s="102">
        <v>2958</v>
      </c>
      <c r="J59" s="102">
        <v>2972</v>
      </c>
      <c r="K59" s="102">
        <f>SUM(L59:M59)</f>
        <v>3692</v>
      </c>
      <c r="L59" s="102">
        <v>1756</v>
      </c>
      <c r="M59" s="102">
        <v>1936</v>
      </c>
      <c r="N59" s="102">
        <f>SUM(O59:P59)</f>
        <v>7884</v>
      </c>
      <c r="O59" s="102">
        <v>3805</v>
      </c>
      <c r="P59" s="102">
        <v>4079</v>
      </c>
      <c r="Q59" s="102">
        <f>SUM(R59:S59)</f>
        <v>8257</v>
      </c>
      <c r="R59" s="102">
        <v>4335</v>
      </c>
      <c r="S59" s="102">
        <v>3922</v>
      </c>
    </row>
    <row r="60" spans="1:19">
      <c r="A60" s="81" t="str">
        <f>[1]연령별!A60</f>
        <v>45-49</v>
      </c>
      <c r="B60" s="97">
        <f t="shared" si="9"/>
        <v>126146</v>
      </c>
      <c r="C60" s="98">
        <f t="shared" si="10"/>
        <v>62865</v>
      </c>
      <c r="D60" s="98">
        <f t="shared" si="11"/>
        <v>63281</v>
      </c>
      <c r="E60" s="99">
        <f t="shared" ref="E60:S60" si="15">SUM(E61:E65)</f>
        <v>7217</v>
      </c>
      <c r="F60" s="99">
        <f t="shared" si="15"/>
        <v>3751</v>
      </c>
      <c r="G60" s="99">
        <f t="shared" si="15"/>
        <v>3466</v>
      </c>
      <c r="H60" s="99">
        <f t="shared" si="15"/>
        <v>27351</v>
      </c>
      <c r="I60" s="99">
        <f t="shared" si="15"/>
        <v>13508</v>
      </c>
      <c r="J60" s="99">
        <f t="shared" si="15"/>
        <v>13843</v>
      </c>
      <c r="K60" s="99">
        <f t="shared" si="15"/>
        <v>17591</v>
      </c>
      <c r="L60" s="99">
        <f t="shared" si="15"/>
        <v>8425</v>
      </c>
      <c r="M60" s="99">
        <f t="shared" si="15"/>
        <v>9166</v>
      </c>
      <c r="N60" s="99">
        <f t="shared" si="15"/>
        <v>38429</v>
      </c>
      <c r="O60" s="99">
        <f t="shared" si="15"/>
        <v>18879</v>
      </c>
      <c r="P60" s="99">
        <f t="shared" si="15"/>
        <v>19550</v>
      </c>
      <c r="Q60" s="99">
        <f t="shared" si="15"/>
        <v>35558</v>
      </c>
      <c r="R60" s="99">
        <f t="shared" si="15"/>
        <v>18302</v>
      </c>
      <c r="S60" s="99">
        <f t="shared" si="15"/>
        <v>17256</v>
      </c>
    </row>
    <row r="61" spans="1:19">
      <c r="A61" s="86" t="str">
        <f>[1]연령별!A61</f>
        <v>45  세</v>
      </c>
      <c r="B61" s="100">
        <f t="shared" si="9"/>
        <v>25839</v>
      </c>
      <c r="C61" s="101">
        <f t="shared" si="10"/>
        <v>12905</v>
      </c>
      <c r="D61" s="101">
        <f t="shared" si="11"/>
        <v>12934</v>
      </c>
      <c r="E61" s="102">
        <f>SUM(F61:G61)</f>
        <v>1456</v>
      </c>
      <c r="F61" s="102">
        <v>786</v>
      </c>
      <c r="G61" s="102">
        <v>670</v>
      </c>
      <c r="H61" s="102">
        <f>SUM(I61:J61)</f>
        <v>5803</v>
      </c>
      <c r="I61" s="102">
        <v>2848</v>
      </c>
      <c r="J61" s="102">
        <v>2955</v>
      </c>
      <c r="K61" s="102">
        <f>SUM(L61:M61)</f>
        <v>3432</v>
      </c>
      <c r="L61" s="102">
        <v>1660</v>
      </c>
      <c r="M61" s="102">
        <v>1772</v>
      </c>
      <c r="N61" s="102">
        <f>SUM(O61:P61)</f>
        <v>7591</v>
      </c>
      <c r="O61" s="102">
        <v>3686</v>
      </c>
      <c r="P61" s="102">
        <v>3905</v>
      </c>
      <c r="Q61" s="102">
        <f>SUM(R61:S61)</f>
        <v>7557</v>
      </c>
      <c r="R61" s="102">
        <v>3925</v>
      </c>
      <c r="S61" s="102">
        <v>3632</v>
      </c>
    </row>
    <row r="62" spans="1:19">
      <c r="A62" s="86" t="str">
        <f>[1]연령별!A62</f>
        <v>46  세</v>
      </c>
      <c r="B62" s="100">
        <f t="shared" si="9"/>
        <v>27212</v>
      </c>
      <c r="C62" s="101">
        <f t="shared" si="10"/>
        <v>13472</v>
      </c>
      <c r="D62" s="101">
        <f t="shared" si="11"/>
        <v>13740</v>
      </c>
      <c r="E62" s="102">
        <f>SUM(F62:G62)</f>
        <v>1455</v>
      </c>
      <c r="F62" s="102">
        <v>740</v>
      </c>
      <c r="G62" s="102">
        <v>715</v>
      </c>
      <c r="H62" s="102">
        <f>SUM(I62:J62)</f>
        <v>5833</v>
      </c>
      <c r="I62" s="102">
        <v>2848</v>
      </c>
      <c r="J62" s="102">
        <v>2985</v>
      </c>
      <c r="K62" s="102">
        <f>SUM(L62:M62)</f>
        <v>3737</v>
      </c>
      <c r="L62" s="102">
        <v>1779</v>
      </c>
      <c r="M62" s="102">
        <v>1958</v>
      </c>
      <c r="N62" s="102">
        <f>SUM(O62:P62)</f>
        <v>8251</v>
      </c>
      <c r="O62" s="102">
        <v>4137</v>
      </c>
      <c r="P62" s="102">
        <v>4114</v>
      </c>
      <c r="Q62" s="102">
        <f>SUM(R62:S62)</f>
        <v>7936</v>
      </c>
      <c r="R62" s="102">
        <v>3968</v>
      </c>
      <c r="S62" s="102">
        <v>3968</v>
      </c>
    </row>
    <row r="63" spans="1:19">
      <c r="A63" s="86" t="str">
        <f>[1]연령별!A63</f>
        <v>47  세</v>
      </c>
      <c r="B63" s="100">
        <f t="shared" si="9"/>
        <v>24804</v>
      </c>
      <c r="C63" s="101">
        <f t="shared" si="10"/>
        <v>12274</v>
      </c>
      <c r="D63" s="101">
        <f t="shared" si="11"/>
        <v>12530</v>
      </c>
      <c r="E63" s="102">
        <f>SUM(F63:G63)</f>
        <v>1423</v>
      </c>
      <c r="F63" s="102">
        <v>754</v>
      </c>
      <c r="G63" s="102">
        <v>669</v>
      </c>
      <c r="H63" s="102">
        <f>SUM(I63:J63)</f>
        <v>5521</v>
      </c>
      <c r="I63" s="102">
        <v>2700</v>
      </c>
      <c r="J63" s="102">
        <v>2821</v>
      </c>
      <c r="K63" s="102">
        <f>SUM(L63:M63)</f>
        <v>3524</v>
      </c>
      <c r="L63" s="102">
        <v>1668</v>
      </c>
      <c r="M63" s="102">
        <v>1856</v>
      </c>
      <c r="N63" s="102">
        <f>SUM(O63:P63)</f>
        <v>7531</v>
      </c>
      <c r="O63" s="102">
        <v>3634</v>
      </c>
      <c r="P63" s="102">
        <v>3897</v>
      </c>
      <c r="Q63" s="102">
        <f>SUM(R63:S63)</f>
        <v>6805</v>
      </c>
      <c r="R63" s="102">
        <v>3518</v>
      </c>
      <c r="S63" s="102">
        <v>3287</v>
      </c>
    </row>
    <row r="64" spans="1:19">
      <c r="A64" s="86" t="str">
        <f>[1]연령별!A64</f>
        <v>48  세</v>
      </c>
      <c r="B64" s="100">
        <f t="shared" si="9"/>
        <v>24157</v>
      </c>
      <c r="C64" s="101">
        <f t="shared" si="10"/>
        <v>12321</v>
      </c>
      <c r="D64" s="101">
        <f t="shared" si="11"/>
        <v>11836</v>
      </c>
      <c r="E64" s="102">
        <f>SUM(F64:G64)</f>
        <v>1440</v>
      </c>
      <c r="F64" s="102">
        <v>750</v>
      </c>
      <c r="G64" s="102">
        <v>690</v>
      </c>
      <c r="H64" s="102">
        <f>SUM(I64:J64)</f>
        <v>5150</v>
      </c>
      <c r="I64" s="102">
        <v>2591</v>
      </c>
      <c r="J64" s="102">
        <v>2559</v>
      </c>
      <c r="K64" s="102">
        <f>SUM(L64:M64)</f>
        <v>3425</v>
      </c>
      <c r="L64" s="102">
        <v>1679</v>
      </c>
      <c r="M64" s="102">
        <v>1746</v>
      </c>
      <c r="N64" s="102">
        <f>SUM(O64:P64)</f>
        <v>7448</v>
      </c>
      <c r="O64" s="102">
        <v>3776</v>
      </c>
      <c r="P64" s="102">
        <v>3672</v>
      </c>
      <c r="Q64" s="102">
        <f>SUM(R64:S64)</f>
        <v>6694</v>
      </c>
      <c r="R64" s="102">
        <v>3525</v>
      </c>
      <c r="S64" s="102">
        <v>3169</v>
      </c>
    </row>
    <row r="65" spans="1:19">
      <c r="A65" s="86" t="str">
        <f>[1]연령별!A65</f>
        <v>49  세</v>
      </c>
      <c r="B65" s="100">
        <f t="shared" si="9"/>
        <v>24134</v>
      </c>
      <c r="C65" s="101">
        <f t="shared" si="10"/>
        <v>11893</v>
      </c>
      <c r="D65" s="101">
        <f t="shared" si="11"/>
        <v>12241</v>
      </c>
      <c r="E65" s="102">
        <f>SUM(F65:G65)</f>
        <v>1443</v>
      </c>
      <c r="F65" s="102">
        <v>721</v>
      </c>
      <c r="G65" s="102">
        <v>722</v>
      </c>
      <c r="H65" s="102">
        <f>SUM(I65:J65)</f>
        <v>5044</v>
      </c>
      <c r="I65" s="102">
        <v>2521</v>
      </c>
      <c r="J65" s="102">
        <v>2523</v>
      </c>
      <c r="K65" s="102">
        <f>SUM(L65:M65)</f>
        <v>3473</v>
      </c>
      <c r="L65" s="102">
        <v>1639</v>
      </c>
      <c r="M65" s="102">
        <v>1834</v>
      </c>
      <c r="N65" s="102">
        <f>SUM(O65:P65)</f>
        <v>7608</v>
      </c>
      <c r="O65" s="102">
        <v>3646</v>
      </c>
      <c r="P65" s="102">
        <v>3962</v>
      </c>
      <c r="Q65" s="102">
        <f>SUM(R65:S65)</f>
        <v>6566</v>
      </c>
      <c r="R65" s="102">
        <v>3366</v>
      </c>
      <c r="S65" s="102">
        <v>3200</v>
      </c>
    </row>
    <row r="66" spans="1:19">
      <c r="A66" s="81" t="str">
        <f>[1]연령별!A66</f>
        <v>50-54</v>
      </c>
      <c r="B66" s="97">
        <f t="shared" si="9"/>
        <v>116267</v>
      </c>
      <c r="C66" s="98">
        <f t="shared" si="10"/>
        <v>57828</v>
      </c>
      <c r="D66" s="98">
        <f t="shared" si="11"/>
        <v>58439</v>
      </c>
      <c r="E66" s="99">
        <f t="shared" ref="E66:S66" si="16">SUM(E67:E71)</f>
        <v>8212</v>
      </c>
      <c r="F66" s="99">
        <f t="shared" si="16"/>
        <v>4010</v>
      </c>
      <c r="G66" s="99">
        <f t="shared" si="16"/>
        <v>4202</v>
      </c>
      <c r="H66" s="99">
        <f t="shared" si="16"/>
        <v>24710</v>
      </c>
      <c r="I66" s="99">
        <f t="shared" si="16"/>
        <v>12032</v>
      </c>
      <c r="J66" s="99">
        <f t="shared" si="16"/>
        <v>12678</v>
      </c>
      <c r="K66" s="99">
        <f t="shared" si="16"/>
        <v>17994</v>
      </c>
      <c r="L66" s="99">
        <f t="shared" si="16"/>
        <v>8444</v>
      </c>
      <c r="M66" s="99">
        <f t="shared" si="16"/>
        <v>9550</v>
      </c>
      <c r="N66" s="99">
        <f t="shared" si="16"/>
        <v>37750</v>
      </c>
      <c r="O66" s="99">
        <f t="shared" si="16"/>
        <v>18432</v>
      </c>
      <c r="P66" s="99">
        <f t="shared" si="16"/>
        <v>19318</v>
      </c>
      <c r="Q66" s="99">
        <f t="shared" si="16"/>
        <v>27601</v>
      </c>
      <c r="R66" s="99">
        <f t="shared" si="16"/>
        <v>14910</v>
      </c>
      <c r="S66" s="99">
        <f t="shared" si="16"/>
        <v>12691</v>
      </c>
    </row>
    <row r="67" spans="1:19">
      <c r="A67" s="86" t="str">
        <f>[1]연령별!A67</f>
        <v>50  세</v>
      </c>
      <c r="B67" s="100">
        <f t="shared" si="9"/>
        <v>22622</v>
      </c>
      <c r="C67" s="101">
        <f t="shared" si="10"/>
        <v>11381</v>
      </c>
      <c r="D67" s="101">
        <f t="shared" si="11"/>
        <v>11241</v>
      </c>
      <c r="E67" s="102">
        <f>SUM(F67:G67)</f>
        <v>1441</v>
      </c>
      <c r="F67" s="102">
        <v>709</v>
      </c>
      <c r="G67" s="102">
        <v>732</v>
      </c>
      <c r="H67" s="102">
        <f>SUM(I67:J67)</f>
        <v>4930</v>
      </c>
      <c r="I67" s="102">
        <v>2437</v>
      </c>
      <c r="J67" s="102">
        <v>2493</v>
      </c>
      <c r="K67" s="102">
        <f>SUM(L67:M67)</f>
        <v>3324</v>
      </c>
      <c r="L67" s="102">
        <v>1589</v>
      </c>
      <c r="M67" s="102">
        <v>1735</v>
      </c>
      <c r="N67" s="102">
        <f>SUM(O67:P67)</f>
        <v>7170</v>
      </c>
      <c r="O67" s="102">
        <v>3561</v>
      </c>
      <c r="P67" s="102">
        <v>3609</v>
      </c>
      <c r="Q67" s="102">
        <f>SUM(R67:S67)</f>
        <v>5757</v>
      </c>
      <c r="R67" s="102">
        <v>3085</v>
      </c>
      <c r="S67" s="102">
        <v>2672</v>
      </c>
    </row>
    <row r="68" spans="1:19">
      <c r="A68" s="86" t="str">
        <f>[1]연령별!A68</f>
        <v>51  세</v>
      </c>
      <c r="B68" s="100">
        <f t="shared" si="9"/>
        <v>22742</v>
      </c>
      <c r="C68" s="101">
        <f t="shared" si="10"/>
        <v>11414</v>
      </c>
      <c r="D68" s="101">
        <f t="shared" si="11"/>
        <v>11328</v>
      </c>
      <c r="E68" s="102">
        <f>SUM(F68:G68)</f>
        <v>1570</v>
      </c>
      <c r="F68" s="102">
        <v>792</v>
      </c>
      <c r="G68" s="102">
        <v>778</v>
      </c>
      <c r="H68" s="102">
        <f>SUM(I68:J68)</f>
        <v>4776</v>
      </c>
      <c r="I68" s="102">
        <v>2337</v>
      </c>
      <c r="J68" s="102">
        <v>2439</v>
      </c>
      <c r="K68" s="102">
        <f>SUM(L68:M68)</f>
        <v>3475</v>
      </c>
      <c r="L68" s="102">
        <v>1673</v>
      </c>
      <c r="M68" s="102">
        <v>1802</v>
      </c>
      <c r="N68" s="102">
        <f>SUM(O68:P68)</f>
        <v>7284</v>
      </c>
      <c r="O68" s="102">
        <v>3585</v>
      </c>
      <c r="P68" s="102">
        <v>3699</v>
      </c>
      <c r="Q68" s="102">
        <f>SUM(R68:S68)</f>
        <v>5637</v>
      </c>
      <c r="R68" s="102">
        <v>3027</v>
      </c>
      <c r="S68" s="102">
        <v>2610</v>
      </c>
    </row>
    <row r="69" spans="1:19">
      <c r="A69" s="86" t="str">
        <f>[1]연령별!A69</f>
        <v>52  세</v>
      </c>
      <c r="B69" s="100">
        <f t="shared" ref="B69:B100" si="17">SUM(C69:D69)</f>
        <v>22707</v>
      </c>
      <c r="C69" s="101">
        <f t="shared" ref="C69:C100" si="18">SUM(F69,I69,L69,O69,R69)</f>
        <v>11365</v>
      </c>
      <c r="D69" s="101">
        <f t="shared" ref="D69:D100" si="19">SUM(G69,J69,M69,P69,S69)</f>
        <v>11342</v>
      </c>
      <c r="E69" s="102">
        <f>SUM(F69:G69)</f>
        <v>1597</v>
      </c>
      <c r="F69" s="102">
        <v>774</v>
      </c>
      <c r="G69" s="102">
        <v>823</v>
      </c>
      <c r="H69" s="102">
        <f>SUM(I69:J69)</f>
        <v>4863</v>
      </c>
      <c r="I69" s="102">
        <v>2367</v>
      </c>
      <c r="J69" s="102">
        <v>2496</v>
      </c>
      <c r="K69" s="102">
        <f>SUM(L69:M69)</f>
        <v>3487</v>
      </c>
      <c r="L69" s="102">
        <v>1632</v>
      </c>
      <c r="M69" s="102">
        <v>1855</v>
      </c>
      <c r="N69" s="102">
        <f>SUM(O69:P69)</f>
        <v>7374</v>
      </c>
      <c r="O69" s="102">
        <v>3573</v>
      </c>
      <c r="P69" s="102">
        <v>3801</v>
      </c>
      <c r="Q69" s="102">
        <f>SUM(R69:S69)</f>
        <v>5386</v>
      </c>
      <c r="R69" s="102">
        <v>3019</v>
      </c>
      <c r="S69" s="102">
        <v>2367</v>
      </c>
    </row>
    <row r="70" spans="1:19">
      <c r="A70" s="86" t="str">
        <f>[1]연령별!A70</f>
        <v>53  세</v>
      </c>
      <c r="B70" s="100">
        <f t="shared" si="17"/>
        <v>23228</v>
      </c>
      <c r="C70" s="101">
        <f t="shared" si="18"/>
        <v>11445</v>
      </c>
      <c r="D70" s="101">
        <f t="shared" si="19"/>
        <v>11783</v>
      </c>
      <c r="E70" s="102">
        <f>SUM(F70:G70)</f>
        <v>1707</v>
      </c>
      <c r="F70" s="102">
        <v>841</v>
      </c>
      <c r="G70" s="102">
        <v>866</v>
      </c>
      <c r="H70" s="102">
        <f>SUM(I70:J70)</f>
        <v>4843</v>
      </c>
      <c r="I70" s="102">
        <v>2370</v>
      </c>
      <c r="J70" s="102">
        <v>2473</v>
      </c>
      <c r="K70" s="102">
        <f>SUM(L70:M70)</f>
        <v>3718</v>
      </c>
      <c r="L70" s="102">
        <v>1708</v>
      </c>
      <c r="M70" s="102">
        <v>2010</v>
      </c>
      <c r="N70" s="102">
        <f>SUM(O70:P70)</f>
        <v>7693</v>
      </c>
      <c r="O70" s="102">
        <v>3726</v>
      </c>
      <c r="P70" s="102">
        <v>3967</v>
      </c>
      <c r="Q70" s="102">
        <f>SUM(R70:S70)</f>
        <v>5267</v>
      </c>
      <c r="R70" s="102">
        <v>2800</v>
      </c>
      <c r="S70" s="102">
        <v>2467</v>
      </c>
    </row>
    <row r="71" spans="1:19">
      <c r="A71" s="86" t="str">
        <f>[1]연령별!A71</f>
        <v>54  세</v>
      </c>
      <c r="B71" s="100">
        <f t="shared" si="17"/>
        <v>24968</v>
      </c>
      <c r="C71" s="101">
        <f t="shared" si="18"/>
        <v>12223</v>
      </c>
      <c r="D71" s="101">
        <f t="shared" si="19"/>
        <v>12745</v>
      </c>
      <c r="E71" s="102">
        <f>SUM(F71:G71)</f>
        <v>1897</v>
      </c>
      <c r="F71" s="102">
        <v>894</v>
      </c>
      <c r="G71" s="102">
        <v>1003</v>
      </c>
      <c r="H71" s="102">
        <f>SUM(I71:J71)</f>
        <v>5298</v>
      </c>
      <c r="I71" s="102">
        <v>2521</v>
      </c>
      <c r="J71" s="102">
        <v>2777</v>
      </c>
      <c r="K71" s="102">
        <f>SUM(L71:M71)</f>
        <v>3990</v>
      </c>
      <c r="L71" s="102">
        <v>1842</v>
      </c>
      <c r="M71" s="102">
        <v>2148</v>
      </c>
      <c r="N71" s="102">
        <f>SUM(O71:P71)</f>
        <v>8229</v>
      </c>
      <c r="O71" s="102">
        <v>3987</v>
      </c>
      <c r="P71" s="102">
        <v>4242</v>
      </c>
      <c r="Q71" s="102">
        <f>SUM(R71:S71)</f>
        <v>5554</v>
      </c>
      <c r="R71" s="102">
        <v>2979</v>
      </c>
      <c r="S71" s="102">
        <v>2575</v>
      </c>
    </row>
    <row r="72" spans="1:19">
      <c r="A72" s="81" t="str">
        <f>[1]연령별!A72</f>
        <v>55-59</v>
      </c>
      <c r="B72" s="97">
        <f t="shared" si="17"/>
        <v>96569</v>
      </c>
      <c r="C72" s="98">
        <f t="shared" si="18"/>
        <v>47055</v>
      </c>
      <c r="D72" s="98">
        <f t="shared" si="19"/>
        <v>49514</v>
      </c>
      <c r="E72" s="99">
        <f t="shared" ref="E72:S72" si="20">SUM(E73:E77)</f>
        <v>8398</v>
      </c>
      <c r="F72" s="99">
        <f t="shared" si="20"/>
        <v>4146</v>
      </c>
      <c r="G72" s="99">
        <f t="shared" si="20"/>
        <v>4252</v>
      </c>
      <c r="H72" s="99">
        <f t="shared" si="20"/>
        <v>20587</v>
      </c>
      <c r="I72" s="99">
        <f t="shared" si="20"/>
        <v>9931</v>
      </c>
      <c r="J72" s="99">
        <f t="shared" si="20"/>
        <v>10656</v>
      </c>
      <c r="K72" s="99">
        <f t="shared" si="20"/>
        <v>16544</v>
      </c>
      <c r="L72" s="99">
        <f t="shared" si="20"/>
        <v>7730</v>
      </c>
      <c r="M72" s="99">
        <f t="shared" si="20"/>
        <v>8814</v>
      </c>
      <c r="N72" s="99">
        <f t="shared" si="20"/>
        <v>31771</v>
      </c>
      <c r="O72" s="99">
        <f t="shared" si="20"/>
        <v>15423</v>
      </c>
      <c r="P72" s="99">
        <f t="shared" si="20"/>
        <v>16348</v>
      </c>
      <c r="Q72" s="99">
        <f t="shared" si="20"/>
        <v>19269</v>
      </c>
      <c r="R72" s="99">
        <f t="shared" si="20"/>
        <v>9825</v>
      </c>
      <c r="S72" s="99">
        <f t="shared" si="20"/>
        <v>9444</v>
      </c>
    </row>
    <row r="73" spans="1:19">
      <c r="A73" s="86" t="str">
        <f>[1]연령별!A73</f>
        <v>55  세</v>
      </c>
      <c r="B73" s="100">
        <f t="shared" si="17"/>
        <v>22485</v>
      </c>
      <c r="C73" s="101">
        <f t="shared" si="18"/>
        <v>10953</v>
      </c>
      <c r="D73" s="101">
        <f t="shared" si="19"/>
        <v>11532</v>
      </c>
      <c r="E73" s="102">
        <f>SUM(F73:G73)</f>
        <v>1714</v>
      </c>
      <c r="F73" s="102">
        <v>854</v>
      </c>
      <c r="G73" s="102">
        <v>860</v>
      </c>
      <c r="H73" s="102">
        <f>SUM(I73:J73)</f>
        <v>4747</v>
      </c>
      <c r="I73" s="102">
        <v>2291</v>
      </c>
      <c r="J73" s="102">
        <v>2456</v>
      </c>
      <c r="K73" s="102">
        <f>SUM(L73:M73)</f>
        <v>3716</v>
      </c>
      <c r="L73" s="102">
        <v>1717</v>
      </c>
      <c r="M73" s="102">
        <v>1999</v>
      </c>
      <c r="N73" s="102">
        <f>SUM(O73:P73)</f>
        <v>7521</v>
      </c>
      <c r="O73" s="102">
        <v>3610</v>
      </c>
      <c r="P73" s="102">
        <v>3911</v>
      </c>
      <c r="Q73" s="102">
        <f>SUM(R73:S73)</f>
        <v>4787</v>
      </c>
      <c r="R73" s="102">
        <v>2481</v>
      </c>
      <c r="S73" s="102">
        <v>2306</v>
      </c>
    </row>
    <row r="74" spans="1:19">
      <c r="A74" s="86" t="str">
        <f>[1]연령별!A74</f>
        <v>56  세</v>
      </c>
      <c r="B74" s="100">
        <f t="shared" si="17"/>
        <v>20035</v>
      </c>
      <c r="C74" s="101">
        <f t="shared" si="18"/>
        <v>9694</v>
      </c>
      <c r="D74" s="101">
        <f t="shared" si="19"/>
        <v>10341</v>
      </c>
      <c r="E74" s="102">
        <f>SUM(F74:G74)</f>
        <v>1698</v>
      </c>
      <c r="F74" s="102">
        <v>857</v>
      </c>
      <c r="G74" s="102">
        <v>841</v>
      </c>
      <c r="H74" s="102">
        <f>SUM(I74:J74)</f>
        <v>4257</v>
      </c>
      <c r="I74" s="102">
        <v>1992</v>
      </c>
      <c r="J74" s="102">
        <v>2265</v>
      </c>
      <c r="K74" s="102">
        <f>SUM(L74:M74)</f>
        <v>3416</v>
      </c>
      <c r="L74" s="102">
        <v>1607</v>
      </c>
      <c r="M74" s="102">
        <v>1809</v>
      </c>
      <c r="N74" s="102">
        <f>SUM(O74:P74)</f>
        <v>6496</v>
      </c>
      <c r="O74" s="102">
        <v>3083</v>
      </c>
      <c r="P74" s="102">
        <v>3413</v>
      </c>
      <c r="Q74" s="102">
        <f>SUM(R74:S74)</f>
        <v>4168</v>
      </c>
      <c r="R74" s="102">
        <v>2155</v>
      </c>
      <c r="S74" s="102">
        <v>2013</v>
      </c>
    </row>
    <row r="75" spans="1:19">
      <c r="A75" s="86" t="str">
        <f>[1]연령별!A75</f>
        <v>57  세</v>
      </c>
      <c r="B75" s="100">
        <f t="shared" si="17"/>
        <v>19706</v>
      </c>
      <c r="C75" s="101">
        <f t="shared" si="18"/>
        <v>9649</v>
      </c>
      <c r="D75" s="101">
        <f t="shared" si="19"/>
        <v>10057</v>
      </c>
      <c r="E75" s="102">
        <f>SUM(F75:G75)</f>
        <v>1781</v>
      </c>
      <c r="F75" s="102">
        <v>883</v>
      </c>
      <c r="G75" s="102">
        <v>898</v>
      </c>
      <c r="H75" s="102">
        <f>SUM(I75:J75)</f>
        <v>4197</v>
      </c>
      <c r="I75" s="102">
        <v>2054</v>
      </c>
      <c r="J75" s="102">
        <v>2143</v>
      </c>
      <c r="K75" s="102">
        <f>SUM(L75:M75)</f>
        <v>3319</v>
      </c>
      <c r="L75" s="102">
        <v>1540</v>
      </c>
      <c r="M75" s="102">
        <v>1779</v>
      </c>
      <c r="N75" s="102">
        <f>SUM(O75:P75)</f>
        <v>6533</v>
      </c>
      <c r="O75" s="102">
        <v>3207</v>
      </c>
      <c r="P75" s="102">
        <v>3326</v>
      </c>
      <c r="Q75" s="102">
        <f>SUM(R75:S75)</f>
        <v>3876</v>
      </c>
      <c r="R75" s="102">
        <v>1965</v>
      </c>
      <c r="S75" s="102">
        <v>1911</v>
      </c>
    </row>
    <row r="76" spans="1:19">
      <c r="A76" s="86" t="str">
        <f>[1]연령별!A76</f>
        <v>58  세</v>
      </c>
      <c r="B76" s="100">
        <f t="shared" si="17"/>
        <v>16677</v>
      </c>
      <c r="C76" s="101">
        <f t="shared" si="18"/>
        <v>8247</v>
      </c>
      <c r="D76" s="101">
        <f t="shared" si="19"/>
        <v>8430</v>
      </c>
      <c r="E76" s="102">
        <f>SUM(F76:G76)</f>
        <v>1481</v>
      </c>
      <c r="F76" s="102">
        <v>751</v>
      </c>
      <c r="G76" s="102">
        <v>730</v>
      </c>
      <c r="H76" s="102">
        <f>SUM(I76:J76)</f>
        <v>3627</v>
      </c>
      <c r="I76" s="102">
        <v>1792</v>
      </c>
      <c r="J76" s="102">
        <v>1835</v>
      </c>
      <c r="K76" s="102">
        <f>SUM(L76:M76)</f>
        <v>2931</v>
      </c>
      <c r="L76" s="102">
        <v>1382</v>
      </c>
      <c r="M76" s="102">
        <v>1549</v>
      </c>
      <c r="N76" s="102">
        <f>SUM(O76:P76)</f>
        <v>5455</v>
      </c>
      <c r="O76" s="102">
        <v>2717</v>
      </c>
      <c r="P76" s="102">
        <v>2738</v>
      </c>
      <c r="Q76" s="102">
        <f>SUM(R76:S76)</f>
        <v>3183</v>
      </c>
      <c r="R76" s="102">
        <v>1605</v>
      </c>
      <c r="S76" s="102">
        <v>1578</v>
      </c>
    </row>
    <row r="77" spans="1:19">
      <c r="A77" s="86" t="str">
        <f>[1]연령별!A77</f>
        <v>59  세</v>
      </c>
      <c r="B77" s="100">
        <f t="shared" si="17"/>
        <v>17666</v>
      </c>
      <c r="C77" s="101">
        <f t="shared" si="18"/>
        <v>8512</v>
      </c>
      <c r="D77" s="101">
        <f t="shared" si="19"/>
        <v>9154</v>
      </c>
      <c r="E77" s="102">
        <f>SUM(F77:G77)</f>
        <v>1724</v>
      </c>
      <c r="F77" s="102">
        <v>801</v>
      </c>
      <c r="G77" s="102">
        <v>923</v>
      </c>
      <c r="H77" s="102">
        <f>SUM(I77:J77)</f>
        <v>3759</v>
      </c>
      <c r="I77" s="102">
        <v>1802</v>
      </c>
      <c r="J77" s="102">
        <v>1957</v>
      </c>
      <c r="K77" s="102">
        <f>SUM(L77:M77)</f>
        <v>3162</v>
      </c>
      <c r="L77" s="102">
        <v>1484</v>
      </c>
      <c r="M77" s="102">
        <v>1678</v>
      </c>
      <c r="N77" s="102">
        <f>SUM(O77:P77)</f>
        <v>5766</v>
      </c>
      <c r="O77" s="102">
        <v>2806</v>
      </c>
      <c r="P77" s="102">
        <v>2960</v>
      </c>
      <c r="Q77" s="102">
        <f>SUM(R77:S77)</f>
        <v>3255</v>
      </c>
      <c r="R77" s="102">
        <v>1619</v>
      </c>
      <c r="S77" s="102">
        <v>1636</v>
      </c>
    </row>
    <row r="78" spans="1:19">
      <c r="A78" s="81" t="str">
        <f>[1]연령별!A78</f>
        <v>60-64</v>
      </c>
      <c r="B78" s="97">
        <f t="shared" si="17"/>
        <v>64949</v>
      </c>
      <c r="C78" s="98">
        <f t="shared" si="18"/>
        <v>31064</v>
      </c>
      <c r="D78" s="98">
        <f t="shared" si="19"/>
        <v>33885</v>
      </c>
      <c r="E78" s="99">
        <f t="shared" ref="E78:S78" si="21">SUM(E79:E83)</f>
        <v>6636</v>
      </c>
      <c r="F78" s="99">
        <f t="shared" si="21"/>
        <v>3115</v>
      </c>
      <c r="G78" s="99">
        <f t="shared" si="21"/>
        <v>3521</v>
      </c>
      <c r="H78" s="99">
        <f t="shared" si="21"/>
        <v>13570</v>
      </c>
      <c r="I78" s="99">
        <f t="shared" si="21"/>
        <v>6504</v>
      </c>
      <c r="J78" s="99">
        <f t="shared" si="21"/>
        <v>7066</v>
      </c>
      <c r="K78" s="99">
        <f t="shared" si="21"/>
        <v>11843</v>
      </c>
      <c r="L78" s="99">
        <f t="shared" si="21"/>
        <v>5550</v>
      </c>
      <c r="M78" s="99">
        <f t="shared" si="21"/>
        <v>6293</v>
      </c>
      <c r="N78" s="99">
        <f t="shared" si="21"/>
        <v>21227</v>
      </c>
      <c r="O78" s="99">
        <f t="shared" si="21"/>
        <v>10309</v>
      </c>
      <c r="P78" s="99">
        <f t="shared" si="21"/>
        <v>10918</v>
      </c>
      <c r="Q78" s="99">
        <f t="shared" si="21"/>
        <v>11673</v>
      </c>
      <c r="R78" s="99">
        <f t="shared" si="21"/>
        <v>5586</v>
      </c>
      <c r="S78" s="99">
        <f t="shared" si="21"/>
        <v>6087</v>
      </c>
    </row>
    <row r="79" spans="1:19">
      <c r="A79" s="86" t="str">
        <f>[1]연령별!A79</f>
        <v>60  세</v>
      </c>
      <c r="B79" s="100">
        <f t="shared" si="17"/>
        <v>14641</v>
      </c>
      <c r="C79" s="101">
        <f t="shared" si="18"/>
        <v>7109</v>
      </c>
      <c r="D79" s="101">
        <f t="shared" si="19"/>
        <v>7532</v>
      </c>
      <c r="E79" s="102">
        <f>SUM(F79:G79)</f>
        <v>1475</v>
      </c>
      <c r="F79" s="102">
        <v>728</v>
      </c>
      <c r="G79" s="102">
        <v>747</v>
      </c>
      <c r="H79" s="102">
        <f>SUM(I79:J79)</f>
        <v>3029</v>
      </c>
      <c r="I79" s="102">
        <v>1464</v>
      </c>
      <c r="J79" s="102">
        <v>1565</v>
      </c>
      <c r="K79" s="102">
        <f>SUM(L79:M79)</f>
        <v>2626</v>
      </c>
      <c r="L79" s="102">
        <v>1229</v>
      </c>
      <c r="M79" s="102">
        <v>1397</v>
      </c>
      <c r="N79" s="102">
        <f>SUM(O79:P79)</f>
        <v>4802</v>
      </c>
      <c r="O79" s="102">
        <v>2353</v>
      </c>
      <c r="P79" s="102">
        <v>2449</v>
      </c>
      <c r="Q79" s="102">
        <f>SUM(R79:S79)</f>
        <v>2709</v>
      </c>
      <c r="R79" s="102">
        <v>1335</v>
      </c>
      <c r="S79" s="102">
        <v>1374</v>
      </c>
    </row>
    <row r="80" spans="1:19">
      <c r="A80" s="86" t="str">
        <f>[1]연령별!A80</f>
        <v>61  세</v>
      </c>
      <c r="B80" s="100">
        <f t="shared" si="17"/>
        <v>12601</v>
      </c>
      <c r="C80" s="101">
        <f t="shared" si="18"/>
        <v>5956</v>
      </c>
      <c r="D80" s="101">
        <f t="shared" si="19"/>
        <v>6645</v>
      </c>
      <c r="E80" s="102">
        <f>SUM(F80:G80)</f>
        <v>1273</v>
      </c>
      <c r="F80" s="102">
        <v>589</v>
      </c>
      <c r="G80" s="102">
        <v>684</v>
      </c>
      <c r="H80" s="102">
        <f>SUM(I80:J80)</f>
        <v>2651</v>
      </c>
      <c r="I80" s="102">
        <v>1252</v>
      </c>
      <c r="J80" s="102">
        <v>1399</v>
      </c>
      <c r="K80" s="102">
        <f>SUM(L80:M80)</f>
        <v>2269</v>
      </c>
      <c r="L80" s="102">
        <v>1092</v>
      </c>
      <c r="M80" s="102">
        <v>1177</v>
      </c>
      <c r="N80" s="102">
        <f>SUM(O80:P80)</f>
        <v>4119</v>
      </c>
      <c r="O80" s="102">
        <v>1932</v>
      </c>
      <c r="P80" s="102">
        <v>2187</v>
      </c>
      <c r="Q80" s="102">
        <f>SUM(R80:S80)</f>
        <v>2289</v>
      </c>
      <c r="R80" s="102">
        <v>1091</v>
      </c>
      <c r="S80" s="102">
        <v>1198</v>
      </c>
    </row>
    <row r="81" spans="1:19">
      <c r="A81" s="86" t="str">
        <f>[1]연령별!A81</f>
        <v>62  세</v>
      </c>
      <c r="B81" s="100">
        <f t="shared" si="17"/>
        <v>14187</v>
      </c>
      <c r="C81" s="101">
        <f t="shared" si="18"/>
        <v>6779</v>
      </c>
      <c r="D81" s="101">
        <f t="shared" si="19"/>
        <v>7408</v>
      </c>
      <c r="E81" s="102">
        <f>SUM(F81:G81)</f>
        <v>1414</v>
      </c>
      <c r="F81" s="102">
        <v>634</v>
      </c>
      <c r="G81" s="102">
        <v>780</v>
      </c>
      <c r="H81" s="102">
        <f>SUM(I81:J81)</f>
        <v>3023</v>
      </c>
      <c r="I81" s="102">
        <v>1463</v>
      </c>
      <c r="J81" s="102">
        <v>1560</v>
      </c>
      <c r="K81" s="102">
        <f>SUM(L81:M81)</f>
        <v>2643</v>
      </c>
      <c r="L81" s="102">
        <v>1230</v>
      </c>
      <c r="M81" s="102">
        <v>1413</v>
      </c>
      <c r="N81" s="102">
        <f>SUM(O81:P81)</f>
        <v>4601</v>
      </c>
      <c r="O81" s="102">
        <v>2227</v>
      </c>
      <c r="P81" s="102">
        <v>2374</v>
      </c>
      <c r="Q81" s="102">
        <f>SUM(R81:S81)</f>
        <v>2506</v>
      </c>
      <c r="R81" s="102">
        <v>1225</v>
      </c>
      <c r="S81" s="102">
        <v>1281</v>
      </c>
    </row>
    <row r="82" spans="1:19">
      <c r="A82" s="86" t="str">
        <f>[1]연령별!A82</f>
        <v>63  세</v>
      </c>
      <c r="B82" s="100">
        <f t="shared" si="17"/>
        <v>11509</v>
      </c>
      <c r="C82" s="101">
        <f t="shared" si="18"/>
        <v>5504</v>
      </c>
      <c r="D82" s="101">
        <f t="shared" si="19"/>
        <v>6005</v>
      </c>
      <c r="E82" s="102">
        <f>SUM(F82:G82)</f>
        <v>1209</v>
      </c>
      <c r="F82" s="102">
        <v>568</v>
      </c>
      <c r="G82" s="102">
        <v>641</v>
      </c>
      <c r="H82" s="102">
        <f>SUM(I82:J82)</f>
        <v>2361</v>
      </c>
      <c r="I82" s="102">
        <v>1127</v>
      </c>
      <c r="J82" s="102">
        <v>1234</v>
      </c>
      <c r="K82" s="102">
        <f>SUM(L82:M82)</f>
        <v>2117</v>
      </c>
      <c r="L82" s="102">
        <v>995</v>
      </c>
      <c r="M82" s="102">
        <v>1122</v>
      </c>
      <c r="N82" s="102">
        <f>SUM(O82:P82)</f>
        <v>3721</v>
      </c>
      <c r="O82" s="102">
        <v>1816</v>
      </c>
      <c r="P82" s="102">
        <v>1905</v>
      </c>
      <c r="Q82" s="102">
        <f>SUM(R82:S82)</f>
        <v>2101</v>
      </c>
      <c r="R82" s="102">
        <v>998</v>
      </c>
      <c r="S82" s="102">
        <v>1103</v>
      </c>
    </row>
    <row r="83" spans="1:19">
      <c r="A83" s="86" t="str">
        <f>[1]연령별!A83</f>
        <v>64  세</v>
      </c>
      <c r="B83" s="100">
        <f t="shared" si="17"/>
        <v>12011</v>
      </c>
      <c r="C83" s="101">
        <f t="shared" si="18"/>
        <v>5716</v>
      </c>
      <c r="D83" s="101">
        <f t="shared" si="19"/>
        <v>6295</v>
      </c>
      <c r="E83" s="102">
        <f>SUM(F83:G83)</f>
        <v>1265</v>
      </c>
      <c r="F83" s="102">
        <v>596</v>
      </c>
      <c r="G83" s="102">
        <v>669</v>
      </c>
      <c r="H83" s="102">
        <f>SUM(I83:J83)</f>
        <v>2506</v>
      </c>
      <c r="I83" s="102">
        <v>1198</v>
      </c>
      <c r="J83" s="102">
        <v>1308</v>
      </c>
      <c r="K83" s="102">
        <f>SUM(L83:M83)</f>
        <v>2188</v>
      </c>
      <c r="L83" s="102">
        <v>1004</v>
      </c>
      <c r="M83" s="102">
        <v>1184</v>
      </c>
      <c r="N83" s="102">
        <f>SUM(O83:P83)</f>
        <v>3984</v>
      </c>
      <c r="O83" s="102">
        <v>1981</v>
      </c>
      <c r="P83" s="102">
        <v>2003</v>
      </c>
      <c r="Q83" s="102">
        <f>SUM(R83:S83)</f>
        <v>2068</v>
      </c>
      <c r="R83" s="102">
        <v>937</v>
      </c>
      <c r="S83" s="102">
        <v>1131</v>
      </c>
    </row>
    <row r="84" spans="1:19">
      <c r="A84" s="81" t="str">
        <f>[1]연령별!A84</f>
        <v>65-69</v>
      </c>
      <c r="B84" s="97">
        <f t="shared" si="17"/>
        <v>54695</v>
      </c>
      <c r="C84" s="98">
        <f t="shared" si="18"/>
        <v>25677</v>
      </c>
      <c r="D84" s="98">
        <f t="shared" si="19"/>
        <v>29018</v>
      </c>
      <c r="E84" s="99">
        <f t="shared" ref="E84:S84" si="22">SUM(E85:E89)</f>
        <v>6158</v>
      </c>
      <c r="F84" s="99">
        <f t="shared" si="22"/>
        <v>2784</v>
      </c>
      <c r="G84" s="99">
        <f t="shared" si="22"/>
        <v>3374</v>
      </c>
      <c r="H84" s="99">
        <f t="shared" si="22"/>
        <v>11162</v>
      </c>
      <c r="I84" s="99">
        <f t="shared" si="22"/>
        <v>5239</v>
      </c>
      <c r="J84" s="99">
        <f t="shared" si="22"/>
        <v>5923</v>
      </c>
      <c r="K84" s="99">
        <f t="shared" si="22"/>
        <v>10264</v>
      </c>
      <c r="L84" s="99">
        <f t="shared" si="22"/>
        <v>4812</v>
      </c>
      <c r="M84" s="99">
        <f t="shared" si="22"/>
        <v>5452</v>
      </c>
      <c r="N84" s="99">
        <f t="shared" si="22"/>
        <v>17293</v>
      </c>
      <c r="O84" s="99">
        <f t="shared" si="22"/>
        <v>8239</v>
      </c>
      <c r="P84" s="99">
        <f t="shared" si="22"/>
        <v>9054</v>
      </c>
      <c r="Q84" s="99">
        <f t="shared" si="22"/>
        <v>9818</v>
      </c>
      <c r="R84" s="99">
        <f t="shared" si="22"/>
        <v>4603</v>
      </c>
      <c r="S84" s="99">
        <f t="shared" si="22"/>
        <v>5215</v>
      </c>
    </row>
    <row r="85" spans="1:19">
      <c r="A85" s="86" t="str">
        <f>[1]연령별!A85</f>
        <v>65  세</v>
      </c>
      <c r="B85" s="100">
        <f t="shared" si="17"/>
        <v>12542</v>
      </c>
      <c r="C85" s="101">
        <f t="shared" si="18"/>
        <v>5869</v>
      </c>
      <c r="D85" s="101">
        <f t="shared" si="19"/>
        <v>6673</v>
      </c>
      <c r="E85" s="102">
        <f>SUM(F85:G85)</f>
        <v>1370</v>
      </c>
      <c r="F85" s="102">
        <v>647</v>
      </c>
      <c r="G85" s="102">
        <v>723</v>
      </c>
      <c r="H85" s="102">
        <f>SUM(I85:J85)</f>
        <v>2550</v>
      </c>
      <c r="I85" s="102">
        <v>1188</v>
      </c>
      <c r="J85" s="102">
        <v>1362</v>
      </c>
      <c r="K85" s="102">
        <f>SUM(L85:M85)</f>
        <v>2395</v>
      </c>
      <c r="L85" s="102">
        <v>1093</v>
      </c>
      <c r="M85" s="102">
        <v>1302</v>
      </c>
      <c r="N85" s="102">
        <f>SUM(O85:P85)</f>
        <v>3974</v>
      </c>
      <c r="O85" s="102">
        <v>1908</v>
      </c>
      <c r="P85" s="102">
        <v>2066</v>
      </c>
      <c r="Q85" s="102">
        <f>SUM(R85:S85)</f>
        <v>2253</v>
      </c>
      <c r="R85" s="102">
        <v>1033</v>
      </c>
      <c r="S85" s="102">
        <v>1220</v>
      </c>
    </row>
    <row r="86" spans="1:19">
      <c r="A86" s="86" t="str">
        <f>[1]연령별!A86</f>
        <v>66  세</v>
      </c>
      <c r="B86" s="100">
        <f t="shared" si="17"/>
        <v>11563</v>
      </c>
      <c r="C86" s="101">
        <f t="shared" si="18"/>
        <v>5504</v>
      </c>
      <c r="D86" s="101">
        <f t="shared" si="19"/>
        <v>6059</v>
      </c>
      <c r="E86" s="102">
        <f>SUM(F86:G86)</f>
        <v>1280</v>
      </c>
      <c r="F86" s="102">
        <v>574</v>
      </c>
      <c r="G86" s="102">
        <v>706</v>
      </c>
      <c r="H86" s="102">
        <f>SUM(I86:J86)</f>
        <v>2360</v>
      </c>
      <c r="I86" s="102">
        <v>1125</v>
      </c>
      <c r="J86" s="102">
        <v>1235</v>
      </c>
      <c r="K86" s="102">
        <f>SUM(L86:M86)</f>
        <v>2141</v>
      </c>
      <c r="L86" s="102">
        <v>1006</v>
      </c>
      <c r="M86" s="102">
        <v>1135</v>
      </c>
      <c r="N86" s="102">
        <f>SUM(O86:P86)</f>
        <v>3752</v>
      </c>
      <c r="O86" s="102">
        <v>1837</v>
      </c>
      <c r="P86" s="102">
        <v>1915</v>
      </c>
      <c r="Q86" s="102">
        <f>SUM(R86:S86)</f>
        <v>2030</v>
      </c>
      <c r="R86" s="102">
        <v>962</v>
      </c>
      <c r="S86" s="102">
        <v>1068</v>
      </c>
    </row>
    <row r="87" spans="1:19">
      <c r="A87" s="86" t="str">
        <f>[1]연령별!A87</f>
        <v>67  세</v>
      </c>
      <c r="B87" s="100">
        <f t="shared" si="17"/>
        <v>12194</v>
      </c>
      <c r="C87" s="101">
        <f t="shared" si="18"/>
        <v>5623</v>
      </c>
      <c r="D87" s="101">
        <f t="shared" si="19"/>
        <v>6571</v>
      </c>
      <c r="E87" s="102">
        <f>SUM(F87:G87)</f>
        <v>1372</v>
      </c>
      <c r="F87" s="102">
        <v>613</v>
      </c>
      <c r="G87" s="102">
        <v>759</v>
      </c>
      <c r="H87" s="102">
        <f>SUM(I87:J87)</f>
        <v>2518</v>
      </c>
      <c r="I87" s="102">
        <v>1168</v>
      </c>
      <c r="J87" s="102">
        <v>1350</v>
      </c>
      <c r="K87" s="102">
        <f>SUM(L87:M87)</f>
        <v>2266</v>
      </c>
      <c r="L87" s="102">
        <v>1052</v>
      </c>
      <c r="M87" s="102">
        <v>1214</v>
      </c>
      <c r="N87" s="102">
        <f>SUM(O87:P87)</f>
        <v>3852</v>
      </c>
      <c r="O87" s="102">
        <v>1789</v>
      </c>
      <c r="P87" s="102">
        <v>2063</v>
      </c>
      <c r="Q87" s="102">
        <f>SUM(R87:S87)</f>
        <v>2186</v>
      </c>
      <c r="R87" s="102">
        <v>1001</v>
      </c>
      <c r="S87" s="102">
        <v>1185</v>
      </c>
    </row>
    <row r="88" spans="1:19">
      <c r="A88" s="86" t="str">
        <f>[1]연령별!A88</f>
        <v>68  세</v>
      </c>
      <c r="B88" s="100">
        <f t="shared" si="17"/>
        <v>9753</v>
      </c>
      <c r="C88" s="101">
        <f t="shared" si="18"/>
        <v>4655</v>
      </c>
      <c r="D88" s="101">
        <f t="shared" si="19"/>
        <v>5098</v>
      </c>
      <c r="E88" s="102">
        <f>SUM(F88:G88)</f>
        <v>1102</v>
      </c>
      <c r="F88" s="102">
        <v>483</v>
      </c>
      <c r="G88" s="102">
        <v>619</v>
      </c>
      <c r="H88" s="102">
        <f>SUM(I88:J88)</f>
        <v>1951</v>
      </c>
      <c r="I88" s="102">
        <v>912</v>
      </c>
      <c r="J88" s="102">
        <v>1039</v>
      </c>
      <c r="K88" s="102">
        <f>SUM(L88:M88)</f>
        <v>1854</v>
      </c>
      <c r="L88" s="102">
        <v>889</v>
      </c>
      <c r="M88" s="102">
        <v>965</v>
      </c>
      <c r="N88" s="102">
        <f>SUM(O88:P88)</f>
        <v>3051</v>
      </c>
      <c r="O88" s="102">
        <v>1483</v>
      </c>
      <c r="P88" s="102">
        <v>1568</v>
      </c>
      <c r="Q88" s="102">
        <f>SUM(R88:S88)</f>
        <v>1795</v>
      </c>
      <c r="R88" s="102">
        <v>888</v>
      </c>
      <c r="S88" s="102">
        <v>907</v>
      </c>
    </row>
    <row r="89" spans="1:19">
      <c r="A89" s="86" t="str">
        <f>[1]연령별!A89</f>
        <v>69  세</v>
      </c>
      <c r="B89" s="100">
        <f t="shared" si="17"/>
        <v>8643</v>
      </c>
      <c r="C89" s="101">
        <f t="shared" si="18"/>
        <v>4026</v>
      </c>
      <c r="D89" s="101">
        <f t="shared" si="19"/>
        <v>4617</v>
      </c>
      <c r="E89" s="102">
        <f>SUM(F89:G89)</f>
        <v>1034</v>
      </c>
      <c r="F89" s="102">
        <v>467</v>
      </c>
      <c r="G89" s="102">
        <v>567</v>
      </c>
      <c r="H89" s="102">
        <f>SUM(I89:J89)</f>
        <v>1783</v>
      </c>
      <c r="I89" s="102">
        <v>846</v>
      </c>
      <c r="J89" s="102">
        <v>937</v>
      </c>
      <c r="K89" s="102">
        <f>SUM(L89:M89)</f>
        <v>1608</v>
      </c>
      <c r="L89" s="102">
        <v>772</v>
      </c>
      <c r="M89" s="102">
        <v>836</v>
      </c>
      <c r="N89" s="102">
        <f>SUM(O89:P89)</f>
        <v>2664</v>
      </c>
      <c r="O89" s="102">
        <v>1222</v>
      </c>
      <c r="P89" s="102">
        <v>1442</v>
      </c>
      <c r="Q89" s="102">
        <f>SUM(R89:S89)</f>
        <v>1554</v>
      </c>
      <c r="R89" s="102">
        <v>719</v>
      </c>
      <c r="S89" s="102">
        <v>835</v>
      </c>
    </row>
    <row r="90" spans="1:19">
      <c r="A90" s="81" t="str">
        <f>[1]연령별!A90</f>
        <v>70-74</v>
      </c>
      <c r="B90" s="97">
        <f t="shared" si="17"/>
        <v>44029</v>
      </c>
      <c r="C90" s="98">
        <f t="shared" si="18"/>
        <v>19550</v>
      </c>
      <c r="D90" s="98">
        <f t="shared" si="19"/>
        <v>24479</v>
      </c>
      <c r="E90" s="99">
        <f t="shared" ref="E90:S90" si="23">SUM(E91:E95)</f>
        <v>5399</v>
      </c>
      <c r="F90" s="99">
        <f t="shared" si="23"/>
        <v>2521</v>
      </c>
      <c r="G90" s="99">
        <f t="shared" si="23"/>
        <v>2878</v>
      </c>
      <c r="H90" s="99">
        <f t="shared" si="23"/>
        <v>8839</v>
      </c>
      <c r="I90" s="99">
        <f t="shared" si="23"/>
        <v>3982</v>
      </c>
      <c r="J90" s="99">
        <f t="shared" si="23"/>
        <v>4857</v>
      </c>
      <c r="K90" s="99">
        <f t="shared" si="23"/>
        <v>8134</v>
      </c>
      <c r="L90" s="99">
        <f t="shared" si="23"/>
        <v>3715</v>
      </c>
      <c r="M90" s="99">
        <f t="shared" si="23"/>
        <v>4419</v>
      </c>
      <c r="N90" s="99">
        <f t="shared" si="23"/>
        <v>13526</v>
      </c>
      <c r="O90" s="99">
        <f t="shared" si="23"/>
        <v>6003</v>
      </c>
      <c r="P90" s="99">
        <f t="shared" si="23"/>
        <v>7523</v>
      </c>
      <c r="Q90" s="99">
        <f t="shared" si="23"/>
        <v>8131</v>
      </c>
      <c r="R90" s="99">
        <f t="shared" si="23"/>
        <v>3329</v>
      </c>
      <c r="S90" s="99">
        <f t="shared" si="23"/>
        <v>4802</v>
      </c>
    </row>
    <row r="91" spans="1:19">
      <c r="A91" s="86" t="str">
        <f>[1]연령별!A91</f>
        <v>70  세</v>
      </c>
      <c r="B91" s="100">
        <f t="shared" si="17"/>
        <v>8662</v>
      </c>
      <c r="C91" s="101">
        <f t="shared" si="18"/>
        <v>3934</v>
      </c>
      <c r="D91" s="101">
        <f t="shared" si="19"/>
        <v>4728</v>
      </c>
      <c r="E91" s="102">
        <f>SUM(F91:G91)</f>
        <v>972</v>
      </c>
      <c r="F91" s="102">
        <v>461</v>
      </c>
      <c r="G91" s="102">
        <v>511</v>
      </c>
      <c r="H91" s="102">
        <f>SUM(I91:J91)</f>
        <v>1757</v>
      </c>
      <c r="I91" s="102">
        <v>804</v>
      </c>
      <c r="J91" s="102">
        <v>953</v>
      </c>
      <c r="K91" s="102">
        <f>SUM(L91:M91)</f>
        <v>1625</v>
      </c>
      <c r="L91" s="102">
        <v>765</v>
      </c>
      <c r="M91" s="102">
        <v>860</v>
      </c>
      <c r="N91" s="102">
        <f>SUM(O91:P91)</f>
        <v>2747</v>
      </c>
      <c r="O91" s="102">
        <v>1245</v>
      </c>
      <c r="P91" s="102">
        <v>1502</v>
      </c>
      <c r="Q91" s="102">
        <f>SUM(R91:S91)</f>
        <v>1561</v>
      </c>
      <c r="R91" s="102">
        <v>659</v>
      </c>
      <c r="S91" s="102">
        <v>902</v>
      </c>
    </row>
    <row r="92" spans="1:19">
      <c r="A92" s="86" t="str">
        <f>[1]연령별!A92</f>
        <v>71  세</v>
      </c>
      <c r="B92" s="100">
        <f t="shared" si="17"/>
        <v>8020</v>
      </c>
      <c r="C92" s="101">
        <f t="shared" si="18"/>
        <v>3614</v>
      </c>
      <c r="D92" s="101">
        <f t="shared" si="19"/>
        <v>4406</v>
      </c>
      <c r="E92" s="102">
        <f>SUM(F92:G92)</f>
        <v>982</v>
      </c>
      <c r="F92" s="102">
        <v>453</v>
      </c>
      <c r="G92" s="102">
        <v>529</v>
      </c>
      <c r="H92" s="102">
        <f>SUM(I92:J92)</f>
        <v>1662</v>
      </c>
      <c r="I92" s="102">
        <v>772</v>
      </c>
      <c r="J92" s="102">
        <v>890</v>
      </c>
      <c r="K92" s="102">
        <f>SUM(L92:M92)</f>
        <v>1485</v>
      </c>
      <c r="L92" s="102">
        <v>693</v>
      </c>
      <c r="M92" s="102">
        <v>792</v>
      </c>
      <c r="N92" s="102">
        <f>SUM(O92:P92)</f>
        <v>2445</v>
      </c>
      <c r="O92" s="102">
        <v>1073</v>
      </c>
      <c r="P92" s="102">
        <v>1372</v>
      </c>
      <c r="Q92" s="102">
        <f>SUM(R92:S92)</f>
        <v>1446</v>
      </c>
      <c r="R92" s="102">
        <v>623</v>
      </c>
      <c r="S92" s="102">
        <v>823</v>
      </c>
    </row>
    <row r="93" spans="1:19">
      <c r="A93" s="86" t="str">
        <f>[1]연령별!A93</f>
        <v>72  세</v>
      </c>
      <c r="B93" s="100">
        <f t="shared" si="17"/>
        <v>11101</v>
      </c>
      <c r="C93" s="101">
        <f t="shared" si="18"/>
        <v>5058</v>
      </c>
      <c r="D93" s="101">
        <f t="shared" si="19"/>
        <v>6043</v>
      </c>
      <c r="E93" s="102">
        <f>SUM(F93:G93)</f>
        <v>1372</v>
      </c>
      <c r="F93" s="102">
        <v>659</v>
      </c>
      <c r="G93" s="102">
        <v>713</v>
      </c>
      <c r="H93" s="102">
        <f>SUM(I93:J93)</f>
        <v>2202</v>
      </c>
      <c r="I93" s="102">
        <v>987</v>
      </c>
      <c r="J93" s="102">
        <v>1215</v>
      </c>
      <c r="K93" s="102">
        <f>SUM(L93:M93)</f>
        <v>2012</v>
      </c>
      <c r="L93" s="102">
        <v>925</v>
      </c>
      <c r="M93" s="102">
        <v>1087</v>
      </c>
      <c r="N93" s="102">
        <f>SUM(O93:P93)</f>
        <v>3427</v>
      </c>
      <c r="O93" s="102">
        <v>1599</v>
      </c>
      <c r="P93" s="102">
        <v>1828</v>
      </c>
      <c r="Q93" s="102">
        <f>SUM(R93:S93)</f>
        <v>2088</v>
      </c>
      <c r="R93" s="102">
        <v>888</v>
      </c>
      <c r="S93" s="102">
        <v>1200</v>
      </c>
    </row>
    <row r="94" spans="1:19">
      <c r="A94" s="86" t="str">
        <f>[1]연령별!A94</f>
        <v>73  세</v>
      </c>
      <c r="B94" s="100">
        <f t="shared" si="17"/>
        <v>8770</v>
      </c>
      <c r="C94" s="101">
        <f t="shared" si="18"/>
        <v>3813</v>
      </c>
      <c r="D94" s="101">
        <f t="shared" si="19"/>
        <v>4957</v>
      </c>
      <c r="E94" s="102">
        <f>SUM(F94:G94)</f>
        <v>1123</v>
      </c>
      <c r="F94" s="102">
        <v>519</v>
      </c>
      <c r="G94" s="102">
        <v>604</v>
      </c>
      <c r="H94" s="102">
        <f>SUM(I94:J94)</f>
        <v>1727</v>
      </c>
      <c r="I94" s="102">
        <v>777</v>
      </c>
      <c r="J94" s="102">
        <v>950</v>
      </c>
      <c r="K94" s="102">
        <f>SUM(L94:M94)</f>
        <v>1618</v>
      </c>
      <c r="L94" s="102">
        <v>722</v>
      </c>
      <c r="M94" s="102">
        <v>896</v>
      </c>
      <c r="N94" s="102">
        <f>SUM(O94:P94)</f>
        <v>2630</v>
      </c>
      <c r="O94" s="102">
        <v>1145</v>
      </c>
      <c r="P94" s="102">
        <v>1485</v>
      </c>
      <c r="Q94" s="102">
        <f>SUM(R94:S94)</f>
        <v>1672</v>
      </c>
      <c r="R94" s="102">
        <v>650</v>
      </c>
      <c r="S94" s="102">
        <v>1022</v>
      </c>
    </row>
    <row r="95" spans="1:19">
      <c r="A95" s="86" t="str">
        <f>[1]연령별!A95</f>
        <v>74  세</v>
      </c>
      <c r="B95" s="100">
        <f t="shared" si="17"/>
        <v>7476</v>
      </c>
      <c r="C95" s="101">
        <f t="shared" si="18"/>
        <v>3131</v>
      </c>
      <c r="D95" s="101">
        <f t="shared" si="19"/>
        <v>4345</v>
      </c>
      <c r="E95" s="102">
        <f>SUM(F95:G95)</f>
        <v>950</v>
      </c>
      <c r="F95" s="102">
        <v>429</v>
      </c>
      <c r="G95" s="102">
        <v>521</v>
      </c>
      <c r="H95" s="102">
        <f>SUM(I95:J95)</f>
        <v>1491</v>
      </c>
      <c r="I95" s="102">
        <v>642</v>
      </c>
      <c r="J95" s="102">
        <v>849</v>
      </c>
      <c r="K95" s="102">
        <f>SUM(L95:M95)</f>
        <v>1394</v>
      </c>
      <c r="L95" s="102">
        <v>610</v>
      </c>
      <c r="M95" s="102">
        <v>784</v>
      </c>
      <c r="N95" s="102">
        <f>SUM(O95:P95)</f>
        <v>2277</v>
      </c>
      <c r="O95" s="102">
        <v>941</v>
      </c>
      <c r="P95" s="102">
        <v>1336</v>
      </c>
      <c r="Q95" s="102">
        <f>SUM(R95:S95)</f>
        <v>1364</v>
      </c>
      <c r="R95" s="102">
        <v>509</v>
      </c>
      <c r="S95" s="102">
        <v>855</v>
      </c>
    </row>
    <row r="96" spans="1:19">
      <c r="A96" s="81" t="str">
        <f>[1]연령별!A96</f>
        <v>75-79</v>
      </c>
      <c r="B96" s="97">
        <f t="shared" si="17"/>
        <v>30913</v>
      </c>
      <c r="C96" s="98">
        <f t="shared" si="18"/>
        <v>12340</v>
      </c>
      <c r="D96" s="98">
        <f t="shared" si="19"/>
        <v>18573</v>
      </c>
      <c r="E96" s="99">
        <f t="shared" ref="E96:S96" si="24">SUM(E97:E101)</f>
        <v>3748</v>
      </c>
      <c r="F96" s="99">
        <f t="shared" si="24"/>
        <v>1681</v>
      </c>
      <c r="G96" s="99">
        <f t="shared" si="24"/>
        <v>2067</v>
      </c>
      <c r="H96" s="99">
        <f t="shared" si="24"/>
        <v>6139</v>
      </c>
      <c r="I96" s="99">
        <f t="shared" si="24"/>
        <v>2489</v>
      </c>
      <c r="J96" s="99">
        <f t="shared" si="24"/>
        <v>3650</v>
      </c>
      <c r="K96" s="99">
        <f t="shared" si="24"/>
        <v>5642</v>
      </c>
      <c r="L96" s="99">
        <f t="shared" si="24"/>
        <v>2288</v>
      </c>
      <c r="M96" s="99">
        <f t="shared" si="24"/>
        <v>3354</v>
      </c>
      <c r="N96" s="99">
        <f t="shared" si="24"/>
        <v>9399</v>
      </c>
      <c r="O96" s="99">
        <f t="shared" si="24"/>
        <v>3782</v>
      </c>
      <c r="P96" s="99">
        <f t="shared" si="24"/>
        <v>5617</v>
      </c>
      <c r="Q96" s="99">
        <f t="shared" si="24"/>
        <v>5985</v>
      </c>
      <c r="R96" s="99">
        <f t="shared" si="24"/>
        <v>2100</v>
      </c>
      <c r="S96" s="99">
        <f t="shared" si="24"/>
        <v>3885</v>
      </c>
    </row>
    <row r="97" spans="1:19">
      <c r="A97" s="86" t="str">
        <f>[1]연령별!A97</f>
        <v>75  세</v>
      </c>
      <c r="B97" s="100">
        <f t="shared" si="17"/>
        <v>7363</v>
      </c>
      <c r="C97" s="101">
        <f t="shared" si="18"/>
        <v>3093</v>
      </c>
      <c r="D97" s="101">
        <f t="shared" si="19"/>
        <v>4270</v>
      </c>
      <c r="E97" s="102">
        <f>SUM(F97:G97)</f>
        <v>901</v>
      </c>
      <c r="F97" s="102">
        <v>419</v>
      </c>
      <c r="G97" s="102">
        <v>482</v>
      </c>
      <c r="H97" s="102">
        <f>SUM(I97:J97)</f>
        <v>1518</v>
      </c>
      <c r="I97" s="102">
        <v>624</v>
      </c>
      <c r="J97" s="102">
        <v>894</v>
      </c>
      <c r="K97" s="102">
        <f>SUM(L97:M97)</f>
        <v>1370</v>
      </c>
      <c r="L97" s="102">
        <v>603</v>
      </c>
      <c r="M97" s="102">
        <v>767</v>
      </c>
      <c r="N97" s="102">
        <f>SUM(O97:P97)</f>
        <v>2209</v>
      </c>
      <c r="O97" s="102">
        <v>951</v>
      </c>
      <c r="P97" s="102">
        <v>1258</v>
      </c>
      <c r="Q97" s="102">
        <f>SUM(R97:S97)</f>
        <v>1365</v>
      </c>
      <c r="R97" s="102">
        <v>496</v>
      </c>
      <c r="S97" s="102">
        <v>869</v>
      </c>
    </row>
    <row r="98" spans="1:19">
      <c r="A98" s="86" t="str">
        <f>[1]연령별!A98</f>
        <v>76  세</v>
      </c>
      <c r="B98" s="100">
        <f t="shared" si="17"/>
        <v>6707</v>
      </c>
      <c r="C98" s="101">
        <f t="shared" si="18"/>
        <v>2765</v>
      </c>
      <c r="D98" s="101">
        <f t="shared" si="19"/>
        <v>3942</v>
      </c>
      <c r="E98" s="102">
        <f>SUM(F98:G98)</f>
        <v>841</v>
      </c>
      <c r="F98" s="102">
        <v>391</v>
      </c>
      <c r="G98" s="102">
        <v>450</v>
      </c>
      <c r="H98" s="102">
        <f>SUM(I98:J98)</f>
        <v>1312</v>
      </c>
      <c r="I98" s="102">
        <v>536</v>
      </c>
      <c r="J98" s="102">
        <v>776</v>
      </c>
      <c r="K98" s="102">
        <f>SUM(L98:M98)</f>
        <v>1210</v>
      </c>
      <c r="L98" s="102">
        <v>523</v>
      </c>
      <c r="M98" s="102">
        <v>687</v>
      </c>
      <c r="N98" s="102">
        <f>SUM(O98:P98)</f>
        <v>2083</v>
      </c>
      <c r="O98" s="102">
        <v>845</v>
      </c>
      <c r="P98" s="102">
        <v>1238</v>
      </c>
      <c r="Q98" s="102">
        <f>SUM(R98:S98)</f>
        <v>1261</v>
      </c>
      <c r="R98" s="102">
        <v>470</v>
      </c>
      <c r="S98" s="102">
        <v>791</v>
      </c>
    </row>
    <row r="99" spans="1:19">
      <c r="A99" s="86" t="str">
        <f>[1]연령별!A99</f>
        <v>77  세</v>
      </c>
      <c r="B99" s="100">
        <f t="shared" si="17"/>
        <v>6172</v>
      </c>
      <c r="C99" s="101">
        <f t="shared" si="18"/>
        <v>2452</v>
      </c>
      <c r="D99" s="101">
        <f t="shared" si="19"/>
        <v>3720</v>
      </c>
      <c r="E99" s="102">
        <f>SUM(F99:G99)</f>
        <v>731</v>
      </c>
      <c r="F99" s="102">
        <v>333</v>
      </c>
      <c r="G99" s="102">
        <v>398</v>
      </c>
      <c r="H99" s="102">
        <f>SUM(I99:J99)</f>
        <v>1234</v>
      </c>
      <c r="I99" s="102">
        <v>501</v>
      </c>
      <c r="J99" s="102">
        <v>733</v>
      </c>
      <c r="K99" s="102">
        <f>SUM(L99:M99)</f>
        <v>1098</v>
      </c>
      <c r="L99" s="102">
        <v>421</v>
      </c>
      <c r="M99" s="102">
        <v>677</v>
      </c>
      <c r="N99" s="102">
        <f>SUM(O99:P99)</f>
        <v>1869</v>
      </c>
      <c r="O99" s="102">
        <v>766</v>
      </c>
      <c r="P99" s="102">
        <v>1103</v>
      </c>
      <c r="Q99" s="102">
        <f>SUM(R99:S99)</f>
        <v>1240</v>
      </c>
      <c r="R99" s="102">
        <v>431</v>
      </c>
      <c r="S99" s="102">
        <v>809</v>
      </c>
    </row>
    <row r="100" spans="1:19">
      <c r="A100" s="86" t="str">
        <f>[1]연령별!A100</f>
        <v>78  세</v>
      </c>
      <c r="B100" s="100">
        <f t="shared" si="17"/>
        <v>5353</v>
      </c>
      <c r="C100" s="101">
        <f t="shared" si="18"/>
        <v>2038</v>
      </c>
      <c r="D100" s="101">
        <f t="shared" si="19"/>
        <v>3315</v>
      </c>
      <c r="E100" s="102">
        <f>SUM(F100:G100)</f>
        <v>684</v>
      </c>
      <c r="F100" s="102">
        <v>309</v>
      </c>
      <c r="G100" s="102">
        <v>375</v>
      </c>
      <c r="H100" s="102">
        <f>SUM(I100:J100)</f>
        <v>1022</v>
      </c>
      <c r="I100" s="102">
        <v>396</v>
      </c>
      <c r="J100" s="102">
        <v>626</v>
      </c>
      <c r="K100" s="102">
        <f>SUM(L100:M100)</f>
        <v>980</v>
      </c>
      <c r="L100" s="102">
        <v>376</v>
      </c>
      <c r="M100" s="102">
        <v>604</v>
      </c>
      <c r="N100" s="102">
        <f>SUM(O100:P100)</f>
        <v>1645</v>
      </c>
      <c r="O100" s="102">
        <v>622</v>
      </c>
      <c r="P100" s="102">
        <v>1023</v>
      </c>
      <c r="Q100" s="102">
        <f>SUM(R100:S100)</f>
        <v>1022</v>
      </c>
      <c r="R100" s="102">
        <v>335</v>
      </c>
      <c r="S100" s="102">
        <v>687</v>
      </c>
    </row>
    <row r="101" spans="1:19">
      <c r="A101" s="86" t="str">
        <f>[1]연령별!A101</f>
        <v>79  세</v>
      </c>
      <c r="B101" s="100">
        <f t="shared" ref="B101:B126" si="25">SUM(C101:D101)</f>
        <v>5318</v>
      </c>
      <c r="C101" s="101">
        <f t="shared" ref="C101:C126" si="26">SUM(F101,I101,L101,O101,R101)</f>
        <v>1992</v>
      </c>
      <c r="D101" s="101">
        <f t="shared" ref="D101:D126" si="27">SUM(G101,J101,M101,P101,S101)</f>
        <v>3326</v>
      </c>
      <c r="E101" s="102">
        <f>SUM(F101:G101)</f>
        <v>591</v>
      </c>
      <c r="F101" s="102">
        <v>229</v>
      </c>
      <c r="G101" s="102">
        <v>362</v>
      </c>
      <c r="H101" s="102">
        <f>SUM(I101:J101)</f>
        <v>1053</v>
      </c>
      <c r="I101" s="102">
        <v>432</v>
      </c>
      <c r="J101" s="102">
        <v>621</v>
      </c>
      <c r="K101" s="102">
        <f>SUM(L101:M101)</f>
        <v>984</v>
      </c>
      <c r="L101" s="102">
        <v>365</v>
      </c>
      <c r="M101" s="102">
        <v>619</v>
      </c>
      <c r="N101" s="102">
        <f>SUM(O101:P101)</f>
        <v>1593</v>
      </c>
      <c r="O101" s="102">
        <v>598</v>
      </c>
      <c r="P101" s="102">
        <v>995</v>
      </c>
      <c r="Q101" s="102">
        <f>SUM(R101:S101)</f>
        <v>1097</v>
      </c>
      <c r="R101" s="102">
        <v>368</v>
      </c>
      <c r="S101" s="102">
        <v>729</v>
      </c>
    </row>
    <row r="102" spans="1:19">
      <c r="A102" s="81" t="str">
        <f>[1]연령별!A102</f>
        <v>80-84</v>
      </c>
      <c r="B102" s="97">
        <f t="shared" si="25"/>
        <v>17714</v>
      </c>
      <c r="C102" s="98">
        <f t="shared" si="26"/>
        <v>5732</v>
      </c>
      <c r="D102" s="98">
        <f t="shared" si="27"/>
        <v>11982</v>
      </c>
      <c r="E102" s="99">
        <f t="shared" ref="E102:S102" si="28">SUM(E103:E107)</f>
        <v>2095</v>
      </c>
      <c r="F102" s="99">
        <f t="shared" si="28"/>
        <v>800</v>
      </c>
      <c r="G102" s="99">
        <f t="shared" si="28"/>
        <v>1295</v>
      </c>
      <c r="H102" s="99">
        <f t="shared" si="28"/>
        <v>3529</v>
      </c>
      <c r="I102" s="99">
        <f t="shared" si="28"/>
        <v>1143</v>
      </c>
      <c r="J102" s="99">
        <f t="shared" si="28"/>
        <v>2386</v>
      </c>
      <c r="K102" s="99">
        <f t="shared" si="28"/>
        <v>3218</v>
      </c>
      <c r="L102" s="99">
        <f t="shared" si="28"/>
        <v>1058</v>
      </c>
      <c r="M102" s="99">
        <f t="shared" si="28"/>
        <v>2160</v>
      </c>
      <c r="N102" s="99">
        <f t="shared" si="28"/>
        <v>5331</v>
      </c>
      <c r="O102" s="99">
        <f t="shared" si="28"/>
        <v>1714</v>
      </c>
      <c r="P102" s="99">
        <f t="shared" si="28"/>
        <v>3617</v>
      </c>
      <c r="Q102" s="99">
        <f t="shared" si="28"/>
        <v>3541</v>
      </c>
      <c r="R102" s="99">
        <f t="shared" si="28"/>
        <v>1017</v>
      </c>
      <c r="S102" s="99">
        <f t="shared" si="28"/>
        <v>2524</v>
      </c>
    </row>
    <row r="103" spans="1:19">
      <c r="A103" s="86" t="str">
        <f>[1]연령별!A103</f>
        <v>80  세</v>
      </c>
      <c r="B103" s="100">
        <f t="shared" si="25"/>
        <v>4744</v>
      </c>
      <c r="C103" s="101">
        <f t="shared" si="26"/>
        <v>1728</v>
      </c>
      <c r="D103" s="101">
        <f t="shared" si="27"/>
        <v>3016</v>
      </c>
      <c r="E103" s="102">
        <f>SUM(F103:G103)</f>
        <v>577</v>
      </c>
      <c r="F103" s="102">
        <v>257</v>
      </c>
      <c r="G103" s="102">
        <v>320</v>
      </c>
      <c r="H103" s="102">
        <f>SUM(I103:J103)</f>
        <v>917</v>
      </c>
      <c r="I103" s="102">
        <v>322</v>
      </c>
      <c r="J103" s="102">
        <v>595</v>
      </c>
      <c r="K103" s="102">
        <f>SUM(L103:M103)</f>
        <v>844</v>
      </c>
      <c r="L103" s="102">
        <v>304</v>
      </c>
      <c r="M103" s="102">
        <v>540</v>
      </c>
      <c r="N103" s="102">
        <f>SUM(O103:P103)</f>
        <v>1458</v>
      </c>
      <c r="O103" s="102">
        <v>533</v>
      </c>
      <c r="P103" s="102">
        <v>925</v>
      </c>
      <c r="Q103" s="102">
        <f>SUM(R103:S103)</f>
        <v>948</v>
      </c>
      <c r="R103" s="102">
        <v>312</v>
      </c>
      <c r="S103" s="102">
        <v>636</v>
      </c>
    </row>
    <row r="104" spans="1:19">
      <c r="A104" s="86" t="str">
        <f>[1]연령별!A104</f>
        <v>81  세</v>
      </c>
      <c r="B104" s="100">
        <f t="shared" si="25"/>
        <v>3836</v>
      </c>
      <c r="C104" s="101">
        <f t="shared" si="26"/>
        <v>1291</v>
      </c>
      <c r="D104" s="101">
        <f t="shared" si="27"/>
        <v>2545</v>
      </c>
      <c r="E104" s="102">
        <f>SUM(F104:G104)</f>
        <v>466</v>
      </c>
      <c r="F104" s="102">
        <v>183</v>
      </c>
      <c r="G104" s="102">
        <v>283</v>
      </c>
      <c r="H104" s="102">
        <f>SUM(I104:J104)</f>
        <v>805</v>
      </c>
      <c r="I104" s="102">
        <v>265</v>
      </c>
      <c r="J104" s="102">
        <v>540</v>
      </c>
      <c r="K104" s="102">
        <f>SUM(L104:M104)</f>
        <v>700</v>
      </c>
      <c r="L104" s="102">
        <v>240</v>
      </c>
      <c r="M104" s="102">
        <v>460</v>
      </c>
      <c r="N104" s="102">
        <f>SUM(O104:P104)</f>
        <v>1128</v>
      </c>
      <c r="O104" s="102">
        <v>385</v>
      </c>
      <c r="P104" s="102">
        <v>743</v>
      </c>
      <c r="Q104" s="102">
        <f>SUM(R104:S104)</f>
        <v>737</v>
      </c>
      <c r="R104" s="102">
        <v>218</v>
      </c>
      <c r="S104" s="102">
        <v>519</v>
      </c>
    </row>
    <row r="105" spans="1:19">
      <c r="A105" s="86" t="str">
        <f>[1]연령별!A105</f>
        <v>82  세</v>
      </c>
      <c r="B105" s="100">
        <f t="shared" si="25"/>
        <v>3439</v>
      </c>
      <c r="C105" s="101">
        <f t="shared" si="26"/>
        <v>1118</v>
      </c>
      <c r="D105" s="101">
        <f t="shared" si="27"/>
        <v>2321</v>
      </c>
      <c r="E105" s="102">
        <f>SUM(F105:G105)</f>
        <v>404</v>
      </c>
      <c r="F105" s="102">
        <v>147</v>
      </c>
      <c r="G105" s="102">
        <v>257</v>
      </c>
      <c r="H105" s="102">
        <f>SUM(I105:J105)</f>
        <v>706</v>
      </c>
      <c r="I105" s="102">
        <v>233</v>
      </c>
      <c r="J105" s="102">
        <v>473</v>
      </c>
      <c r="K105" s="102">
        <f>SUM(L105:M105)</f>
        <v>651</v>
      </c>
      <c r="L105" s="102">
        <v>214</v>
      </c>
      <c r="M105" s="102">
        <v>437</v>
      </c>
      <c r="N105" s="102">
        <f>SUM(O105:P105)</f>
        <v>995</v>
      </c>
      <c r="O105" s="102">
        <v>319</v>
      </c>
      <c r="P105" s="102">
        <v>676</v>
      </c>
      <c r="Q105" s="102">
        <f>SUM(R105:S105)</f>
        <v>683</v>
      </c>
      <c r="R105" s="102">
        <v>205</v>
      </c>
      <c r="S105" s="102">
        <v>478</v>
      </c>
    </row>
    <row r="106" spans="1:19">
      <c r="A106" s="86" t="str">
        <f>[1]연령별!A106</f>
        <v>83  세</v>
      </c>
      <c r="B106" s="100">
        <f t="shared" si="25"/>
        <v>2892</v>
      </c>
      <c r="C106" s="101">
        <f t="shared" si="26"/>
        <v>861</v>
      </c>
      <c r="D106" s="101">
        <f t="shared" si="27"/>
        <v>2031</v>
      </c>
      <c r="E106" s="102">
        <f>SUM(F106:G106)</f>
        <v>342</v>
      </c>
      <c r="F106" s="102">
        <v>119</v>
      </c>
      <c r="G106" s="102">
        <v>223</v>
      </c>
      <c r="H106" s="102">
        <f>SUM(I106:J106)</f>
        <v>586</v>
      </c>
      <c r="I106" s="102">
        <v>187</v>
      </c>
      <c r="J106" s="102">
        <v>399</v>
      </c>
      <c r="K106" s="102">
        <f>SUM(L106:M106)</f>
        <v>492</v>
      </c>
      <c r="L106" s="102">
        <v>150</v>
      </c>
      <c r="M106" s="102">
        <v>342</v>
      </c>
      <c r="N106" s="102">
        <f>SUM(O106:P106)</f>
        <v>907</v>
      </c>
      <c r="O106" s="102">
        <v>272</v>
      </c>
      <c r="P106" s="102">
        <v>635</v>
      </c>
      <c r="Q106" s="102">
        <f>SUM(R106:S106)</f>
        <v>565</v>
      </c>
      <c r="R106" s="102">
        <v>133</v>
      </c>
      <c r="S106" s="102">
        <v>432</v>
      </c>
    </row>
    <row r="107" spans="1:19">
      <c r="A107" s="86" t="str">
        <f>[1]연령별!A107</f>
        <v>84  세</v>
      </c>
      <c r="B107" s="100">
        <f t="shared" si="25"/>
        <v>2803</v>
      </c>
      <c r="C107" s="101">
        <f t="shared" si="26"/>
        <v>734</v>
      </c>
      <c r="D107" s="101">
        <f t="shared" si="27"/>
        <v>2069</v>
      </c>
      <c r="E107" s="102">
        <f>SUM(F107:G107)</f>
        <v>306</v>
      </c>
      <c r="F107" s="102">
        <v>94</v>
      </c>
      <c r="G107" s="102">
        <v>212</v>
      </c>
      <c r="H107" s="102">
        <f>SUM(I107:J107)</f>
        <v>515</v>
      </c>
      <c r="I107" s="102">
        <v>136</v>
      </c>
      <c r="J107" s="102">
        <v>379</v>
      </c>
      <c r="K107" s="102">
        <f>SUM(L107:M107)</f>
        <v>531</v>
      </c>
      <c r="L107" s="102">
        <v>150</v>
      </c>
      <c r="M107" s="102">
        <v>381</v>
      </c>
      <c r="N107" s="102">
        <f>SUM(O107:P107)</f>
        <v>843</v>
      </c>
      <c r="O107" s="102">
        <v>205</v>
      </c>
      <c r="P107" s="102">
        <v>638</v>
      </c>
      <c r="Q107" s="102">
        <f>SUM(R107:S107)</f>
        <v>608</v>
      </c>
      <c r="R107" s="102">
        <v>149</v>
      </c>
      <c r="S107" s="102">
        <v>459</v>
      </c>
    </row>
    <row r="108" spans="1:19">
      <c r="A108" s="81" t="str">
        <f>[1]연령별!A108</f>
        <v>85-89</v>
      </c>
      <c r="B108" s="97">
        <f t="shared" si="25"/>
        <v>8518</v>
      </c>
      <c r="C108" s="98">
        <f t="shared" si="26"/>
        <v>2271</v>
      </c>
      <c r="D108" s="98">
        <f t="shared" si="27"/>
        <v>6247</v>
      </c>
      <c r="E108" s="99">
        <f t="shared" ref="E108:S108" si="29">SUM(E109:E113)</f>
        <v>1015</v>
      </c>
      <c r="F108" s="99">
        <f t="shared" si="29"/>
        <v>336</v>
      </c>
      <c r="G108" s="99">
        <f t="shared" si="29"/>
        <v>679</v>
      </c>
      <c r="H108" s="99">
        <f t="shared" si="29"/>
        <v>1786</v>
      </c>
      <c r="I108" s="99">
        <f t="shared" si="29"/>
        <v>490</v>
      </c>
      <c r="J108" s="99">
        <f t="shared" si="29"/>
        <v>1296</v>
      </c>
      <c r="K108" s="99">
        <f t="shared" si="29"/>
        <v>1549</v>
      </c>
      <c r="L108" s="99">
        <f t="shared" si="29"/>
        <v>410</v>
      </c>
      <c r="M108" s="99">
        <f t="shared" si="29"/>
        <v>1139</v>
      </c>
      <c r="N108" s="99">
        <f t="shared" si="29"/>
        <v>2544</v>
      </c>
      <c r="O108" s="99">
        <f t="shared" si="29"/>
        <v>661</v>
      </c>
      <c r="P108" s="99">
        <f t="shared" si="29"/>
        <v>1883</v>
      </c>
      <c r="Q108" s="99">
        <f t="shared" si="29"/>
        <v>1624</v>
      </c>
      <c r="R108" s="99">
        <f t="shared" si="29"/>
        <v>374</v>
      </c>
      <c r="S108" s="99">
        <f t="shared" si="29"/>
        <v>1250</v>
      </c>
    </row>
    <row r="109" spans="1:19">
      <c r="A109" s="86" t="str">
        <f>[1]연령별!A109</f>
        <v>85  세</v>
      </c>
      <c r="B109" s="100">
        <f t="shared" si="25"/>
        <v>2532</v>
      </c>
      <c r="C109" s="101">
        <f t="shared" si="26"/>
        <v>740</v>
      </c>
      <c r="D109" s="101">
        <f t="shared" si="27"/>
        <v>1792</v>
      </c>
      <c r="E109" s="102">
        <f>SUM(F109:G109)</f>
        <v>301</v>
      </c>
      <c r="F109" s="102">
        <v>94</v>
      </c>
      <c r="G109" s="102">
        <v>207</v>
      </c>
      <c r="H109" s="102">
        <f>SUM(I109:J109)</f>
        <v>529</v>
      </c>
      <c r="I109" s="102">
        <v>162</v>
      </c>
      <c r="J109" s="102">
        <v>367</v>
      </c>
      <c r="K109" s="102">
        <f>SUM(L109:M109)</f>
        <v>460</v>
      </c>
      <c r="L109" s="102">
        <v>130</v>
      </c>
      <c r="M109" s="102">
        <v>330</v>
      </c>
      <c r="N109" s="102">
        <f>SUM(O109:P109)</f>
        <v>756</v>
      </c>
      <c r="O109" s="102">
        <v>225</v>
      </c>
      <c r="P109" s="102">
        <v>531</v>
      </c>
      <c r="Q109" s="102">
        <f>SUM(R109:S109)</f>
        <v>486</v>
      </c>
      <c r="R109" s="102">
        <v>129</v>
      </c>
      <c r="S109" s="102">
        <v>357</v>
      </c>
    </row>
    <row r="110" spans="1:19">
      <c r="A110" s="86" t="str">
        <f>[1]연령별!A110</f>
        <v>86  세</v>
      </c>
      <c r="B110" s="100">
        <f t="shared" si="25"/>
        <v>1960</v>
      </c>
      <c r="C110" s="101">
        <f t="shared" si="26"/>
        <v>551</v>
      </c>
      <c r="D110" s="101">
        <f t="shared" si="27"/>
        <v>1409</v>
      </c>
      <c r="E110" s="102">
        <f>SUM(F110:G110)</f>
        <v>217</v>
      </c>
      <c r="F110" s="102">
        <v>84</v>
      </c>
      <c r="G110" s="102">
        <v>133</v>
      </c>
      <c r="H110" s="102">
        <f>SUM(I110:J110)</f>
        <v>408</v>
      </c>
      <c r="I110" s="102">
        <v>121</v>
      </c>
      <c r="J110" s="102">
        <v>287</v>
      </c>
      <c r="K110" s="102">
        <f>SUM(L110:M110)</f>
        <v>336</v>
      </c>
      <c r="L110" s="102">
        <v>90</v>
      </c>
      <c r="M110" s="102">
        <v>246</v>
      </c>
      <c r="N110" s="102">
        <f>SUM(O110:P110)</f>
        <v>630</v>
      </c>
      <c r="O110" s="102">
        <v>157</v>
      </c>
      <c r="P110" s="102">
        <v>473</v>
      </c>
      <c r="Q110" s="102">
        <f>SUM(R110:S110)</f>
        <v>369</v>
      </c>
      <c r="R110" s="102">
        <v>99</v>
      </c>
      <c r="S110" s="102">
        <v>270</v>
      </c>
    </row>
    <row r="111" spans="1:19">
      <c r="A111" s="86" t="str">
        <f>[1]연령별!A111</f>
        <v>87  세</v>
      </c>
      <c r="B111" s="100">
        <f t="shared" si="25"/>
        <v>1699</v>
      </c>
      <c r="C111" s="101">
        <f t="shared" si="26"/>
        <v>435</v>
      </c>
      <c r="D111" s="101">
        <f t="shared" si="27"/>
        <v>1264</v>
      </c>
      <c r="E111" s="102">
        <f>SUM(F111:G111)</f>
        <v>215</v>
      </c>
      <c r="F111" s="102">
        <v>68</v>
      </c>
      <c r="G111" s="102">
        <v>147</v>
      </c>
      <c r="H111" s="102">
        <f>SUM(I111:J111)</f>
        <v>369</v>
      </c>
      <c r="I111" s="102">
        <v>103</v>
      </c>
      <c r="J111" s="102">
        <v>266</v>
      </c>
      <c r="K111" s="102">
        <f>SUM(L111:M111)</f>
        <v>336</v>
      </c>
      <c r="L111" s="102">
        <v>89</v>
      </c>
      <c r="M111" s="102">
        <v>247</v>
      </c>
      <c r="N111" s="102">
        <f>SUM(O111:P111)</f>
        <v>484</v>
      </c>
      <c r="O111" s="102">
        <v>124</v>
      </c>
      <c r="P111" s="102">
        <v>360</v>
      </c>
      <c r="Q111" s="102">
        <f>SUM(R111:S111)</f>
        <v>295</v>
      </c>
      <c r="R111" s="102">
        <v>51</v>
      </c>
      <c r="S111" s="102">
        <v>244</v>
      </c>
    </row>
    <row r="112" spans="1:19">
      <c r="A112" s="86" t="str">
        <f>[1]연령별!A112</f>
        <v>88  세</v>
      </c>
      <c r="B112" s="100">
        <f t="shared" si="25"/>
        <v>1246</v>
      </c>
      <c r="C112" s="101">
        <f t="shared" si="26"/>
        <v>310</v>
      </c>
      <c r="D112" s="101">
        <f t="shared" si="27"/>
        <v>936</v>
      </c>
      <c r="E112" s="102">
        <f>SUM(F112:G112)</f>
        <v>148</v>
      </c>
      <c r="F112" s="102">
        <v>51</v>
      </c>
      <c r="G112" s="102">
        <v>97</v>
      </c>
      <c r="H112" s="102">
        <f>SUM(I112:J112)</f>
        <v>244</v>
      </c>
      <c r="I112" s="102">
        <v>61</v>
      </c>
      <c r="J112" s="102">
        <v>183</v>
      </c>
      <c r="K112" s="102">
        <f>SUM(L112:M112)</f>
        <v>230</v>
      </c>
      <c r="L112" s="102">
        <v>56</v>
      </c>
      <c r="M112" s="102">
        <v>174</v>
      </c>
      <c r="N112" s="102">
        <f>SUM(O112:P112)</f>
        <v>381</v>
      </c>
      <c r="O112" s="102">
        <v>93</v>
      </c>
      <c r="P112" s="102">
        <v>288</v>
      </c>
      <c r="Q112" s="102">
        <f>SUM(R112:S112)</f>
        <v>243</v>
      </c>
      <c r="R112" s="102">
        <v>49</v>
      </c>
      <c r="S112" s="102">
        <v>194</v>
      </c>
    </row>
    <row r="113" spans="1:19">
      <c r="A113" s="86" t="str">
        <f>[1]연령별!A113</f>
        <v>89  세</v>
      </c>
      <c r="B113" s="100">
        <f t="shared" si="25"/>
        <v>1081</v>
      </c>
      <c r="C113" s="101">
        <f t="shared" si="26"/>
        <v>235</v>
      </c>
      <c r="D113" s="101">
        <f t="shared" si="27"/>
        <v>846</v>
      </c>
      <c r="E113" s="102">
        <f>SUM(F113:G113)</f>
        <v>134</v>
      </c>
      <c r="F113" s="102">
        <v>39</v>
      </c>
      <c r="G113" s="102">
        <v>95</v>
      </c>
      <c r="H113" s="102">
        <f>SUM(I113:J113)</f>
        <v>236</v>
      </c>
      <c r="I113" s="102">
        <v>43</v>
      </c>
      <c r="J113" s="102">
        <v>193</v>
      </c>
      <c r="K113" s="102">
        <f>SUM(L113:M113)</f>
        <v>187</v>
      </c>
      <c r="L113" s="102">
        <v>45</v>
      </c>
      <c r="M113" s="102">
        <v>142</v>
      </c>
      <c r="N113" s="102">
        <f>SUM(O113:P113)</f>
        <v>293</v>
      </c>
      <c r="O113" s="102">
        <v>62</v>
      </c>
      <c r="P113" s="102">
        <v>231</v>
      </c>
      <c r="Q113" s="102">
        <f>SUM(R113:S113)</f>
        <v>231</v>
      </c>
      <c r="R113" s="102">
        <v>46</v>
      </c>
      <c r="S113" s="102">
        <v>185</v>
      </c>
    </row>
    <row r="114" spans="1:19">
      <c r="A114" s="81" t="str">
        <f>[1]연령별!A114</f>
        <v>90-94</v>
      </c>
      <c r="B114" s="97">
        <f t="shared" si="25"/>
        <v>2986</v>
      </c>
      <c r="C114" s="98">
        <f t="shared" si="26"/>
        <v>601</v>
      </c>
      <c r="D114" s="98">
        <f t="shared" si="27"/>
        <v>2385</v>
      </c>
      <c r="E114" s="99">
        <f t="shared" ref="E114:S114" si="30">SUM(E115:E119)</f>
        <v>371</v>
      </c>
      <c r="F114" s="99">
        <f t="shared" si="30"/>
        <v>86</v>
      </c>
      <c r="G114" s="99">
        <f t="shared" si="30"/>
        <v>285</v>
      </c>
      <c r="H114" s="99">
        <f t="shared" si="30"/>
        <v>637</v>
      </c>
      <c r="I114" s="99">
        <f t="shared" si="30"/>
        <v>132</v>
      </c>
      <c r="J114" s="99">
        <f t="shared" si="30"/>
        <v>505</v>
      </c>
      <c r="K114" s="99">
        <f t="shared" si="30"/>
        <v>572</v>
      </c>
      <c r="L114" s="99">
        <f t="shared" si="30"/>
        <v>124</v>
      </c>
      <c r="M114" s="99">
        <f t="shared" si="30"/>
        <v>448</v>
      </c>
      <c r="N114" s="99">
        <f t="shared" si="30"/>
        <v>824</v>
      </c>
      <c r="O114" s="99">
        <f t="shared" si="30"/>
        <v>146</v>
      </c>
      <c r="P114" s="99">
        <f t="shared" si="30"/>
        <v>678</v>
      </c>
      <c r="Q114" s="99">
        <f t="shared" si="30"/>
        <v>582</v>
      </c>
      <c r="R114" s="99">
        <f t="shared" si="30"/>
        <v>113</v>
      </c>
      <c r="S114" s="99">
        <f t="shared" si="30"/>
        <v>469</v>
      </c>
    </row>
    <row r="115" spans="1:19">
      <c r="A115" s="86" t="str">
        <f>[1]연령별!A115</f>
        <v>90  세</v>
      </c>
      <c r="B115" s="100">
        <f t="shared" si="25"/>
        <v>746</v>
      </c>
      <c r="C115" s="101">
        <f t="shared" si="26"/>
        <v>194</v>
      </c>
      <c r="D115" s="101">
        <f t="shared" si="27"/>
        <v>552</v>
      </c>
      <c r="E115" s="102">
        <f>SUM(F115:G115)</f>
        <v>97</v>
      </c>
      <c r="F115" s="102">
        <v>25</v>
      </c>
      <c r="G115" s="102">
        <v>72</v>
      </c>
      <c r="H115" s="102">
        <f>SUM(I115:J115)</f>
        <v>173</v>
      </c>
      <c r="I115" s="102">
        <v>50</v>
      </c>
      <c r="J115" s="102">
        <v>123</v>
      </c>
      <c r="K115" s="102">
        <f>SUM(L115:M115)</f>
        <v>119</v>
      </c>
      <c r="L115" s="102">
        <v>35</v>
      </c>
      <c r="M115" s="102">
        <v>84</v>
      </c>
      <c r="N115" s="102">
        <f>SUM(O115:P115)</f>
        <v>210</v>
      </c>
      <c r="O115" s="102">
        <v>46</v>
      </c>
      <c r="P115" s="102">
        <v>164</v>
      </c>
      <c r="Q115" s="102">
        <f>SUM(R115:S115)</f>
        <v>147</v>
      </c>
      <c r="R115" s="102">
        <v>38</v>
      </c>
      <c r="S115" s="102">
        <v>109</v>
      </c>
    </row>
    <row r="116" spans="1:19">
      <c r="A116" s="86" t="str">
        <f>[1]연령별!A116</f>
        <v>91  세</v>
      </c>
      <c r="B116" s="100">
        <f t="shared" si="25"/>
        <v>839</v>
      </c>
      <c r="C116" s="101">
        <f t="shared" si="26"/>
        <v>170</v>
      </c>
      <c r="D116" s="101">
        <f t="shared" si="27"/>
        <v>669</v>
      </c>
      <c r="E116" s="102">
        <f>SUM(F116:G116)</f>
        <v>83</v>
      </c>
      <c r="F116" s="102">
        <v>20</v>
      </c>
      <c r="G116" s="102">
        <v>63</v>
      </c>
      <c r="H116" s="102">
        <f>SUM(I116:J116)</f>
        <v>187</v>
      </c>
      <c r="I116" s="102">
        <v>37</v>
      </c>
      <c r="J116" s="102">
        <v>150</v>
      </c>
      <c r="K116" s="102">
        <f>SUM(L116:M116)</f>
        <v>178</v>
      </c>
      <c r="L116" s="102">
        <v>39</v>
      </c>
      <c r="M116" s="102">
        <v>139</v>
      </c>
      <c r="N116" s="102">
        <f>SUM(O116:P116)</f>
        <v>230</v>
      </c>
      <c r="O116" s="102">
        <v>48</v>
      </c>
      <c r="P116" s="102">
        <v>182</v>
      </c>
      <c r="Q116" s="102">
        <f>SUM(R116:S116)</f>
        <v>161</v>
      </c>
      <c r="R116" s="102">
        <v>26</v>
      </c>
      <c r="S116" s="102">
        <v>135</v>
      </c>
    </row>
    <row r="117" spans="1:19">
      <c r="A117" s="86" t="str">
        <f>[1]연령별!A117</f>
        <v>92  세</v>
      </c>
      <c r="B117" s="100">
        <f t="shared" si="25"/>
        <v>622</v>
      </c>
      <c r="C117" s="101">
        <f t="shared" si="26"/>
        <v>130</v>
      </c>
      <c r="D117" s="101">
        <f t="shared" si="27"/>
        <v>492</v>
      </c>
      <c r="E117" s="102">
        <f>SUM(F117:G117)</f>
        <v>81</v>
      </c>
      <c r="F117" s="102">
        <v>19</v>
      </c>
      <c r="G117" s="102">
        <v>62</v>
      </c>
      <c r="H117" s="102">
        <f>SUM(I117:J117)</f>
        <v>124</v>
      </c>
      <c r="I117" s="102">
        <v>26</v>
      </c>
      <c r="J117" s="102">
        <v>98</v>
      </c>
      <c r="K117" s="102">
        <f>SUM(L117:M117)</f>
        <v>126</v>
      </c>
      <c r="L117" s="102">
        <v>25</v>
      </c>
      <c r="M117" s="102">
        <v>101</v>
      </c>
      <c r="N117" s="102">
        <f>SUM(O117:P117)</f>
        <v>172</v>
      </c>
      <c r="O117" s="102">
        <v>32</v>
      </c>
      <c r="P117" s="102">
        <v>140</v>
      </c>
      <c r="Q117" s="102">
        <f>SUM(R117:S117)</f>
        <v>119</v>
      </c>
      <c r="R117" s="102">
        <v>28</v>
      </c>
      <c r="S117" s="102">
        <v>91</v>
      </c>
    </row>
    <row r="118" spans="1:19">
      <c r="A118" s="86" t="str">
        <f>[1]연령별!A118</f>
        <v>93  세</v>
      </c>
      <c r="B118" s="100">
        <f t="shared" si="25"/>
        <v>450</v>
      </c>
      <c r="C118" s="101">
        <f t="shared" si="26"/>
        <v>60</v>
      </c>
      <c r="D118" s="101">
        <f t="shared" si="27"/>
        <v>390</v>
      </c>
      <c r="E118" s="102">
        <f>SUM(F118:G118)</f>
        <v>70</v>
      </c>
      <c r="F118" s="102">
        <v>9</v>
      </c>
      <c r="G118" s="102">
        <v>61</v>
      </c>
      <c r="H118" s="102">
        <f>SUM(I118:J118)</f>
        <v>91</v>
      </c>
      <c r="I118" s="102">
        <v>12</v>
      </c>
      <c r="J118" s="102">
        <v>79</v>
      </c>
      <c r="K118" s="102">
        <f>SUM(L118:M118)</f>
        <v>86</v>
      </c>
      <c r="L118" s="102">
        <v>16</v>
      </c>
      <c r="M118" s="102">
        <v>70</v>
      </c>
      <c r="N118" s="102">
        <f>SUM(O118:P118)</f>
        <v>114</v>
      </c>
      <c r="O118" s="102">
        <v>12</v>
      </c>
      <c r="P118" s="102">
        <v>102</v>
      </c>
      <c r="Q118" s="102">
        <f>SUM(R118:S118)</f>
        <v>89</v>
      </c>
      <c r="R118" s="102">
        <v>11</v>
      </c>
      <c r="S118" s="102">
        <v>78</v>
      </c>
    </row>
    <row r="119" spans="1:19">
      <c r="A119" s="86" t="str">
        <f>[1]연령별!A119</f>
        <v>94  세</v>
      </c>
      <c r="B119" s="100">
        <f t="shared" si="25"/>
        <v>329</v>
      </c>
      <c r="C119" s="101">
        <f t="shared" si="26"/>
        <v>47</v>
      </c>
      <c r="D119" s="101">
        <f t="shared" si="27"/>
        <v>282</v>
      </c>
      <c r="E119" s="102">
        <f>SUM(F119:G119)</f>
        <v>40</v>
      </c>
      <c r="F119" s="102">
        <v>13</v>
      </c>
      <c r="G119" s="102">
        <v>27</v>
      </c>
      <c r="H119" s="102">
        <f>SUM(I119:J119)</f>
        <v>62</v>
      </c>
      <c r="I119" s="102">
        <v>7</v>
      </c>
      <c r="J119" s="102">
        <v>55</v>
      </c>
      <c r="K119" s="102">
        <f>SUM(L119:M119)</f>
        <v>63</v>
      </c>
      <c r="L119" s="102">
        <v>9</v>
      </c>
      <c r="M119" s="102">
        <v>54</v>
      </c>
      <c r="N119" s="102">
        <f>SUM(O119:P119)</f>
        <v>98</v>
      </c>
      <c r="O119" s="102">
        <v>8</v>
      </c>
      <c r="P119" s="102">
        <v>90</v>
      </c>
      <c r="Q119" s="102">
        <f>SUM(R119:S119)</f>
        <v>66</v>
      </c>
      <c r="R119" s="102">
        <v>10</v>
      </c>
      <c r="S119" s="102">
        <v>56</v>
      </c>
    </row>
    <row r="120" spans="1:19">
      <c r="A120" s="81" t="str">
        <f>[1]연령별!A120</f>
        <v>95-99</v>
      </c>
      <c r="B120" s="97">
        <f t="shared" si="25"/>
        <v>667</v>
      </c>
      <c r="C120" s="98">
        <f t="shared" si="26"/>
        <v>89</v>
      </c>
      <c r="D120" s="98">
        <f t="shared" si="27"/>
        <v>578</v>
      </c>
      <c r="E120" s="99">
        <f t="shared" ref="E120:S120" si="31">SUM(E121:E125)</f>
        <v>88</v>
      </c>
      <c r="F120" s="99">
        <f t="shared" si="31"/>
        <v>11</v>
      </c>
      <c r="G120" s="99">
        <f t="shared" si="31"/>
        <v>77</v>
      </c>
      <c r="H120" s="99">
        <f t="shared" si="31"/>
        <v>145</v>
      </c>
      <c r="I120" s="99">
        <f t="shared" si="31"/>
        <v>14</v>
      </c>
      <c r="J120" s="99">
        <f t="shared" si="31"/>
        <v>131</v>
      </c>
      <c r="K120" s="99">
        <f t="shared" si="31"/>
        <v>129</v>
      </c>
      <c r="L120" s="99">
        <f t="shared" si="31"/>
        <v>17</v>
      </c>
      <c r="M120" s="99">
        <f t="shared" si="31"/>
        <v>112</v>
      </c>
      <c r="N120" s="99">
        <f t="shared" si="31"/>
        <v>190</v>
      </c>
      <c r="O120" s="99">
        <f t="shared" si="31"/>
        <v>34</v>
      </c>
      <c r="P120" s="99">
        <f t="shared" si="31"/>
        <v>156</v>
      </c>
      <c r="Q120" s="99">
        <f t="shared" si="31"/>
        <v>115</v>
      </c>
      <c r="R120" s="99">
        <f t="shared" si="31"/>
        <v>13</v>
      </c>
      <c r="S120" s="99">
        <f t="shared" si="31"/>
        <v>102</v>
      </c>
    </row>
    <row r="121" spans="1:19">
      <c r="A121" s="86" t="str">
        <f>[1]연령별!A121</f>
        <v>95  세</v>
      </c>
      <c r="B121" s="100">
        <f t="shared" si="25"/>
        <v>220</v>
      </c>
      <c r="C121" s="101">
        <f t="shared" si="26"/>
        <v>35</v>
      </c>
      <c r="D121" s="101">
        <f t="shared" si="27"/>
        <v>185</v>
      </c>
      <c r="E121" s="102">
        <f t="shared" ref="E121:E126" si="32">SUM(F121:G121)</f>
        <v>36</v>
      </c>
      <c r="F121" s="102">
        <v>4</v>
      </c>
      <c r="G121" s="102">
        <v>32</v>
      </c>
      <c r="H121" s="102">
        <f t="shared" ref="H121:H126" si="33">SUM(I121:J121)</f>
        <v>40</v>
      </c>
      <c r="I121" s="102">
        <v>3</v>
      </c>
      <c r="J121" s="102">
        <v>37</v>
      </c>
      <c r="K121" s="102">
        <f t="shared" ref="K121:K126" si="34">SUM(L121:M121)</f>
        <v>40</v>
      </c>
      <c r="L121" s="102">
        <v>7</v>
      </c>
      <c r="M121" s="102">
        <v>33</v>
      </c>
      <c r="N121" s="102">
        <f t="shared" ref="N121:N126" si="35">SUM(O121:P121)</f>
        <v>60</v>
      </c>
      <c r="O121" s="102">
        <v>13</v>
      </c>
      <c r="P121" s="102">
        <v>47</v>
      </c>
      <c r="Q121" s="102">
        <f t="shared" ref="Q121:Q126" si="36">SUM(R121:S121)</f>
        <v>44</v>
      </c>
      <c r="R121" s="102">
        <v>8</v>
      </c>
      <c r="S121" s="102">
        <v>36</v>
      </c>
    </row>
    <row r="122" spans="1:19">
      <c r="A122" s="86" t="str">
        <f>[1]연령별!A122</f>
        <v>96  세</v>
      </c>
      <c r="B122" s="100">
        <f t="shared" si="25"/>
        <v>180</v>
      </c>
      <c r="C122" s="101">
        <f t="shared" si="26"/>
        <v>20</v>
      </c>
      <c r="D122" s="101">
        <f t="shared" si="27"/>
        <v>160</v>
      </c>
      <c r="E122" s="102">
        <f t="shared" si="32"/>
        <v>19</v>
      </c>
      <c r="F122" s="102">
        <v>2</v>
      </c>
      <c r="G122" s="102">
        <v>17</v>
      </c>
      <c r="H122" s="102">
        <f t="shared" si="33"/>
        <v>43</v>
      </c>
      <c r="I122" s="102">
        <v>5</v>
      </c>
      <c r="J122" s="102">
        <v>38</v>
      </c>
      <c r="K122" s="102">
        <f t="shared" si="34"/>
        <v>37</v>
      </c>
      <c r="L122" s="102">
        <v>2</v>
      </c>
      <c r="M122" s="102">
        <v>35</v>
      </c>
      <c r="N122" s="102">
        <f t="shared" si="35"/>
        <v>47</v>
      </c>
      <c r="O122" s="102">
        <v>7</v>
      </c>
      <c r="P122" s="102">
        <v>40</v>
      </c>
      <c r="Q122" s="102">
        <f t="shared" si="36"/>
        <v>34</v>
      </c>
      <c r="R122" s="102">
        <v>4</v>
      </c>
      <c r="S122" s="102">
        <v>30</v>
      </c>
    </row>
    <row r="123" spans="1:19">
      <c r="A123" s="86" t="str">
        <f>[1]연령별!A123</f>
        <v>97  세</v>
      </c>
      <c r="B123" s="100">
        <f t="shared" si="25"/>
        <v>110</v>
      </c>
      <c r="C123" s="101">
        <f t="shared" si="26"/>
        <v>14</v>
      </c>
      <c r="D123" s="101">
        <f t="shared" si="27"/>
        <v>96</v>
      </c>
      <c r="E123" s="102">
        <f t="shared" si="32"/>
        <v>13</v>
      </c>
      <c r="F123" s="102">
        <v>3</v>
      </c>
      <c r="G123" s="102">
        <v>10</v>
      </c>
      <c r="H123" s="102">
        <f t="shared" si="33"/>
        <v>28</v>
      </c>
      <c r="I123" s="102">
        <v>3</v>
      </c>
      <c r="J123" s="102">
        <v>25</v>
      </c>
      <c r="K123" s="102">
        <f t="shared" si="34"/>
        <v>21</v>
      </c>
      <c r="L123" s="102">
        <v>3</v>
      </c>
      <c r="M123" s="102">
        <v>18</v>
      </c>
      <c r="N123" s="102">
        <f t="shared" si="35"/>
        <v>33</v>
      </c>
      <c r="O123" s="102">
        <v>5</v>
      </c>
      <c r="P123" s="102">
        <v>28</v>
      </c>
      <c r="Q123" s="102">
        <f t="shared" si="36"/>
        <v>15</v>
      </c>
      <c r="R123" s="102">
        <v>0</v>
      </c>
      <c r="S123" s="102">
        <v>15</v>
      </c>
    </row>
    <row r="124" spans="1:19">
      <c r="A124" s="86" t="str">
        <f>[1]연령별!A124</f>
        <v>98  세</v>
      </c>
      <c r="B124" s="100">
        <f t="shared" si="25"/>
        <v>97</v>
      </c>
      <c r="C124" s="101">
        <f t="shared" si="26"/>
        <v>14</v>
      </c>
      <c r="D124" s="101">
        <f t="shared" si="27"/>
        <v>83</v>
      </c>
      <c r="E124" s="102">
        <f t="shared" si="32"/>
        <v>13</v>
      </c>
      <c r="F124" s="102">
        <v>1</v>
      </c>
      <c r="G124" s="102">
        <v>12</v>
      </c>
      <c r="H124" s="102">
        <f t="shared" si="33"/>
        <v>21</v>
      </c>
      <c r="I124" s="102">
        <v>2</v>
      </c>
      <c r="J124" s="102">
        <v>19</v>
      </c>
      <c r="K124" s="102">
        <f t="shared" si="34"/>
        <v>16</v>
      </c>
      <c r="L124" s="102">
        <v>4</v>
      </c>
      <c r="M124" s="102">
        <v>12</v>
      </c>
      <c r="N124" s="102">
        <f t="shared" si="35"/>
        <v>31</v>
      </c>
      <c r="O124" s="102">
        <v>6</v>
      </c>
      <c r="P124" s="102">
        <v>25</v>
      </c>
      <c r="Q124" s="102">
        <f t="shared" si="36"/>
        <v>16</v>
      </c>
      <c r="R124" s="102">
        <v>1</v>
      </c>
      <c r="S124" s="102">
        <v>15</v>
      </c>
    </row>
    <row r="125" spans="1:19">
      <c r="A125" s="86" t="str">
        <f>[1]연령별!A125</f>
        <v>99  세</v>
      </c>
      <c r="B125" s="100">
        <f t="shared" si="25"/>
        <v>60</v>
      </c>
      <c r="C125" s="101">
        <f t="shared" si="26"/>
        <v>6</v>
      </c>
      <c r="D125" s="101">
        <f t="shared" si="27"/>
        <v>54</v>
      </c>
      <c r="E125" s="102">
        <f t="shared" si="32"/>
        <v>7</v>
      </c>
      <c r="F125" s="102">
        <v>1</v>
      </c>
      <c r="G125" s="102">
        <v>6</v>
      </c>
      <c r="H125" s="102">
        <f t="shared" si="33"/>
        <v>13</v>
      </c>
      <c r="I125" s="102">
        <v>1</v>
      </c>
      <c r="J125" s="102">
        <v>12</v>
      </c>
      <c r="K125" s="102">
        <f t="shared" si="34"/>
        <v>15</v>
      </c>
      <c r="L125" s="102">
        <v>1</v>
      </c>
      <c r="M125" s="102">
        <v>14</v>
      </c>
      <c r="N125" s="102">
        <f t="shared" si="35"/>
        <v>19</v>
      </c>
      <c r="O125" s="102">
        <v>3</v>
      </c>
      <c r="P125" s="102">
        <v>16</v>
      </c>
      <c r="Q125" s="102">
        <f t="shared" si="36"/>
        <v>6</v>
      </c>
      <c r="R125" s="102">
        <v>0</v>
      </c>
      <c r="S125" s="102">
        <v>6</v>
      </c>
    </row>
    <row r="126" spans="1:19">
      <c r="A126" s="89" t="str">
        <f>[1]연령별!A126</f>
        <v>100+</v>
      </c>
      <c r="B126" s="103">
        <f t="shared" si="25"/>
        <v>300</v>
      </c>
      <c r="C126" s="104">
        <f t="shared" si="26"/>
        <v>31</v>
      </c>
      <c r="D126" s="104">
        <f t="shared" si="27"/>
        <v>269</v>
      </c>
      <c r="E126" s="104">
        <f t="shared" si="32"/>
        <v>45</v>
      </c>
      <c r="F126" s="104">
        <v>8</v>
      </c>
      <c r="G126" s="104">
        <v>37</v>
      </c>
      <c r="H126" s="104">
        <f t="shared" si="33"/>
        <v>49</v>
      </c>
      <c r="I126" s="104">
        <v>5</v>
      </c>
      <c r="J126" s="104">
        <v>44</v>
      </c>
      <c r="K126" s="104">
        <f t="shared" si="34"/>
        <v>83</v>
      </c>
      <c r="L126" s="104">
        <v>9</v>
      </c>
      <c r="M126" s="104">
        <v>74</v>
      </c>
      <c r="N126" s="104">
        <f t="shared" si="35"/>
        <v>75</v>
      </c>
      <c r="O126" s="104">
        <v>7</v>
      </c>
      <c r="P126" s="104">
        <v>68</v>
      </c>
      <c r="Q126" s="104">
        <f t="shared" si="36"/>
        <v>48</v>
      </c>
      <c r="R126" s="104">
        <v>2</v>
      </c>
      <c r="S126" s="104">
        <v>46</v>
      </c>
    </row>
  </sheetData>
  <mergeCells count="10">
    <mergeCell ref="A1:M1"/>
    <mergeCell ref="A2:H2"/>
    <mergeCell ref="U2:V2"/>
    <mergeCell ref="A3:A4"/>
    <mergeCell ref="B3:D3"/>
    <mergeCell ref="E3:G3"/>
    <mergeCell ref="H3:J3"/>
    <mergeCell ref="K3:M3"/>
    <mergeCell ref="N3:P3"/>
    <mergeCell ref="Q3:S3"/>
  </mergeCells>
  <phoneticPr fontId="21" type="noConversion"/>
  <pageMargins left="0.7086111307144165" right="0.7086111307144165" top="0.74777776002883911" bottom="0.74777776002883911" header="0.31486111879348755" footer="0.3148611187934875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FG126"/>
  <sheetViews>
    <sheetView zoomScaleNormal="100" workbookViewId="0">
      <selection sqref="A1:XFD1048576"/>
    </sheetView>
  </sheetViews>
  <sheetFormatPr defaultColWidth="8.88671875" defaultRowHeight="14.25"/>
  <cols>
    <col min="1" max="1" width="8.88671875" style="36"/>
    <col min="2" max="2" width="12.44140625" style="36" customWidth="1"/>
    <col min="3" max="4" width="11.6640625" style="36" customWidth="1"/>
    <col min="5" max="7" width="10.44140625" style="36" customWidth="1"/>
    <col min="8" max="10" width="11.5546875" style="36" customWidth="1"/>
    <col min="11" max="19" width="12.21875" style="36" customWidth="1"/>
    <col min="20" max="16384" width="8.88671875" style="36"/>
  </cols>
  <sheetData>
    <row r="1" spans="1:163" ht="28.9" customHeight="1">
      <c r="A1" s="334" t="s">
        <v>333</v>
      </c>
      <c r="B1" s="334"/>
      <c r="C1" s="334"/>
      <c r="D1" s="334"/>
      <c r="E1" s="334"/>
      <c r="F1" s="334"/>
      <c r="G1" s="334"/>
    </row>
    <row r="3" spans="1:163" s="106" customFormat="1" ht="18" customHeight="1">
      <c r="A3" s="353" t="s">
        <v>4</v>
      </c>
      <c r="B3" s="350" t="s">
        <v>355</v>
      </c>
      <c r="C3" s="356"/>
      <c r="D3" s="357"/>
      <c r="E3" s="351" t="s">
        <v>354</v>
      </c>
      <c r="F3" s="352"/>
      <c r="G3" s="353"/>
      <c r="H3" s="351" t="s">
        <v>353</v>
      </c>
      <c r="I3" s="352"/>
      <c r="J3" s="353"/>
      <c r="K3" s="351" t="s">
        <v>351</v>
      </c>
      <c r="L3" s="352"/>
      <c r="M3" s="353"/>
      <c r="N3" s="351" t="s">
        <v>357</v>
      </c>
      <c r="O3" s="352"/>
      <c r="P3" s="353"/>
      <c r="Q3" s="354" t="s">
        <v>350</v>
      </c>
      <c r="R3" s="355"/>
      <c r="S3" s="35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  <c r="FF3" s="105"/>
      <c r="FG3" s="105"/>
    </row>
    <row r="4" spans="1:163" s="106" customFormat="1" ht="18" customHeight="1">
      <c r="A4" s="353"/>
      <c r="B4" s="107" t="s">
        <v>3</v>
      </c>
      <c r="C4" s="107" t="s">
        <v>1</v>
      </c>
      <c r="D4" s="107" t="s">
        <v>2</v>
      </c>
      <c r="E4" s="108" t="s">
        <v>3</v>
      </c>
      <c r="F4" s="108" t="s">
        <v>1</v>
      </c>
      <c r="G4" s="108" t="s">
        <v>2</v>
      </c>
      <c r="H4" s="108" t="s">
        <v>3</v>
      </c>
      <c r="I4" s="108" t="s">
        <v>1</v>
      </c>
      <c r="J4" s="108" t="s">
        <v>2</v>
      </c>
      <c r="K4" s="108" t="s">
        <v>3</v>
      </c>
      <c r="L4" s="108" t="s">
        <v>1</v>
      </c>
      <c r="M4" s="108" t="s">
        <v>2</v>
      </c>
      <c r="N4" s="108" t="s">
        <v>3</v>
      </c>
      <c r="O4" s="108" t="s">
        <v>1</v>
      </c>
      <c r="P4" s="108" t="s">
        <v>2</v>
      </c>
      <c r="Q4" s="108" t="s">
        <v>3</v>
      </c>
      <c r="R4" s="108" t="s">
        <v>1</v>
      </c>
      <c r="S4" s="109" t="s">
        <v>2</v>
      </c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</row>
    <row r="5" spans="1:163" s="116" customFormat="1" ht="22.9" customHeight="1">
      <c r="A5" s="110">
        <v>2015</v>
      </c>
      <c r="B5" s="111">
        <f t="shared" ref="B5:B36" si="0">SUM(C5:D5)</f>
        <v>1472199</v>
      </c>
      <c r="C5" s="112">
        <f t="shared" ref="C5:C36" si="1">SUM(F5,I5,L5,O5,R5)</f>
        <v>729662</v>
      </c>
      <c r="D5" s="112">
        <f t="shared" ref="D5:D36" si="2">SUM(G5,J5,M5,P5,S5)</f>
        <v>742537</v>
      </c>
      <c r="E5" s="113">
        <f>SUM(E6,E12,E18,E24,E30,E36,E42,E48,E54,E60,E66,E72,E78,E84,E90,E96,E102,E108,E114,E120,E126)</f>
        <v>98784</v>
      </c>
      <c r="F5" s="113">
        <f>SUM(F6,F12,F18,F24,F30,F36,F42,F48,F54,F60,F66,F72,F78,F84,F90,F96,F102,F108,F114,F120,F126)</f>
        <v>49362</v>
      </c>
      <c r="G5" s="113">
        <f>SUM(G6,G12,G18,G24,G30,G36,G42,G48,G54,G60,G66,G72,G78,G84,G90,G96,G102,G108,G114,G120,G126)</f>
        <v>49422</v>
      </c>
      <c r="H5" s="113">
        <v>305028</v>
      </c>
      <c r="I5" s="113">
        <v>149987</v>
      </c>
      <c r="J5" s="113">
        <v>155041</v>
      </c>
      <c r="K5" s="113">
        <v>221318</v>
      </c>
      <c r="L5" s="113">
        <v>107110</v>
      </c>
      <c r="M5" s="113">
        <v>114208</v>
      </c>
      <c r="N5" s="113">
        <v>446316</v>
      </c>
      <c r="O5" s="113">
        <v>221958</v>
      </c>
      <c r="P5" s="113">
        <v>224358</v>
      </c>
      <c r="Q5" s="114">
        <v>400753</v>
      </c>
      <c r="R5" s="114">
        <v>201245</v>
      </c>
      <c r="S5" s="114">
        <v>199508</v>
      </c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/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</row>
    <row r="6" spans="1:163" s="116" customFormat="1" ht="22.9" customHeight="1">
      <c r="A6" s="110" t="s">
        <v>56</v>
      </c>
      <c r="B6" s="117">
        <f t="shared" si="0"/>
        <v>68003</v>
      </c>
      <c r="C6" s="118">
        <f t="shared" si="1"/>
        <v>35084</v>
      </c>
      <c r="D6" s="118">
        <f t="shared" si="2"/>
        <v>32919</v>
      </c>
      <c r="E6" s="119">
        <f>SUM(E7:E11)</f>
        <v>3613</v>
      </c>
      <c r="F6" s="119">
        <f>SUM(F7:F11)</f>
        <v>1862</v>
      </c>
      <c r="G6" s="119">
        <f>SUM(G7:G11)</f>
        <v>1751</v>
      </c>
      <c r="H6" s="119">
        <v>12428</v>
      </c>
      <c r="I6" s="119">
        <v>6372</v>
      </c>
      <c r="J6" s="119">
        <v>6056</v>
      </c>
      <c r="K6" s="119">
        <v>8984</v>
      </c>
      <c r="L6" s="119">
        <v>4583</v>
      </c>
      <c r="M6" s="119">
        <v>4401</v>
      </c>
      <c r="N6" s="119">
        <v>19445</v>
      </c>
      <c r="O6" s="119">
        <v>10069</v>
      </c>
      <c r="P6" s="119">
        <v>9376</v>
      </c>
      <c r="Q6" s="119">
        <v>23533</v>
      </c>
      <c r="R6" s="119">
        <v>12198</v>
      </c>
      <c r="S6" s="119">
        <v>11335</v>
      </c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</row>
    <row r="7" spans="1:163" s="126" customFormat="1" ht="15.6" customHeight="1">
      <c r="A7" s="120" t="s">
        <v>322</v>
      </c>
      <c r="B7" s="121">
        <f t="shared" si="0"/>
        <v>12045</v>
      </c>
      <c r="C7" s="122">
        <f t="shared" si="1"/>
        <v>6213</v>
      </c>
      <c r="D7" s="122">
        <f t="shared" si="2"/>
        <v>5832</v>
      </c>
      <c r="E7" s="123">
        <v>655</v>
      </c>
      <c r="F7" s="123">
        <v>348</v>
      </c>
      <c r="G7" s="123">
        <v>307</v>
      </c>
      <c r="H7" s="124">
        <v>2154</v>
      </c>
      <c r="I7" s="124">
        <v>1109</v>
      </c>
      <c r="J7" s="124">
        <v>1045</v>
      </c>
      <c r="K7" s="123">
        <v>1548</v>
      </c>
      <c r="L7" s="123">
        <v>764</v>
      </c>
      <c r="M7" s="123">
        <v>784</v>
      </c>
      <c r="N7" s="123">
        <v>3703</v>
      </c>
      <c r="O7" s="123">
        <v>1936</v>
      </c>
      <c r="P7" s="123">
        <v>1767</v>
      </c>
      <c r="Q7" s="124">
        <v>3985</v>
      </c>
      <c r="R7" s="124">
        <v>2056</v>
      </c>
      <c r="S7" s="124">
        <v>1929</v>
      </c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</row>
    <row r="8" spans="1:163" s="126" customFormat="1" ht="15.6" customHeight="1">
      <c r="A8" s="120" t="s">
        <v>347</v>
      </c>
      <c r="B8" s="121">
        <f t="shared" si="0"/>
        <v>12920</v>
      </c>
      <c r="C8" s="122">
        <f t="shared" si="1"/>
        <v>6633</v>
      </c>
      <c r="D8" s="122">
        <f t="shared" si="2"/>
        <v>6287</v>
      </c>
      <c r="E8" s="123">
        <v>772</v>
      </c>
      <c r="F8" s="123">
        <v>418</v>
      </c>
      <c r="G8" s="123">
        <v>354</v>
      </c>
      <c r="H8" s="124">
        <v>2314</v>
      </c>
      <c r="I8" s="124">
        <v>1171</v>
      </c>
      <c r="J8" s="124">
        <v>1143</v>
      </c>
      <c r="K8" s="123">
        <v>1723</v>
      </c>
      <c r="L8" s="123">
        <v>900</v>
      </c>
      <c r="M8" s="123">
        <v>823</v>
      </c>
      <c r="N8" s="123">
        <v>3785</v>
      </c>
      <c r="O8" s="123">
        <v>1920</v>
      </c>
      <c r="P8" s="123">
        <v>1865</v>
      </c>
      <c r="Q8" s="123">
        <v>4326</v>
      </c>
      <c r="R8" s="123">
        <v>2224</v>
      </c>
      <c r="S8" s="123">
        <v>2102</v>
      </c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</row>
    <row r="9" spans="1:163" s="126" customFormat="1" ht="15.6" customHeight="1">
      <c r="A9" s="120" t="s">
        <v>133</v>
      </c>
      <c r="B9" s="121">
        <f t="shared" si="0"/>
        <v>13194</v>
      </c>
      <c r="C9" s="122">
        <f t="shared" si="1"/>
        <v>6775</v>
      </c>
      <c r="D9" s="122">
        <f t="shared" si="2"/>
        <v>6419</v>
      </c>
      <c r="E9" s="123">
        <v>711</v>
      </c>
      <c r="F9" s="123">
        <v>358</v>
      </c>
      <c r="G9" s="123">
        <v>353</v>
      </c>
      <c r="H9" s="124">
        <v>2477</v>
      </c>
      <c r="I9" s="124">
        <v>1248</v>
      </c>
      <c r="J9" s="124">
        <v>1229</v>
      </c>
      <c r="K9" s="123">
        <v>1691</v>
      </c>
      <c r="L9" s="123">
        <v>863</v>
      </c>
      <c r="M9" s="123">
        <v>828</v>
      </c>
      <c r="N9" s="123">
        <v>3730</v>
      </c>
      <c r="O9" s="123">
        <v>1956</v>
      </c>
      <c r="P9" s="123">
        <v>1774</v>
      </c>
      <c r="Q9" s="123">
        <v>4585</v>
      </c>
      <c r="R9" s="123">
        <v>2350</v>
      </c>
      <c r="S9" s="123">
        <v>2235</v>
      </c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5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5"/>
    </row>
    <row r="10" spans="1:163" s="126" customFormat="1" ht="15.6" customHeight="1">
      <c r="A10" s="120" t="s">
        <v>311</v>
      </c>
      <c r="B10" s="121">
        <f t="shared" si="0"/>
        <v>15104</v>
      </c>
      <c r="C10" s="122">
        <f t="shared" si="1"/>
        <v>7850</v>
      </c>
      <c r="D10" s="122">
        <f t="shared" si="2"/>
        <v>7254</v>
      </c>
      <c r="E10" s="123">
        <v>766</v>
      </c>
      <c r="F10" s="123">
        <v>387</v>
      </c>
      <c r="G10" s="123">
        <v>379</v>
      </c>
      <c r="H10" s="124">
        <v>2758</v>
      </c>
      <c r="I10" s="124">
        <v>1450</v>
      </c>
      <c r="J10" s="124">
        <v>1308</v>
      </c>
      <c r="K10" s="123">
        <v>2037</v>
      </c>
      <c r="L10" s="123">
        <v>1063</v>
      </c>
      <c r="M10" s="123">
        <v>974</v>
      </c>
      <c r="N10" s="123">
        <v>4175</v>
      </c>
      <c r="O10" s="123">
        <v>2144</v>
      </c>
      <c r="P10" s="123">
        <v>2031</v>
      </c>
      <c r="Q10" s="123">
        <v>5368</v>
      </c>
      <c r="R10" s="123">
        <v>2806</v>
      </c>
      <c r="S10" s="123">
        <v>2562</v>
      </c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</row>
    <row r="11" spans="1:163" s="126" customFormat="1" ht="15.6" customHeight="1">
      <c r="A11" s="120" t="s">
        <v>316</v>
      </c>
      <c r="B11" s="121">
        <f t="shared" si="0"/>
        <v>14740</v>
      </c>
      <c r="C11" s="122">
        <f t="shared" si="1"/>
        <v>7613</v>
      </c>
      <c r="D11" s="122">
        <f t="shared" si="2"/>
        <v>7127</v>
      </c>
      <c r="E11" s="123">
        <v>709</v>
      </c>
      <c r="F11" s="123">
        <v>351</v>
      </c>
      <c r="G11" s="123">
        <v>358</v>
      </c>
      <c r="H11" s="124">
        <v>2725</v>
      </c>
      <c r="I11" s="124">
        <v>1394</v>
      </c>
      <c r="J11" s="124">
        <v>1331</v>
      </c>
      <c r="K11" s="123">
        <v>1985</v>
      </c>
      <c r="L11" s="123">
        <v>993</v>
      </c>
      <c r="M11" s="123">
        <v>992</v>
      </c>
      <c r="N11" s="123">
        <v>4052</v>
      </c>
      <c r="O11" s="123">
        <v>2113</v>
      </c>
      <c r="P11" s="123">
        <v>1939</v>
      </c>
      <c r="Q11" s="123">
        <v>5269</v>
      </c>
      <c r="R11" s="123">
        <v>2762</v>
      </c>
      <c r="S11" s="123">
        <v>2507</v>
      </c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125"/>
      <c r="EO11" s="125"/>
      <c r="EP11" s="125"/>
      <c r="EQ11" s="125"/>
      <c r="ER11" s="125"/>
      <c r="ES11" s="125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</row>
    <row r="12" spans="1:163" s="116" customFormat="1" ht="22.9" customHeight="1">
      <c r="A12" s="127" t="s">
        <v>50</v>
      </c>
      <c r="B12" s="117">
        <f t="shared" si="0"/>
        <v>75697</v>
      </c>
      <c r="C12" s="118">
        <f t="shared" si="1"/>
        <v>39126</v>
      </c>
      <c r="D12" s="118">
        <f t="shared" si="2"/>
        <v>36571</v>
      </c>
      <c r="E12" s="119">
        <f>SUM(E13:E17)</f>
        <v>2992</v>
      </c>
      <c r="F12" s="119">
        <f>SUM(F13:F17)</f>
        <v>1529</v>
      </c>
      <c r="G12" s="119">
        <f>SUM(G13:G17)</f>
        <v>1463</v>
      </c>
      <c r="H12" s="119">
        <v>14806</v>
      </c>
      <c r="I12" s="119">
        <v>7632</v>
      </c>
      <c r="J12" s="119">
        <v>7174</v>
      </c>
      <c r="K12" s="119">
        <v>10269</v>
      </c>
      <c r="L12" s="119">
        <v>5281</v>
      </c>
      <c r="M12" s="119">
        <v>4988</v>
      </c>
      <c r="N12" s="119">
        <v>20466</v>
      </c>
      <c r="O12" s="119">
        <v>10729</v>
      </c>
      <c r="P12" s="119">
        <v>9737</v>
      </c>
      <c r="Q12" s="128">
        <v>27164</v>
      </c>
      <c r="R12" s="128">
        <v>13955</v>
      </c>
      <c r="S12" s="128">
        <v>13209</v>
      </c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5"/>
      <c r="CL12" s="115"/>
      <c r="CM12" s="115"/>
      <c r="CN12" s="115"/>
      <c r="CO12" s="115"/>
      <c r="CP12" s="115"/>
      <c r="CQ12" s="115"/>
      <c r="CR12" s="115"/>
      <c r="CS12" s="115"/>
      <c r="CT12" s="115"/>
      <c r="CU12" s="115"/>
      <c r="CV12" s="115"/>
      <c r="CW12" s="115"/>
      <c r="CX12" s="115"/>
      <c r="CY12" s="115"/>
      <c r="CZ12" s="115"/>
      <c r="DA12" s="115"/>
      <c r="DB12" s="115"/>
      <c r="DC12" s="115"/>
      <c r="DD12" s="115"/>
      <c r="DE12" s="115"/>
      <c r="DF12" s="115"/>
      <c r="DG12" s="115"/>
      <c r="DH12" s="115"/>
      <c r="DI12" s="115"/>
      <c r="DJ12" s="115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115"/>
      <c r="ED12" s="115"/>
      <c r="EE12" s="115"/>
      <c r="EF12" s="115"/>
      <c r="EG12" s="115"/>
      <c r="EH12" s="115"/>
      <c r="EI12" s="115"/>
      <c r="EJ12" s="115"/>
      <c r="EK12" s="115"/>
      <c r="EL12" s="115"/>
      <c r="EM12" s="115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</row>
    <row r="13" spans="1:163" s="126" customFormat="1" ht="15.6" customHeight="1">
      <c r="A13" s="120" t="s">
        <v>318</v>
      </c>
      <c r="B13" s="121">
        <f t="shared" si="0"/>
        <v>15023</v>
      </c>
      <c r="C13" s="122">
        <f t="shared" si="1"/>
        <v>7753</v>
      </c>
      <c r="D13" s="122">
        <f t="shared" si="2"/>
        <v>7270</v>
      </c>
      <c r="E13" s="123">
        <v>650</v>
      </c>
      <c r="F13" s="123">
        <v>337</v>
      </c>
      <c r="G13" s="123">
        <v>313</v>
      </c>
      <c r="H13" s="124">
        <v>2782</v>
      </c>
      <c r="I13" s="124">
        <v>1447</v>
      </c>
      <c r="J13" s="124">
        <v>1335</v>
      </c>
      <c r="K13" s="123">
        <v>2069</v>
      </c>
      <c r="L13" s="123">
        <v>1077</v>
      </c>
      <c r="M13" s="123">
        <v>992</v>
      </c>
      <c r="N13" s="123">
        <v>4078</v>
      </c>
      <c r="O13" s="123">
        <v>2081</v>
      </c>
      <c r="P13" s="123">
        <v>1997</v>
      </c>
      <c r="Q13" s="124">
        <v>5444</v>
      </c>
      <c r="R13" s="124">
        <v>2811</v>
      </c>
      <c r="S13" s="124">
        <v>2633</v>
      </c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</row>
    <row r="14" spans="1:163" s="126" customFormat="1" ht="15.6" customHeight="1">
      <c r="A14" s="120" t="s">
        <v>134</v>
      </c>
      <c r="B14" s="121">
        <f t="shared" si="0"/>
        <v>14573</v>
      </c>
      <c r="C14" s="122">
        <f t="shared" si="1"/>
        <v>7514</v>
      </c>
      <c r="D14" s="122">
        <f t="shared" si="2"/>
        <v>7059</v>
      </c>
      <c r="E14" s="123">
        <v>553</v>
      </c>
      <c r="F14" s="123">
        <v>286</v>
      </c>
      <c r="G14" s="123">
        <v>267</v>
      </c>
      <c r="H14" s="124">
        <v>2822</v>
      </c>
      <c r="I14" s="124">
        <v>1440</v>
      </c>
      <c r="J14" s="124">
        <v>1382</v>
      </c>
      <c r="K14" s="123">
        <v>1950</v>
      </c>
      <c r="L14" s="123">
        <v>1004</v>
      </c>
      <c r="M14" s="123">
        <v>946</v>
      </c>
      <c r="N14" s="123">
        <v>3967</v>
      </c>
      <c r="O14" s="123">
        <v>2121</v>
      </c>
      <c r="P14" s="123">
        <v>1846</v>
      </c>
      <c r="Q14" s="123">
        <v>5281</v>
      </c>
      <c r="R14" s="123">
        <v>2663</v>
      </c>
      <c r="S14" s="123">
        <v>2618</v>
      </c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</row>
    <row r="15" spans="1:163" s="126" customFormat="1" ht="15.6" customHeight="1">
      <c r="A15" s="120" t="s">
        <v>319</v>
      </c>
      <c r="B15" s="121">
        <f t="shared" si="0"/>
        <v>15067</v>
      </c>
      <c r="C15" s="122">
        <f t="shared" si="1"/>
        <v>7694</v>
      </c>
      <c r="D15" s="122">
        <f t="shared" si="2"/>
        <v>7373</v>
      </c>
      <c r="E15" s="123">
        <v>579</v>
      </c>
      <c r="F15" s="123">
        <v>295</v>
      </c>
      <c r="G15" s="123">
        <v>284</v>
      </c>
      <c r="H15" s="124">
        <v>2924</v>
      </c>
      <c r="I15" s="124">
        <v>1482</v>
      </c>
      <c r="J15" s="124">
        <v>1442</v>
      </c>
      <c r="K15" s="123">
        <v>2080</v>
      </c>
      <c r="L15" s="123">
        <v>1078</v>
      </c>
      <c r="M15" s="123">
        <v>1002</v>
      </c>
      <c r="N15" s="123">
        <v>4070</v>
      </c>
      <c r="O15" s="123">
        <v>2097</v>
      </c>
      <c r="P15" s="123">
        <v>1973</v>
      </c>
      <c r="Q15" s="123">
        <v>5414</v>
      </c>
      <c r="R15" s="123">
        <v>2742</v>
      </c>
      <c r="S15" s="123">
        <v>2672</v>
      </c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5"/>
      <c r="EU15" s="125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5"/>
    </row>
    <row r="16" spans="1:163" s="126" customFormat="1" ht="15.6" customHeight="1">
      <c r="A16" s="120" t="s">
        <v>314</v>
      </c>
      <c r="B16" s="121">
        <f t="shared" si="0"/>
        <v>16287</v>
      </c>
      <c r="C16" s="122">
        <f t="shared" si="1"/>
        <v>8504</v>
      </c>
      <c r="D16" s="122">
        <f t="shared" si="2"/>
        <v>7783</v>
      </c>
      <c r="E16" s="123">
        <v>617</v>
      </c>
      <c r="F16" s="123">
        <v>301</v>
      </c>
      <c r="G16" s="123">
        <v>316</v>
      </c>
      <c r="H16" s="124">
        <v>3238</v>
      </c>
      <c r="I16" s="124">
        <v>1671</v>
      </c>
      <c r="J16" s="124">
        <v>1567</v>
      </c>
      <c r="K16" s="123">
        <v>2159</v>
      </c>
      <c r="L16" s="123">
        <v>1112</v>
      </c>
      <c r="M16" s="123">
        <v>1047</v>
      </c>
      <c r="N16" s="123">
        <v>4414</v>
      </c>
      <c r="O16" s="123">
        <v>2360</v>
      </c>
      <c r="P16" s="123">
        <v>2054</v>
      </c>
      <c r="Q16" s="123">
        <v>5859</v>
      </c>
      <c r="R16" s="123">
        <v>3060</v>
      </c>
      <c r="S16" s="123">
        <v>2799</v>
      </c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5"/>
      <c r="EU16" s="125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5"/>
    </row>
    <row r="17" spans="1:163" s="126" customFormat="1" ht="15.6" customHeight="1">
      <c r="A17" s="120" t="s">
        <v>317</v>
      </c>
      <c r="B17" s="121">
        <f t="shared" si="0"/>
        <v>14747</v>
      </c>
      <c r="C17" s="122">
        <f t="shared" si="1"/>
        <v>7661</v>
      </c>
      <c r="D17" s="122">
        <f t="shared" si="2"/>
        <v>7086</v>
      </c>
      <c r="E17" s="123">
        <v>593</v>
      </c>
      <c r="F17" s="123">
        <v>310</v>
      </c>
      <c r="G17" s="123">
        <v>283</v>
      </c>
      <c r="H17" s="124">
        <v>3040</v>
      </c>
      <c r="I17" s="124">
        <v>1592</v>
      </c>
      <c r="J17" s="124">
        <v>1448</v>
      </c>
      <c r="K17" s="123">
        <v>2011</v>
      </c>
      <c r="L17" s="123">
        <v>1010</v>
      </c>
      <c r="M17" s="123">
        <v>1001</v>
      </c>
      <c r="N17" s="123">
        <v>3937</v>
      </c>
      <c r="O17" s="123">
        <v>2070</v>
      </c>
      <c r="P17" s="123">
        <v>1867</v>
      </c>
      <c r="Q17" s="123">
        <v>5166</v>
      </c>
      <c r="R17" s="123">
        <v>2679</v>
      </c>
      <c r="S17" s="123">
        <v>2487</v>
      </c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  <c r="EO17" s="125"/>
      <c r="EP17" s="125"/>
      <c r="EQ17" s="125"/>
      <c r="ER17" s="125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5"/>
      <c r="FF17" s="125"/>
      <c r="FG17" s="125"/>
    </row>
    <row r="18" spans="1:163" s="116" customFormat="1" ht="22.15" customHeight="1">
      <c r="A18" s="127" t="s">
        <v>44</v>
      </c>
      <c r="B18" s="117">
        <f t="shared" si="0"/>
        <v>83692</v>
      </c>
      <c r="C18" s="118">
        <f t="shared" si="1"/>
        <v>43561</v>
      </c>
      <c r="D18" s="118">
        <f t="shared" si="2"/>
        <v>40131</v>
      </c>
      <c r="E18" s="119">
        <f>SUM(E19:E23)</f>
        <v>3454</v>
      </c>
      <c r="F18" s="119">
        <f>SUM(F19:F23)</f>
        <v>1844</v>
      </c>
      <c r="G18" s="119">
        <f>SUM(G19:G23)</f>
        <v>1610</v>
      </c>
      <c r="H18" s="119">
        <v>17769</v>
      </c>
      <c r="I18" s="119">
        <v>9323</v>
      </c>
      <c r="J18" s="119">
        <v>8446</v>
      </c>
      <c r="K18" s="119">
        <v>11549</v>
      </c>
      <c r="L18" s="119">
        <v>5888</v>
      </c>
      <c r="M18" s="119">
        <v>5661</v>
      </c>
      <c r="N18" s="119">
        <v>23157</v>
      </c>
      <c r="O18" s="119">
        <v>12199</v>
      </c>
      <c r="P18" s="119">
        <v>10958</v>
      </c>
      <c r="Q18" s="128">
        <v>27763</v>
      </c>
      <c r="R18" s="128">
        <v>14307</v>
      </c>
      <c r="S18" s="128">
        <v>13456</v>
      </c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/>
      <c r="DK18" s="115"/>
      <c r="DL18" s="115"/>
      <c r="DM18" s="115"/>
      <c r="DN18" s="115"/>
      <c r="DO18" s="115"/>
      <c r="DP18" s="115"/>
      <c r="DQ18" s="115"/>
      <c r="DR18" s="115"/>
      <c r="DS18" s="115"/>
      <c r="DT18" s="115"/>
      <c r="DU18" s="115"/>
      <c r="DV18" s="115"/>
      <c r="DW18" s="115"/>
      <c r="DX18" s="115"/>
      <c r="DY18" s="115"/>
      <c r="DZ18" s="115"/>
      <c r="EA18" s="115"/>
      <c r="EB18" s="115"/>
      <c r="EC18" s="115"/>
      <c r="ED18" s="115"/>
      <c r="EE18" s="115"/>
      <c r="EF18" s="115"/>
      <c r="EG18" s="115"/>
      <c r="EH18" s="115"/>
      <c r="EI18" s="115"/>
      <c r="EJ18" s="115"/>
      <c r="EK18" s="115"/>
      <c r="EL18" s="115"/>
      <c r="EM18" s="115"/>
      <c r="EN18" s="115"/>
      <c r="EO18" s="115"/>
      <c r="EP18" s="115"/>
      <c r="EQ18" s="115"/>
      <c r="ER18" s="115"/>
      <c r="ES18" s="115"/>
      <c r="ET18" s="115"/>
      <c r="EU18" s="115"/>
      <c r="EV18" s="115"/>
      <c r="EW18" s="115"/>
      <c r="EX18" s="115"/>
      <c r="EY18" s="115"/>
      <c r="EZ18" s="115"/>
      <c r="FA18" s="115"/>
      <c r="FB18" s="115"/>
      <c r="FC18" s="115"/>
      <c r="FD18" s="115"/>
      <c r="FE18" s="115"/>
      <c r="FF18" s="115"/>
      <c r="FG18" s="115"/>
    </row>
    <row r="19" spans="1:163" s="126" customFormat="1" ht="15.6" customHeight="1">
      <c r="A19" s="120" t="s">
        <v>313</v>
      </c>
      <c r="B19" s="121">
        <f t="shared" si="0"/>
        <v>14375</v>
      </c>
      <c r="C19" s="122">
        <f t="shared" si="1"/>
        <v>7479</v>
      </c>
      <c r="D19" s="122">
        <f t="shared" si="2"/>
        <v>6896</v>
      </c>
      <c r="E19" s="123">
        <v>526</v>
      </c>
      <c r="F19" s="123">
        <v>284</v>
      </c>
      <c r="G19" s="123">
        <v>242</v>
      </c>
      <c r="H19" s="124">
        <v>2980</v>
      </c>
      <c r="I19" s="124">
        <v>1529</v>
      </c>
      <c r="J19" s="124">
        <v>1451</v>
      </c>
      <c r="K19" s="123">
        <v>1919</v>
      </c>
      <c r="L19" s="123">
        <v>988</v>
      </c>
      <c r="M19" s="123">
        <v>931</v>
      </c>
      <c r="N19" s="123">
        <v>3908</v>
      </c>
      <c r="O19" s="123">
        <v>2072</v>
      </c>
      <c r="P19" s="123">
        <v>1836</v>
      </c>
      <c r="Q19" s="124">
        <v>5042</v>
      </c>
      <c r="R19" s="124">
        <v>2606</v>
      </c>
      <c r="S19" s="124">
        <v>2436</v>
      </c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</row>
    <row r="20" spans="1:163" s="126" customFormat="1" ht="15.6" customHeight="1">
      <c r="A20" s="120" t="s">
        <v>136</v>
      </c>
      <c r="B20" s="121">
        <f t="shared" si="0"/>
        <v>15805</v>
      </c>
      <c r="C20" s="122">
        <f t="shared" si="1"/>
        <v>8193</v>
      </c>
      <c r="D20" s="122">
        <f t="shared" si="2"/>
        <v>7612</v>
      </c>
      <c r="E20" s="123">
        <v>678</v>
      </c>
      <c r="F20" s="123">
        <v>357</v>
      </c>
      <c r="G20" s="123">
        <v>321</v>
      </c>
      <c r="H20" s="124">
        <v>3282</v>
      </c>
      <c r="I20" s="124">
        <v>1692</v>
      </c>
      <c r="J20" s="124">
        <v>1590</v>
      </c>
      <c r="K20" s="123">
        <v>2157</v>
      </c>
      <c r="L20" s="123">
        <v>1117</v>
      </c>
      <c r="M20" s="123">
        <v>1040</v>
      </c>
      <c r="N20" s="123">
        <v>4263</v>
      </c>
      <c r="O20" s="123">
        <v>2239</v>
      </c>
      <c r="P20" s="123">
        <v>2024</v>
      </c>
      <c r="Q20" s="123">
        <v>5425</v>
      </c>
      <c r="R20" s="123">
        <v>2788</v>
      </c>
      <c r="S20" s="123">
        <v>2637</v>
      </c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</row>
    <row r="21" spans="1:163" s="126" customFormat="1" ht="15.6" customHeight="1">
      <c r="A21" s="120" t="s">
        <v>135</v>
      </c>
      <c r="B21" s="121">
        <f t="shared" si="0"/>
        <v>17159</v>
      </c>
      <c r="C21" s="122">
        <f t="shared" si="1"/>
        <v>9010</v>
      </c>
      <c r="D21" s="122">
        <f t="shared" si="2"/>
        <v>8149</v>
      </c>
      <c r="E21" s="123">
        <v>686</v>
      </c>
      <c r="F21" s="123">
        <v>380</v>
      </c>
      <c r="G21" s="123">
        <v>306</v>
      </c>
      <c r="H21" s="124">
        <v>3579</v>
      </c>
      <c r="I21" s="124">
        <v>1921</v>
      </c>
      <c r="J21" s="124">
        <v>1658</v>
      </c>
      <c r="K21" s="123">
        <v>2333</v>
      </c>
      <c r="L21" s="123">
        <v>1184</v>
      </c>
      <c r="M21" s="123">
        <v>1149</v>
      </c>
      <c r="N21" s="123">
        <v>4845</v>
      </c>
      <c r="O21" s="123">
        <v>2559</v>
      </c>
      <c r="P21" s="123">
        <v>2286</v>
      </c>
      <c r="Q21" s="123">
        <v>5716</v>
      </c>
      <c r="R21" s="123">
        <v>2966</v>
      </c>
      <c r="S21" s="123">
        <v>2750</v>
      </c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25"/>
      <c r="CZ21" s="125"/>
      <c r="DA21" s="125"/>
      <c r="DB21" s="125"/>
      <c r="DC21" s="125"/>
      <c r="DD21" s="125"/>
      <c r="DE21" s="125"/>
      <c r="DF21" s="125"/>
      <c r="DG21" s="125"/>
      <c r="DH21" s="125"/>
      <c r="DI21" s="125"/>
      <c r="DJ21" s="125"/>
      <c r="DK21" s="125"/>
      <c r="DL21" s="125"/>
      <c r="DM21" s="125"/>
      <c r="DN21" s="125"/>
      <c r="DO21" s="125"/>
      <c r="DP21" s="125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5"/>
      <c r="ED21" s="125"/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5"/>
      <c r="FF21" s="125"/>
      <c r="FG21" s="125"/>
    </row>
    <row r="22" spans="1:163" s="126" customFormat="1" ht="15.6" customHeight="1">
      <c r="A22" s="120" t="s">
        <v>306</v>
      </c>
      <c r="B22" s="121">
        <f t="shared" si="0"/>
        <v>16881</v>
      </c>
      <c r="C22" s="122">
        <f t="shared" si="1"/>
        <v>8793</v>
      </c>
      <c r="D22" s="122">
        <f t="shared" si="2"/>
        <v>8088</v>
      </c>
      <c r="E22" s="123">
        <v>705</v>
      </c>
      <c r="F22" s="123">
        <v>373</v>
      </c>
      <c r="G22" s="123">
        <v>332</v>
      </c>
      <c r="H22" s="124">
        <v>3681</v>
      </c>
      <c r="I22" s="124">
        <v>1993</v>
      </c>
      <c r="J22" s="124">
        <v>1688</v>
      </c>
      <c r="K22" s="123">
        <v>2406</v>
      </c>
      <c r="L22" s="123">
        <v>1208</v>
      </c>
      <c r="M22" s="123">
        <v>1198</v>
      </c>
      <c r="N22" s="123">
        <v>4711</v>
      </c>
      <c r="O22" s="123">
        <v>2462</v>
      </c>
      <c r="P22" s="123">
        <v>2249</v>
      </c>
      <c r="Q22" s="123">
        <v>5378</v>
      </c>
      <c r="R22" s="123">
        <v>2757</v>
      </c>
      <c r="S22" s="123">
        <v>2621</v>
      </c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5"/>
      <c r="ED22" s="125"/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</row>
    <row r="23" spans="1:163" s="126" customFormat="1" ht="15.6" customHeight="1">
      <c r="A23" s="120" t="s">
        <v>309</v>
      </c>
      <c r="B23" s="121">
        <f t="shared" si="0"/>
        <v>19472</v>
      </c>
      <c r="C23" s="122">
        <f t="shared" si="1"/>
        <v>10086</v>
      </c>
      <c r="D23" s="122">
        <f t="shared" si="2"/>
        <v>9386</v>
      </c>
      <c r="E23" s="123">
        <v>859</v>
      </c>
      <c r="F23" s="123">
        <v>450</v>
      </c>
      <c r="G23" s="123">
        <v>409</v>
      </c>
      <c r="H23" s="124">
        <v>4247</v>
      </c>
      <c r="I23" s="124">
        <v>2188</v>
      </c>
      <c r="J23" s="124">
        <v>2059</v>
      </c>
      <c r="K23" s="123">
        <v>2734</v>
      </c>
      <c r="L23" s="123">
        <v>1391</v>
      </c>
      <c r="M23" s="123">
        <v>1343</v>
      </c>
      <c r="N23" s="123">
        <v>5430</v>
      </c>
      <c r="O23" s="123">
        <v>2867</v>
      </c>
      <c r="P23" s="123">
        <v>2563</v>
      </c>
      <c r="Q23" s="123">
        <v>6202</v>
      </c>
      <c r="R23" s="123">
        <v>3190</v>
      </c>
      <c r="S23" s="123">
        <v>3012</v>
      </c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  <c r="BM23" s="125"/>
      <c r="BN23" s="125"/>
      <c r="BO23" s="125"/>
      <c r="BP23" s="125"/>
      <c r="BQ23" s="125"/>
      <c r="BR23" s="125"/>
      <c r="BS23" s="125"/>
      <c r="BT23" s="125"/>
      <c r="BU23" s="125"/>
      <c r="BV23" s="125"/>
      <c r="BW23" s="125"/>
      <c r="BX23" s="125"/>
      <c r="BY23" s="125"/>
      <c r="BZ23" s="125"/>
      <c r="CA23" s="125"/>
      <c r="CB23" s="125"/>
      <c r="CC23" s="125"/>
      <c r="CD23" s="125"/>
      <c r="CE23" s="125"/>
      <c r="CF23" s="125"/>
      <c r="CG23" s="125"/>
      <c r="CH23" s="125"/>
      <c r="CI23" s="125"/>
      <c r="CJ23" s="125"/>
      <c r="CK23" s="125"/>
      <c r="CL23" s="125"/>
      <c r="CM23" s="125"/>
      <c r="CN23" s="125"/>
      <c r="CO23" s="125"/>
      <c r="CP23" s="125"/>
      <c r="CQ23" s="125"/>
      <c r="CR23" s="125"/>
      <c r="CS23" s="125"/>
      <c r="CT23" s="125"/>
      <c r="CU23" s="125"/>
      <c r="CV23" s="125"/>
      <c r="CW23" s="125"/>
      <c r="CX23" s="125"/>
      <c r="CY23" s="125"/>
      <c r="CZ23" s="125"/>
      <c r="DA23" s="125"/>
      <c r="DB23" s="125"/>
      <c r="DC23" s="125"/>
      <c r="DD23" s="125"/>
      <c r="DE23" s="125"/>
      <c r="DF23" s="125"/>
      <c r="DG23" s="125"/>
      <c r="DH23" s="125"/>
      <c r="DI23" s="125"/>
      <c r="DJ23" s="125"/>
      <c r="DK23" s="125"/>
      <c r="DL23" s="125"/>
      <c r="DM23" s="125"/>
      <c r="DN23" s="125"/>
      <c r="DO23" s="125"/>
      <c r="DP23" s="125"/>
      <c r="DQ23" s="125"/>
      <c r="DR23" s="125"/>
      <c r="DS23" s="125"/>
      <c r="DT23" s="125"/>
      <c r="DU23" s="125"/>
      <c r="DV23" s="125"/>
      <c r="DW23" s="125"/>
      <c r="DX23" s="125"/>
      <c r="DY23" s="125"/>
      <c r="DZ23" s="125"/>
      <c r="EA23" s="125"/>
      <c r="EB23" s="125"/>
      <c r="EC23" s="125"/>
      <c r="ED23" s="125"/>
      <c r="EE23" s="125"/>
      <c r="EF23" s="125"/>
      <c r="EG23" s="125"/>
      <c r="EH23" s="125"/>
      <c r="EI23" s="125"/>
      <c r="EJ23" s="125"/>
      <c r="EK23" s="125"/>
      <c r="EL23" s="125"/>
      <c r="EM23" s="125"/>
      <c r="EN23" s="125"/>
      <c r="EO23" s="125"/>
      <c r="EP23" s="125"/>
      <c r="EQ23" s="125"/>
      <c r="ER23" s="125"/>
      <c r="ES23" s="125"/>
      <c r="ET23" s="125"/>
      <c r="EU23" s="125"/>
      <c r="EV23" s="125"/>
      <c r="EW23" s="125"/>
      <c r="EX23" s="125"/>
      <c r="EY23" s="125"/>
      <c r="EZ23" s="125"/>
      <c r="FA23" s="125"/>
      <c r="FB23" s="125"/>
      <c r="FC23" s="125"/>
      <c r="FD23" s="125"/>
      <c r="FE23" s="125"/>
      <c r="FF23" s="125"/>
      <c r="FG23" s="125"/>
    </row>
    <row r="24" spans="1:163" s="116" customFormat="1" ht="23.45" customHeight="1">
      <c r="A24" s="127" t="s">
        <v>38</v>
      </c>
      <c r="B24" s="117">
        <f t="shared" si="0"/>
        <v>113313</v>
      </c>
      <c r="C24" s="118">
        <f t="shared" si="1"/>
        <v>58848</v>
      </c>
      <c r="D24" s="118">
        <f t="shared" si="2"/>
        <v>54465</v>
      </c>
      <c r="E24" s="119">
        <f>SUM(E25:E29)</f>
        <v>5509</v>
      </c>
      <c r="F24" s="119">
        <f>SUM(F25:F29)</f>
        <v>2855</v>
      </c>
      <c r="G24" s="119">
        <f>SUM(G25:G29)</f>
        <v>2654</v>
      </c>
      <c r="H24" s="119">
        <v>24518</v>
      </c>
      <c r="I24" s="119">
        <v>12910</v>
      </c>
      <c r="J24" s="119">
        <v>11608</v>
      </c>
      <c r="K24" s="119">
        <v>16620</v>
      </c>
      <c r="L24" s="119">
        <v>8438</v>
      </c>
      <c r="M24" s="119">
        <v>8182</v>
      </c>
      <c r="N24" s="119">
        <v>33324</v>
      </c>
      <c r="O24" s="119">
        <v>17354</v>
      </c>
      <c r="P24" s="119">
        <v>15970</v>
      </c>
      <c r="Q24" s="128">
        <v>33342</v>
      </c>
      <c r="R24" s="128">
        <v>17291</v>
      </c>
      <c r="S24" s="128">
        <v>16051</v>
      </c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/>
      <c r="DK24" s="115"/>
      <c r="DL24" s="115"/>
      <c r="DM24" s="115"/>
      <c r="DN24" s="115"/>
      <c r="DO24" s="115"/>
      <c r="DP24" s="115"/>
      <c r="DQ24" s="115"/>
      <c r="DR24" s="115"/>
      <c r="DS24" s="115"/>
      <c r="DT24" s="115"/>
      <c r="DU24" s="115"/>
      <c r="DV24" s="115"/>
      <c r="DW24" s="115"/>
      <c r="DX24" s="115"/>
      <c r="DY24" s="115"/>
      <c r="DZ24" s="115"/>
      <c r="EA24" s="115"/>
      <c r="EB24" s="115"/>
      <c r="EC24" s="115"/>
      <c r="ED24" s="115"/>
      <c r="EE24" s="115"/>
      <c r="EF24" s="115"/>
      <c r="EG24" s="115"/>
      <c r="EH24" s="115"/>
      <c r="EI24" s="115"/>
      <c r="EJ24" s="115"/>
      <c r="EK24" s="115"/>
      <c r="EL24" s="115"/>
      <c r="EM24" s="115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</row>
    <row r="25" spans="1:163" s="126" customFormat="1" ht="15.6" customHeight="1">
      <c r="A25" s="120" t="s">
        <v>320</v>
      </c>
      <c r="B25" s="121">
        <f t="shared" si="0"/>
        <v>22583</v>
      </c>
      <c r="C25" s="122">
        <f t="shared" si="1"/>
        <v>11777</v>
      </c>
      <c r="D25" s="122">
        <f t="shared" si="2"/>
        <v>10806</v>
      </c>
      <c r="E25" s="123">
        <v>1043</v>
      </c>
      <c r="F25" s="123">
        <v>550</v>
      </c>
      <c r="G25" s="123">
        <v>493</v>
      </c>
      <c r="H25" s="124">
        <v>4853</v>
      </c>
      <c r="I25" s="124">
        <v>2531</v>
      </c>
      <c r="J25" s="124">
        <v>2322</v>
      </c>
      <c r="K25" s="123">
        <v>3167</v>
      </c>
      <c r="L25" s="123">
        <v>1600</v>
      </c>
      <c r="M25" s="123">
        <v>1567</v>
      </c>
      <c r="N25" s="123">
        <v>6461</v>
      </c>
      <c r="O25" s="123">
        <v>3443</v>
      </c>
      <c r="P25" s="123">
        <v>3018</v>
      </c>
      <c r="Q25" s="124">
        <v>7059</v>
      </c>
      <c r="R25" s="124">
        <v>3653</v>
      </c>
      <c r="S25" s="124">
        <v>3406</v>
      </c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125"/>
      <c r="BP25" s="125"/>
      <c r="BQ25" s="125"/>
      <c r="BR25" s="125"/>
      <c r="BS25" s="125"/>
      <c r="BT25" s="125"/>
      <c r="BU25" s="125"/>
      <c r="BV25" s="125"/>
      <c r="BW25" s="125"/>
      <c r="BX25" s="125"/>
      <c r="BY25" s="125"/>
      <c r="BZ25" s="125"/>
      <c r="CA25" s="125"/>
      <c r="CB25" s="125"/>
      <c r="CC25" s="125"/>
      <c r="CD25" s="125"/>
      <c r="CE25" s="125"/>
      <c r="CF25" s="125"/>
      <c r="CG25" s="125"/>
      <c r="CH25" s="125"/>
      <c r="CI25" s="125"/>
      <c r="CJ25" s="125"/>
      <c r="CK25" s="125"/>
      <c r="CL25" s="125"/>
      <c r="CM25" s="125"/>
      <c r="CN25" s="125"/>
      <c r="CO25" s="125"/>
      <c r="CP25" s="125"/>
      <c r="CQ25" s="125"/>
      <c r="CR25" s="125"/>
      <c r="CS25" s="125"/>
      <c r="CT25" s="125"/>
      <c r="CU25" s="125"/>
      <c r="CV25" s="125"/>
      <c r="CW25" s="125"/>
      <c r="CX25" s="125"/>
      <c r="CY25" s="125"/>
      <c r="CZ25" s="125"/>
      <c r="DA25" s="125"/>
      <c r="DB25" s="125"/>
      <c r="DC25" s="125"/>
      <c r="DD25" s="125"/>
      <c r="DE25" s="125"/>
      <c r="DF25" s="125"/>
      <c r="DG25" s="125"/>
      <c r="DH25" s="125"/>
      <c r="DI25" s="125"/>
      <c r="DJ25" s="125"/>
      <c r="DK25" s="125"/>
      <c r="DL25" s="125"/>
      <c r="DM25" s="125"/>
      <c r="DN25" s="125"/>
      <c r="DO25" s="125"/>
      <c r="DP25" s="125"/>
      <c r="DQ25" s="125"/>
      <c r="DR25" s="125"/>
      <c r="DS25" s="125"/>
      <c r="DT25" s="125"/>
      <c r="DU25" s="125"/>
      <c r="DV25" s="125"/>
      <c r="DW25" s="125"/>
      <c r="DX25" s="125"/>
      <c r="DY25" s="125"/>
      <c r="DZ25" s="125"/>
      <c r="EA25" s="125"/>
      <c r="EB25" s="125"/>
      <c r="EC25" s="125"/>
      <c r="ED25" s="125"/>
      <c r="EE25" s="125"/>
      <c r="EF25" s="125"/>
      <c r="EG25" s="125"/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25"/>
      <c r="FG25" s="125"/>
    </row>
    <row r="26" spans="1:163" s="126" customFormat="1" ht="15.6" customHeight="1">
      <c r="A26" s="120" t="s">
        <v>312</v>
      </c>
      <c r="B26" s="121">
        <f t="shared" si="0"/>
        <v>21625</v>
      </c>
      <c r="C26" s="122">
        <f t="shared" si="1"/>
        <v>11203</v>
      </c>
      <c r="D26" s="122">
        <f t="shared" si="2"/>
        <v>10422</v>
      </c>
      <c r="E26" s="123">
        <v>977</v>
      </c>
      <c r="F26" s="123">
        <v>510</v>
      </c>
      <c r="G26" s="123">
        <v>467</v>
      </c>
      <c r="H26" s="124">
        <v>4721</v>
      </c>
      <c r="I26" s="124">
        <v>2523</v>
      </c>
      <c r="J26" s="124">
        <v>2198</v>
      </c>
      <c r="K26" s="123">
        <v>3188</v>
      </c>
      <c r="L26" s="123">
        <v>1596</v>
      </c>
      <c r="M26" s="123">
        <v>1592</v>
      </c>
      <c r="N26" s="123">
        <v>6197</v>
      </c>
      <c r="O26" s="123">
        <v>3182</v>
      </c>
      <c r="P26" s="123">
        <v>3015</v>
      </c>
      <c r="Q26" s="123">
        <v>6542</v>
      </c>
      <c r="R26" s="123">
        <v>3392</v>
      </c>
      <c r="S26" s="123">
        <v>3150</v>
      </c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125"/>
      <c r="AR26" s="125"/>
      <c r="AS26" s="125"/>
      <c r="AT26" s="125"/>
      <c r="AU26" s="125"/>
      <c r="AV26" s="125"/>
      <c r="AW26" s="125"/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P26" s="125"/>
      <c r="BQ26" s="125"/>
      <c r="BR26" s="125"/>
      <c r="BS26" s="125"/>
      <c r="BT26" s="125"/>
      <c r="BU26" s="125"/>
      <c r="BV26" s="125"/>
      <c r="BW26" s="125"/>
      <c r="BX26" s="125"/>
      <c r="BY26" s="125"/>
      <c r="BZ26" s="125"/>
      <c r="CA26" s="125"/>
      <c r="CB26" s="125"/>
      <c r="CC26" s="125"/>
      <c r="CD26" s="125"/>
      <c r="CE26" s="125"/>
      <c r="CF26" s="125"/>
      <c r="CG26" s="125"/>
      <c r="CH26" s="125"/>
      <c r="CI26" s="125"/>
      <c r="CJ26" s="125"/>
      <c r="CK26" s="125"/>
      <c r="CL26" s="125"/>
      <c r="CM26" s="125"/>
      <c r="CN26" s="125"/>
      <c r="CO26" s="125"/>
      <c r="CP26" s="125"/>
      <c r="CQ26" s="125"/>
      <c r="CR26" s="125"/>
      <c r="CS26" s="125"/>
      <c r="CT26" s="125"/>
      <c r="CU26" s="125"/>
      <c r="CV26" s="125"/>
      <c r="CW26" s="125"/>
      <c r="CX26" s="125"/>
      <c r="CY26" s="125"/>
      <c r="CZ26" s="125"/>
      <c r="DA26" s="125"/>
      <c r="DB26" s="125"/>
      <c r="DC26" s="125"/>
      <c r="DD26" s="125"/>
      <c r="DE26" s="125"/>
      <c r="DF26" s="125"/>
      <c r="DG26" s="125"/>
      <c r="DH26" s="125"/>
      <c r="DI26" s="125"/>
      <c r="DJ26" s="125"/>
      <c r="DK26" s="125"/>
      <c r="DL26" s="125"/>
      <c r="DM26" s="125"/>
      <c r="DN26" s="125"/>
      <c r="DO26" s="125"/>
      <c r="DP26" s="125"/>
      <c r="DQ26" s="125"/>
      <c r="DR26" s="125"/>
      <c r="DS26" s="125"/>
      <c r="DT26" s="125"/>
      <c r="DU26" s="125"/>
      <c r="DV26" s="125"/>
      <c r="DW26" s="125"/>
      <c r="DX26" s="125"/>
      <c r="DY26" s="125"/>
      <c r="DZ26" s="125"/>
      <c r="EA26" s="125"/>
      <c r="EB26" s="125"/>
      <c r="EC26" s="125"/>
      <c r="ED26" s="125"/>
      <c r="EE26" s="125"/>
      <c r="EF26" s="125"/>
      <c r="EG26" s="125"/>
      <c r="EH26" s="125"/>
      <c r="EI26" s="125"/>
      <c r="EJ26" s="125"/>
      <c r="EK26" s="125"/>
      <c r="EL26" s="125"/>
      <c r="EM26" s="125"/>
      <c r="EN26" s="125"/>
      <c r="EO26" s="125"/>
      <c r="EP26" s="125"/>
      <c r="EQ26" s="125"/>
      <c r="ER26" s="125"/>
      <c r="ES26" s="125"/>
      <c r="ET26" s="125"/>
      <c r="EU26" s="125"/>
      <c r="EV26" s="125"/>
      <c r="EW26" s="125"/>
      <c r="EX26" s="125"/>
      <c r="EY26" s="125"/>
      <c r="EZ26" s="125"/>
      <c r="FA26" s="125"/>
      <c r="FB26" s="125"/>
      <c r="FC26" s="125"/>
      <c r="FD26" s="125"/>
      <c r="FE26" s="125"/>
      <c r="FF26" s="125"/>
      <c r="FG26" s="125"/>
    </row>
    <row r="27" spans="1:163" s="126" customFormat="1" ht="15.6" customHeight="1">
      <c r="A27" s="120" t="s">
        <v>315</v>
      </c>
      <c r="B27" s="121">
        <f t="shared" si="0"/>
        <v>22490</v>
      </c>
      <c r="C27" s="122">
        <f t="shared" si="1"/>
        <v>11651</v>
      </c>
      <c r="D27" s="122">
        <f t="shared" si="2"/>
        <v>10839</v>
      </c>
      <c r="E27" s="123">
        <v>1125</v>
      </c>
      <c r="F27" s="123">
        <v>594</v>
      </c>
      <c r="G27" s="123">
        <v>531</v>
      </c>
      <c r="H27" s="124">
        <v>4867</v>
      </c>
      <c r="I27" s="124">
        <v>2542</v>
      </c>
      <c r="J27" s="124">
        <v>2325</v>
      </c>
      <c r="K27" s="123">
        <v>3398</v>
      </c>
      <c r="L27" s="123">
        <v>1748</v>
      </c>
      <c r="M27" s="123">
        <v>1650</v>
      </c>
      <c r="N27" s="123">
        <v>6539</v>
      </c>
      <c r="O27" s="123">
        <v>3393</v>
      </c>
      <c r="P27" s="123">
        <v>3146</v>
      </c>
      <c r="Q27" s="123">
        <v>6561</v>
      </c>
      <c r="R27" s="123">
        <v>3374</v>
      </c>
      <c r="S27" s="123">
        <v>3187</v>
      </c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5"/>
      <c r="BQ27" s="125"/>
      <c r="BR27" s="125"/>
      <c r="BS27" s="125"/>
      <c r="BT27" s="125"/>
      <c r="BU27" s="125"/>
      <c r="BV27" s="125"/>
      <c r="BW27" s="125"/>
      <c r="BX27" s="125"/>
      <c r="BY27" s="125"/>
      <c r="BZ27" s="125"/>
      <c r="CA27" s="125"/>
      <c r="CB27" s="125"/>
      <c r="CC27" s="125"/>
      <c r="CD27" s="125"/>
      <c r="CE27" s="125"/>
      <c r="CF27" s="125"/>
      <c r="CG27" s="125"/>
      <c r="CH27" s="125"/>
      <c r="CI27" s="125"/>
      <c r="CJ27" s="125"/>
      <c r="CK27" s="125"/>
      <c r="CL27" s="125"/>
      <c r="CM27" s="125"/>
      <c r="CN27" s="125"/>
      <c r="CO27" s="125"/>
      <c r="CP27" s="125"/>
      <c r="CQ27" s="125"/>
      <c r="CR27" s="125"/>
      <c r="CS27" s="125"/>
      <c r="CT27" s="125"/>
      <c r="CU27" s="125"/>
      <c r="CV27" s="125"/>
      <c r="CW27" s="125"/>
      <c r="CX27" s="125"/>
      <c r="CY27" s="125"/>
      <c r="CZ27" s="125"/>
      <c r="DA27" s="125"/>
      <c r="DB27" s="125"/>
      <c r="DC27" s="125"/>
      <c r="DD27" s="125"/>
      <c r="DE27" s="125"/>
      <c r="DF27" s="125"/>
      <c r="DG27" s="125"/>
      <c r="DH27" s="125"/>
      <c r="DI27" s="125"/>
      <c r="DJ27" s="125"/>
      <c r="DK27" s="125"/>
      <c r="DL27" s="125"/>
      <c r="DM27" s="125"/>
      <c r="DN27" s="125"/>
      <c r="DO27" s="125"/>
      <c r="DP27" s="125"/>
      <c r="DQ27" s="125"/>
      <c r="DR27" s="125"/>
      <c r="DS27" s="125"/>
      <c r="DT27" s="125"/>
      <c r="DU27" s="125"/>
      <c r="DV27" s="125"/>
      <c r="DW27" s="125"/>
      <c r="DX27" s="125"/>
      <c r="DY27" s="125"/>
      <c r="DZ27" s="125"/>
      <c r="EA27" s="125"/>
      <c r="EB27" s="125"/>
      <c r="EC27" s="125"/>
      <c r="ED27" s="125"/>
      <c r="EE27" s="125"/>
      <c r="EF27" s="125"/>
      <c r="EG27" s="125"/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25"/>
      <c r="FG27" s="125"/>
    </row>
    <row r="28" spans="1:163" s="126" customFormat="1" ht="15.6" customHeight="1">
      <c r="A28" s="120" t="s">
        <v>305</v>
      </c>
      <c r="B28" s="121">
        <f t="shared" si="0"/>
        <v>23484</v>
      </c>
      <c r="C28" s="122">
        <f t="shared" si="1"/>
        <v>12104</v>
      </c>
      <c r="D28" s="122">
        <f t="shared" si="2"/>
        <v>11380</v>
      </c>
      <c r="E28" s="123">
        <v>1165</v>
      </c>
      <c r="F28" s="123">
        <v>596</v>
      </c>
      <c r="G28" s="123">
        <v>569</v>
      </c>
      <c r="H28" s="124">
        <v>5183</v>
      </c>
      <c r="I28" s="124">
        <v>2709</v>
      </c>
      <c r="J28" s="124">
        <v>2474</v>
      </c>
      <c r="K28" s="123">
        <v>3427</v>
      </c>
      <c r="L28" s="123">
        <v>1753</v>
      </c>
      <c r="M28" s="123">
        <v>1674</v>
      </c>
      <c r="N28" s="123">
        <v>7057</v>
      </c>
      <c r="O28" s="123">
        <v>3587</v>
      </c>
      <c r="P28" s="123">
        <v>3470</v>
      </c>
      <c r="Q28" s="123">
        <v>6652</v>
      </c>
      <c r="R28" s="123">
        <v>3459</v>
      </c>
      <c r="S28" s="123">
        <v>3193</v>
      </c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  <c r="BN28" s="125"/>
      <c r="BO28" s="125"/>
      <c r="BP28" s="125"/>
      <c r="BQ28" s="125"/>
      <c r="BR28" s="125"/>
      <c r="BS28" s="125"/>
      <c r="BT28" s="125"/>
      <c r="BU28" s="125"/>
      <c r="BV28" s="125"/>
      <c r="BW28" s="125"/>
      <c r="BX28" s="125"/>
      <c r="BY28" s="125"/>
      <c r="BZ28" s="125"/>
      <c r="CA28" s="125"/>
      <c r="CB28" s="125"/>
      <c r="CC28" s="125"/>
      <c r="CD28" s="125"/>
      <c r="CE28" s="125"/>
      <c r="CF28" s="125"/>
      <c r="CG28" s="125"/>
      <c r="CH28" s="125"/>
      <c r="CI28" s="125"/>
      <c r="CJ28" s="125"/>
      <c r="CK28" s="125"/>
      <c r="CL28" s="125"/>
      <c r="CM28" s="125"/>
      <c r="CN28" s="125"/>
      <c r="CO28" s="125"/>
      <c r="CP28" s="125"/>
      <c r="CQ28" s="125"/>
      <c r="CR28" s="125"/>
      <c r="CS28" s="125"/>
      <c r="CT28" s="125"/>
      <c r="CU28" s="125"/>
      <c r="CV28" s="125"/>
      <c r="CW28" s="125"/>
      <c r="CX28" s="125"/>
      <c r="CY28" s="125"/>
      <c r="CZ28" s="125"/>
      <c r="DA28" s="125"/>
      <c r="DB28" s="125"/>
      <c r="DC28" s="125"/>
      <c r="DD28" s="125"/>
      <c r="DE28" s="125"/>
      <c r="DF28" s="125"/>
      <c r="DG28" s="125"/>
      <c r="DH28" s="125"/>
      <c r="DI28" s="125"/>
      <c r="DJ28" s="125"/>
      <c r="DK28" s="125"/>
      <c r="DL28" s="125"/>
      <c r="DM28" s="125"/>
      <c r="DN28" s="125"/>
      <c r="DO28" s="125"/>
      <c r="DP28" s="125"/>
      <c r="DQ28" s="125"/>
      <c r="DR28" s="125"/>
      <c r="DS28" s="125"/>
      <c r="DT28" s="125"/>
      <c r="DU28" s="125"/>
      <c r="DV28" s="125"/>
      <c r="DW28" s="125"/>
      <c r="DX28" s="125"/>
      <c r="DY28" s="125"/>
      <c r="DZ28" s="125"/>
      <c r="EA28" s="125"/>
      <c r="EB28" s="125"/>
      <c r="EC28" s="125"/>
      <c r="ED28" s="125"/>
      <c r="EE28" s="125"/>
      <c r="EF28" s="125"/>
      <c r="EG28" s="125"/>
      <c r="EH28" s="125"/>
      <c r="EI28" s="125"/>
      <c r="EJ28" s="125"/>
      <c r="EK28" s="125"/>
      <c r="EL28" s="125"/>
      <c r="EM28" s="125"/>
      <c r="EN28" s="125"/>
      <c r="EO28" s="125"/>
      <c r="EP28" s="125"/>
      <c r="EQ28" s="125"/>
      <c r="ER28" s="125"/>
      <c r="ES28" s="125"/>
      <c r="ET28" s="125"/>
      <c r="EU28" s="125"/>
      <c r="EV28" s="125"/>
      <c r="EW28" s="125"/>
      <c r="EX28" s="125"/>
      <c r="EY28" s="125"/>
      <c r="EZ28" s="125"/>
      <c r="FA28" s="125"/>
      <c r="FB28" s="125"/>
      <c r="FC28" s="125"/>
      <c r="FD28" s="125"/>
      <c r="FE28" s="125"/>
      <c r="FF28" s="125"/>
      <c r="FG28" s="125"/>
    </row>
    <row r="29" spans="1:163" s="126" customFormat="1" ht="15.6" customHeight="1">
      <c r="A29" s="120" t="s">
        <v>307</v>
      </c>
      <c r="B29" s="121">
        <f t="shared" si="0"/>
        <v>23131</v>
      </c>
      <c r="C29" s="122">
        <f t="shared" si="1"/>
        <v>12113</v>
      </c>
      <c r="D29" s="122">
        <f t="shared" si="2"/>
        <v>11018</v>
      </c>
      <c r="E29" s="123">
        <v>1199</v>
      </c>
      <c r="F29" s="123">
        <v>605</v>
      </c>
      <c r="G29" s="123">
        <v>594</v>
      </c>
      <c r="H29" s="124">
        <v>4894</v>
      </c>
      <c r="I29" s="124">
        <v>2605</v>
      </c>
      <c r="J29" s="124">
        <v>2289</v>
      </c>
      <c r="K29" s="123">
        <v>3440</v>
      </c>
      <c r="L29" s="123">
        <v>1741</v>
      </c>
      <c r="M29" s="123">
        <v>1699</v>
      </c>
      <c r="N29" s="123">
        <v>7070</v>
      </c>
      <c r="O29" s="123">
        <v>3749</v>
      </c>
      <c r="P29" s="123">
        <v>3321</v>
      </c>
      <c r="Q29" s="123">
        <v>6528</v>
      </c>
      <c r="R29" s="123">
        <v>3413</v>
      </c>
      <c r="S29" s="123">
        <v>3115</v>
      </c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5"/>
      <c r="BM29" s="125"/>
      <c r="BN29" s="125"/>
      <c r="BO29" s="125"/>
      <c r="BP29" s="125"/>
      <c r="BQ29" s="125"/>
      <c r="BR29" s="125"/>
      <c r="BS29" s="125"/>
      <c r="BT29" s="125"/>
      <c r="BU29" s="125"/>
      <c r="BV29" s="125"/>
      <c r="BW29" s="125"/>
      <c r="BX29" s="125"/>
      <c r="BY29" s="125"/>
      <c r="BZ29" s="125"/>
      <c r="CA29" s="125"/>
      <c r="CB29" s="125"/>
      <c r="CC29" s="125"/>
      <c r="CD29" s="125"/>
      <c r="CE29" s="125"/>
      <c r="CF29" s="125"/>
      <c r="CG29" s="125"/>
      <c r="CH29" s="125"/>
      <c r="CI29" s="125"/>
      <c r="CJ29" s="125"/>
      <c r="CK29" s="125"/>
      <c r="CL29" s="125"/>
      <c r="CM29" s="125"/>
      <c r="CN29" s="125"/>
      <c r="CO29" s="125"/>
      <c r="CP29" s="125"/>
      <c r="CQ29" s="125"/>
      <c r="CR29" s="125"/>
      <c r="CS29" s="125"/>
      <c r="CT29" s="125"/>
      <c r="CU29" s="125"/>
      <c r="CV29" s="125"/>
      <c r="CW29" s="125"/>
      <c r="CX29" s="125"/>
      <c r="CY29" s="125"/>
      <c r="CZ29" s="125"/>
      <c r="DA29" s="125"/>
      <c r="DB29" s="125"/>
      <c r="DC29" s="125"/>
      <c r="DD29" s="125"/>
      <c r="DE29" s="125"/>
      <c r="DF29" s="125"/>
      <c r="DG29" s="125"/>
      <c r="DH29" s="125"/>
      <c r="DI29" s="125"/>
      <c r="DJ29" s="125"/>
      <c r="DK29" s="125"/>
      <c r="DL29" s="125"/>
      <c r="DM29" s="125"/>
      <c r="DN29" s="125"/>
      <c r="DO29" s="125"/>
      <c r="DP29" s="125"/>
      <c r="DQ29" s="125"/>
      <c r="DR29" s="125"/>
      <c r="DS29" s="125"/>
      <c r="DT29" s="125"/>
      <c r="DU29" s="125"/>
      <c r="DV29" s="125"/>
      <c r="DW29" s="125"/>
      <c r="DX29" s="125"/>
      <c r="DY29" s="125"/>
      <c r="DZ29" s="125"/>
      <c r="EA29" s="125"/>
      <c r="EB29" s="125"/>
      <c r="EC29" s="125"/>
      <c r="ED29" s="125"/>
      <c r="EE29" s="125"/>
      <c r="EF29" s="125"/>
      <c r="EG29" s="125"/>
      <c r="EH29" s="125"/>
      <c r="EI29" s="125"/>
      <c r="EJ29" s="125"/>
      <c r="EK29" s="125"/>
      <c r="EL29" s="125"/>
      <c r="EM29" s="125"/>
      <c r="EN29" s="125"/>
      <c r="EO29" s="125"/>
      <c r="EP29" s="125"/>
      <c r="EQ29" s="125"/>
      <c r="ER29" s="125"/>
      <c r="ES29" s="125"/>
      <c r="ET29" s="125"/>
      <c r="EU29" s="125"/>
      <c r="EV29" s="125"/>
      <c r="EW29" s="125"/>
      <c r="EX29" s="125"/>
      <c r="EY29" s="125"/>
      <c r="EZ29" s="125"/>
      <c r="FA29" s="125"/>
      <c r="FB29" s="125"/>
      <c r="FC29" s="125"/>
      <c r="FD29" s="125"/>
      <c r="FE29" s="125"/>
      <c r="FF29" s="125"/>
      <c r="FG29" s="125"/>
    </row>
    <row r="30" spans="1:163" s="116" customFormat="1" ht="21.6" customHeight="1">
      <c r="A30" s="127" t="s">
        <v>32</v>
      </c>
      <c r="B30" s="117">
        <f t="shared" si="0"/>
        <v>112422</v>
      </c>
      <c r="C30" s="118">
        <f t="shared" si="1"/>
        <v>59137</v>
      </c>
      <c r="D30" s="118">
        <f t="shared" si="2"/>
        <v>53285</v>
      </c>
      <c r="E30" s="119">
        <f>SUM(E31:E35)</f>
        <v>6959</v>
      </c>
      <c r="F30" s="119">
        <f>SUM(F31:F35)</f>
        <v>3563</v>
      </c>
      <c r="G30" s="119">
        <f>SUM(G31:G35)</f>
        <v>3396</v>
      </c>
      <c r="H30" s="119">
        <v>24089</v>
      </c>
      <c r="I30" s="119">
        <v>12632</v>
      </c>
      <c r="J30" s="119">
        <v>11457</v>
      </c>
      <c r="K30" s="119">
        <v>16780</v>
      </c>
      <c r="L30" s="119">
        <v>8702</v>
      </c>
      <c r="M30" s="119">
        <v>8078</v>
      </c>
      <c r="N30" s="119">
        <v>35636</v>
      </c>
      <c r="O30" s="119">
        <v>18903</v>
      </c>
      <c r="P30" s="119">
        <v>16733</v>
      </c>
      <c r="Q30" s="128">
        <v>28958</v>
      </c>
      <c r="R30" s="128">
        <v>15337</v>
      </c>
      <c r="S30" s="128">
        <v>13621</v>
      </c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/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/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F30" s="115"/>
      <c r="FG30" s="115"/>
    </row>
    <row r="31" spans="1:163" s="126" customFormat="1" ht="15.6" customHeight="1">
      <c r="A31" s="120" t="s">
        <v>137</v>
      </c>
      <c r="B31" s="121">
        <f t="shared" si="0"/>
        <v>23869</v>
      </c>
      <c r="C31" s="122">
        <f t="shared" si="1"/>
        <v>12356</v>
      </c>
      <c r="D31" s="122">
        <f t="shared" si="2"/>
        <v>11513</v>
      </c>
      <c r="E31" s="123">
        <v>1302</v>
      </c>
      <c r="F31" s="123">
        <v>623</v>
      </c>
      <c r="G31" s="123">
        <v>679</v>
      </c>
      <c r="H31" s="124">
        <v>5180</v>
      </c>
      <c r="I31" s="124">
        <v>2716</v>
      </c>
      <c r="J31" s="124">
        <v>2464</v>
      </c>
      <c r="K31" s="123">
        <v>3579</v>
      </c>
      <c r="L31" s="123">
        <v>1812</v>
      </c>
      <c r="M31" s="123">
        <v>1767</v>
      </c>
      <c r="N31" s="123">
        <v>7463</v>
      </c>
      <c r="O31" s="123">
        <v>3909</v>
      </c>
      <c r="P31" s="123">
        <v>3554</v>
      </c>
      <c r="Q31" s="124">
        <v>6345</v>
      </c>
      <c r="R31" s="124">
        <v>3296</v>
      </c>
      <c r="S31" s="124">
        <v>3049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  <c r="AJ31" s="125"/>
      <c r="AK31" s="125"/>
      <c r="AL31" s="125"/>
      <c r="AM31" s="125"/>
      <c r="AN31" s="125"/>
      <c r="AO31" s="125"/>
      <c r="AP31" s="125"/>
      <c r="AQ31" s="125"/>
      <c r="AR31" s="125"/>
      <c r="AS31" s="125"/>
      <c r="AT31" s="125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5"/>
      <c r="CW31" s="125"/>
      <c r="CX31" s="125"/>
      <c r="CY31" s="125"/>
      <c r="CZ31" s="125"/>
      <c r="DA31" s="125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125"/>
      <c r="EY31" s="125"/>
      <c r="EZ31" s="125"/>
      <c r="FA31" s="125"/>
      <c r="FB31" s="125"/>
      <c r="FC31" s="125"/>
      <c r="FD31" s="125"/>
      <c r="FE31" s="125"/>
      <c r="FF31" s="125"/>
      <c r="FG31" s="125"/>
    </row>
    <row r="32" spans="1:163" s="126" customFormat="1" ht="15.6" customHeight="1">
      <c r="A32" s="120" t="s">
        <v>308</v>
      </c>
      <c r="B32" s="121">
        <f t="shared" si="0"/>
        <v>23355</v>
      </c>
      <c r="C32" s="122">
        <f t="shared" si="1"/>
        <v>12496</v>
      </c>
      <c r="D32" s="122">
        <f t="shared" si="2"/>
        <v>10859</v>
      </c>
      <c r="E32" s="123">
        <v>1428</v>
      </c>
      <c r="F32" s="123">
        <v>762</v>
      </c>
      <c r="G32" s="123">
        <v>666</v>
      </c>
      <c r="H32" s="124">
        <v>4950</v>
      </c>
      <c r="I32" s="124">
        <v>2646</v>
      </c>
      <c r="J32" s="124">
        <v>2304</v>
      </c>
      <c r="K32" s="123">
        <v>3459</v>
      </c>
      <c r="L32" s="123">
        <v>1807</v>
      </c>
      <c r="M32" s="123">
        <v>1652</v>
      </c>
      <c r="N32" s="123">
        <v>7328</v>
      </c>
      <c r="O32" s="123">
        <v>3966</v>
      </c>
      <c r="P32" s="123">
        <v>3362</v>
      </c>
      <c r="Q32" s="123">
        <v>6190</v>
      </c>
      <c r="R32" s="123">
        <v>3315</v>
      </c>
      <c r="S32" s="123">
        <v>2875</v>
      </c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5"/>
      <c r="CW32" s="125"/>
      <c r="CX32" s="125"/>
      <c r="CY32" s="125"/>
      <c r="CZ32" s="125"/>
      <c r="DA32" s="125"/>
      <c r="DB32" s="125"/>
      <c r="DC32" s="125"/>
      <c r="DD32" s="125"/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5"/>
      <c r="DS32" s="125"/>
      <c r="DT32" s="125"/>
      <c r="DU32" s="125"/>
      <c r="DV32" s="125"/>
      <c r="DW32" s="125"/>
      <c r="DX32" s="125"/>
      <c r="DY32" s="125"/>
      <c r="DZ32" s="125"/>
      <c r="EA32" s="125"/>
      <c r="EB32" s="125"/>
      <c r="EC32" s="125"/>
      <c r="ED32" s="125"/>
      <c r="EE32" s="125"/>
      <c r="EF32" s="125"/>
      <c r="EG32" s="125"/>
      <c r="EH32" s="125"/>
      <c r="EI32" s="125"/>
      <c r="EJ32" s="125"/>
      <c r="EK32" s="125"/>
      <c r="EL32" s="125"/>
      <c r="EM32" s="125"/>
      <c r="EN32" s="125"/>
      <c r="EO32" s="125"/>
      <c r="EP32" s="125"/>
      <c r="EQ32" s="125"/>
      <c r="ER32" s="125"/>
      <c r="ES32" s="125"/>
      <c r="ET32" s="125"/>
      <c r="EU32" s="125"/>
      <c r="EV32" s="125"/>
      <c r="EW32" s="125"/>
      <c r="EX32" s="125"/>
      <c r="EY32" s="125"/>
      <c r="EZ32" s="125"/>
      <c r="FA32" s="125"/>
      <c r="FB32" s="125"/>
      <c r="FC32" s="125"/>
      <c r="FD32" s="125"/>
      <c r="FE32" s="125"/>
      <c r="FF32" s="125"/>
      <c r="FG32" s="125"/>
    </row>
    <row r="33" spans="1:163" s="126" customFormat="1" ht="15.6" customHeight="1">
      <c r="A33" s="120" t="s">
        <v>271</v>
      </c>
      <c r="B33" s="121">
        <f t="shared" si="0"/>
        <v>22511</v>
      </c>
      <c r="C33" s="122">
        <f t="shared" si="1"/>
        <v>11910</v>
      </c>
      <c r="D33" s="122">
        <f t="shared" si="2"/>
        <v>10601</v>
      </c>
      <c r="E33" s="123">
        <v>1381</v>
      </c>
      <c r="F33" s="123">
        <v>705</v>
      </c>
      <c r="G33" s="123">
        <v>676</v>
      </c>
      <c r="H33" s="124">
        <v>4783</v>
      </c>
      <c r="I33" s="124">
        <v>2492</v>
      </c>
      <c r="J33" s="124">
        <v>2291</v>
      </c>
      <c r="K33" s="123">
        <v>3397</v>
      </c>
      <c r="L33" s="123">
        <v>1782</v>
      </c>
      <c r="M33" s="123">
        <v>1615</v>
      </c>
      <c r="N33" s="123">
        <v>7176</v>
      </c>
      <c r="O33" s="123">
        <v>3826</v>
      </c>
      <c r="P33" s="123">
        <v>3350</v>
      </c>
      <c r="Q33" s="123">
        <v>5774</v>
      </c>
      <c r="R33" s="123">
        <v>3105</v>
      </c>
      <c r="S33" s="123">
        <v>2669</v>
      </c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  <c r="CQ33" s="125"/>
      <c r="CR33" s="125"/>
      <c r="CS33" s="125"/>
      <c r="CT33" s="125"/>
      <c r="CU33" s="125"/>
      <c r="CV33" s="125"/>
      <c r="CW33" s="125"/>
      <c r="CX33" s="125"/>
      <c r="CY33" s="125"/>
      <c r="CZ33" s="125"/>
      <c r="DA33" s="125"/>
      <c r="DB33" s="125"/>
      <c r="DC33" s="125"/>
      <c r="DD33" s="125"/>
      <c r="DE33" s="125"/>
      <c r="DF33" s="125"/>
      <c r="DG33" s="125"/>
      <c r="DH33" s="125"/>
      <c r="DI33" s="125"/>
      <c r="DJ33" s="125"/>
      <c r="DK33" s="125"/>
      <c r="DL33" s="125"/>
      <c r="DM33" s="125"/>
      <c r="DN33" s="125"/>
      <c r="DO33" s="125"/>
      <c r="DP33" s="125"/>
      <c r="DQ33" s="125"/>
      <c r="DR33" s="125"/>
      <c r="DS33" s="125"/>
      <c r="DT33" s="125"/>
      <c r="DU33" s="125"/>
      <c r="DV33" s="125"/>
      <c r="DW33" s="125"/>
      <c r="DX33" s="125"/>
      <c r="DY33" s="125"/>
      <c r="DZ33" s="125"/>
      <c r="EA33" s="125"/>
      <c r="EB33" s="125"/>
      <c r="EC33" s="125"/>
      <c r="ED33" s="125"/>
      <c r="EE33" s="125"/>
      <c r="EF33" s="125"/>
      <c r="EG33" s="125"/>
      <c r="EH33" s="125"/>
      <c r="EI33" s="125"/>
      <c r="EJ33" s="125"/>
      <c r="EK33" s="125"/>
      <c r="EL33" s="125"/>
      <c r="EM33" s="125"/>
      <c r="EN33" s="125"/>
      <c r="EO33" s="125"/>
      <c r="EP33" s="125"/>
      <c r="EQ33" s="125"/>
      <c r="ER33" s="125"/>
      <c r="ES33" s="125"/>
      <c r="ET33" s="125"/>
      <c r="EU33" s="125"/>
      <c r="EV33" s="125"/>
      <c r="EW33" s="125"/>
      <c r="EX33" s="125"/>
      <c r="EY33" s="125"/>
      <c r="EZ33" s="125"/>
      <c r="FA33" s="125"/>
      <c r="FB33" s="125"/>
      <c r="FC33" s="125"/>
      <c r="FD33" s="125"/>
      <c r="FE33" s="125"/>
      <c r="FF33" s="125"/>
      <c r="FG33" s="125"/>
    </row>
    <row r="34" spans="1:163" s="126" customFormat="1" ht="15.6" customHeight="1">
      <c r="A34" s="120" t="s">
        <v>270</v>
      </c>
      <c r="B34" s="121">
        <f t="shared" si="0"/>
        <v>22275</v>
      </c>
      <c r="C34" s="122">
        <f t="shared" si="1"/>
        <v>11718</v>
      </c>
      <c r="D34" s="122">
        <f t="shared" si="2"/>
        <v>10557</v>
      </c>
      <c r="E34" s="123">
        <v>1494</v>
      </c>
      <c r="F34" s="123">
        <v>789</v>
      </c>
      <c r="G34" s="123">
        <v>705</v>
      </c>
      <c r="H34" s="124">
        <v>4747</v>
      </c>
      <c r="I34" s="124">
        <v>2471</v>
      </c>
      <c r="J34" s="124">
        <v>2276</v>
      </c>
      <c r="K34" s="123">
        <v>3256</v>
      </c>
      <c r="L34" s="123">
        <v>1700</v>
      </c>
      <c r="M34" s="123">
        <v>1556</v>
      </c>
      <c r="N34" s="123">
        <v>7120</v>
      </c>
      <c r="O34" s="123">
        <v>3746</v>
      </c>
      <c r="P34" s="123">
        <v>3374</v>
      </c>
      <c r="Q34" s="123">
        <v>5658</v>
      </c>
      <c r="R34" s="123">
        <v>3012</v>
      </c>
      <c r="S34" s="123">
        <v>2646</v>
      </c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5"/>
      <c r="CW34" s="125"/>
      <c r="CX34" s="125"/>
      <c r="CY34" s="125"/>
      <c r="CZ34" s="125"/>
      <c r="DA34" s="125"/>
      <c r="DB34" s="125"/>
      <c r="DC34" s="125"/>
      <c r="DD34" s="125"/>
      <c r="DE34" s="125"/>
      <c r="DF34" s="125"/>
      <c r="DG34" s="125"/>
      <c r="DH34" s="125"/>
      <c r="DI34" s="125"/>
      <c r="DJ34" s="125"/>
      <c r="DK34" s="125"/>
      <c r="DL34" s="125"/>
      <c r="DM34" s="125"/>
      <c r="DN34" s="125"/>
      <c r="DO34" s="125"/>
      <c r="DP34" s="125"/>
      <c r="DQ34" s="125"/>
      <c r="DR34" s="125"/>
      <c r="DS34" s="125"/>
      <c r="DT34" s="125"/>
      <c r="DU34" s="125"/>
      <c r="DV34" s="125"/>
      <c r="DW34" s="125"/>
      <c r="DX34" s="125"/>
      <c r="DY34" s="125"/>
      <c r="DZ34" s="125"/>
      <c r="EA34" s="125"/>
      <c r="EB34" s="125"/>
      <c r="EC34" s="125"/>
      <c r="ED34" s="125"/>
      <c r="EE34" s="125"/>
      <c r="EF34" s="125"/>
      <c r="EG34" s="125"/>
      <c r="EH34" s="125"/>
      <c r="EI34" s="125"/>
      <c r="EJ34" s="125"/>
      <c r="EK34" s="125"/>
      <c r="EL34" s="125"/>
      <c r="EM34" s="125"/>
      <c r="EN34" s="125"/>
      <c r="EO34" s="125"/>
      <c r="EP34" s="125"/>
      <c r="EQ34" s="125"/>
      <c r="ER34" s="125"/>
      <c r="ES34" s="125"/>
      <c r="ET34" s="125"/>
      <c r="EU34" s="125"/>
      <c r="EV34" s="125"/>
      <c r="EW34" s="125"/>
      <c r="EX34" s="125"/>
      <c r="EY34" s="125"/>
      <c r="EZ34" s="125"/>
      <c r="FA34" s="125"/>
      <c r="FB34" s="125"/>
      <c r="FC34" s="125"/>
      <c r="FD34" s="125"/>
      <c r="FE34" s="125"/>
      <c r="FF34" s="125"/>
      <c r="FG34" s="125"/>
    </row>
    <row r="35" spans="1:163" s="126" customFormat="1" ht="15.6" customHeight="1">
      <c r="A35" s="120" t="s">
        <v>272</v>
      </c>
      <c r="B35" s="121">
        <f t="shared" si="0"/>
        <v>20412</v>
      </c>
      <c r="C35" s="122">
        <f t="shared" si="1"/>
        <v>10657</v>
      </c>
      <c r="D35" s="122">
        <f t="shared" si="2"/>
        <v>9755</v>
      </c>
      <c r="E35" s="123">
        <v>1354</v>
      </c>
      <c r="F35" s="123">
        <v>684</v>
      </c>
      <c r="G35" s="123">
        <v>670</v>
      </c>
      <c r="H35" s="124">
        <v>4429</v>
      </c>
      <c r="I35" s="124">
        <v>2307</v>
      </c>
      <c r="J35" s="124">
        <v>2122</v>
      </c>
      <c r="K35" s="123">
        <v>3089</v>
      </c>
      <c r="L35" s="123">
        <v>1601</v>
      </c>
      <c r="M35" s="123">
        <v>1488</v>
      </c>
      <c r="N35" s="123">
        <v>6549</v>
      </c>
      <c r="O35" s="123">
        <v>3456</v>
      </c>
      <c r="P35" s="123">
        <v>3093</v>
      </c>
      <c r="Q35" s="123">
        <v>4991</v>
      </c>
      <c r="R35" s="123">
        <v>2609</v>
      </c>
      <c r="S35" s="123">
        <v>2382</v>
      </c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5"/>
      <c r="CV35" s="125"/>
      <c r="CW35" s="125"/>
      <c r="CX35" s="125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5"/>
      <c r="FA35" s="125"/>
      <c r="FB35" s="125"/>
      <c r="FC35" s="125"/>
      <c r="FD35" s="125"/>
      <c r="FE35" s="125"/>
      <c r="FF35" s="125"/>
      <c r="FG35" s="125"/>
    </row>
    <row r="36" spans="1:163" s="132" customFormat="1" ht="21" customHeight="1">
      <c r="A36" s="129" t="s">
        <v>26</v>
      </c>
      <c r="B36" s="117">
        <f t="shared" si="0"/>
        <v>86264</v>
      </c>
      <c r="C36" s="118">
        <f t="shared" si="1"/>
        <v>44288</v>
      </c>
      <c r="D36" s="118">
        <f t="shared" si="2"/>
        <v>41976</v>
      </c>
      <c r="E36" s="119">
        <f>SUM(E37:E41)</f>
        <v>6235</v>
      </c>
      <c r="F36" s="119">
        <f>SUM(F37:F41)</f>
        <v>3282</v>
      </c>
      <c r="G36" s="119">
        <f>SUM(G37:G41)</f>
        <v>2953</v>
      </c>
      <c r="H36" s="119">
        <v>18461</v>
      </c>
      <c r="I36" s="119">
        <v>9369</v>
      </c>
      <c r="J36" s="119">
        <v>9092</v>
      </c>
      <c r="K36" s="130">
        <v>12316</v>
      </c>
      <c r="L36" s="130">
        <v>6320</v>
      </c>
      <c r="M36" s="130">
        <v>5996</v>
      </c>
      <c r="N36" s="130">
        <v>28233</v>
      </c>
      <c r="O36" s="130">
        <v>14533</v>
      </c>
      <c r="P36" s="130">
        <v>13700</v>
      </c>
      <c r="Q36" s="128">
        <v>21019</v>
      </c>
      <c r="R36" s="128">
        <v>10784</v>
      </c>
      <c r="S36" s="128">
        <v>10235</v>
      </c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31"/>
      <c r="CO36" s="131"/>
      <c r="CP36" s="131"/>
      <c r="CQ36" s="131"/>
      <c r="CR36" s="131"/>
      <c r="CS36" s="131"/>
      <c r="CT36" s="131"/>
      <c r="CU36" s="131"/>
      <c r="CV36" s="131"/>
      <c r="CW36" s="131"/>
      <c r="CX36" s="131"/>
      <c r="CY36" s="131"/>
      <c r="CZ36" s="131"/>
      <c r="DA36" s="131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1"/>
      <c r="EB36" s="131"/>
      <c r="EC36" s="131"/>
      <c r="ED36" s="131"/>
      <c r="EE36" s="131"/>
      <c r="EF36" s="131"/>
      <c r="EG36" s="131"/>
      <c r="EH36" s="131"/>
      <c r="EI36" s="131"/>
      <c r="EJ36" s="131"/>
      <c r="EK36" s="131"/>
      <c r="EL36" s="131"/>
      <c r="EM36" s="131"/>
      <c r="EN36" s="131"/>
      <c r="EO36" s="131"/>
      <c r="EP36" s="131"/>
      <c r="EQ36" s="131"/>
      <c r="ER36" s="131"/>
      <c r="ES36" s="131"/>
      <c r="ET36" s="131"/>
      <c r="EU36" s="131"/>
      <c r="EV36" s="131"/>
      <c r="EW36" s="131"/>
      <c r="EX36" s="131"/>
      <c r="EY36" s="131"/>
      <c r="EZ36" s="131"/>
      <c r="FA36" s="131"/>
      <c r="FB36" s="131"/>
      <c r="FC36" s="131"/>
      <c r="FD36" s="131"/>
      <c r="FE36" s="131"/>
      <c r="FF36" s="131"/>
      <c r="FG36" s="131"/>
    </row>
    <row r="37" spans="1:163" s="126" customFormat="1" ht="15.6" customHeight="1">
      <c r="A37" s="120" t="s">
        <v>274</v>
      </c>
      <c r="B37" s="121">
        <f t="shared" ref="B37:B68" si="3">SUM(C37:D37)</f>
        <v>18083</v>
      </c>
      <c r="C37" s="122">
        <f t="shared" ref="C37:C68" si="4">SUM(F37,I37,L37,O37,R37)</f>
        <v>9551</v>
      </c>
      <c r="D37" s="122">
        <f t="shared" ref="D37:D68" si="5">SUM(G37,J37,M37,P37,S37)</f>
        <v>8532</v>
      </c>
      <c r="E37" s="123">
        <v>1318</v>
      </c>
      <c r="F37" s="123">
        <v>729</v>
      </c>
      <c r="G37" s="123">
        <v>589</v>
      </c>
      <c r="H37" s="124">
        <v>3860</v>
      </c>
      <c r="I37" s="124">
        <v>2047</v>
      </c>
      <c r="J37" s="124">
        <v>1813</v>
      </c>
      <c r="K37" s="123">
        <v>2608</v>
      </c>
      <c r="L37" s="123">
        <v>1338</v>
      </c>
      <c r="M37" s="123">
        <v>1270</v>
      </c>
      <c r="N37" s="123">
        <v>5930</v>
      </c>
      <c r="O37" s="123">
        <v>3127</v>
      </c>
      <c r="P37" s="123">
        <v>2803</v>
      </c>
      <c r="Q37" s="133">
        <v>4367</v>
      </c>
      <c r="R37" s="133">
        <v>2310</v>
      </c>
      <c r="S37" s="133">
        <v>2057</v>
      </c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  <c r="BT37" s="125"/>
      <c r="BU37" s="125"/>
      <c r="BV37" s="125"/>
      <c r="BW37" s="125"/>
      <c r="BX37" s="125"/>
      <c r="BY37" s="125"/>
      <c r="BZ37" s="125"/>
      <c r="CA37" s="125"/>
      <c r="CB37" s="125"/>
      <c r="CC37" s="125"/>
      <c r="CD37" s="125"/>
      <c r="CE37" s="125"/>
      <c r="CF37" s="125"/>
      <c r="CG37" s="125"/>
      <c r="CH37" s="125"/>
      <c r="CI37" s="125"/>
      <c r="CJ37" s="125"/>
      <c r="CK37" s="125"/>
      <c r="CL37" s="125"/>
      <c r="CM37" s="125"/>
      <c r="CN37" s="125"/>
      <c r="CO37" s="125"/>
      <c r="CP37" s="125"/>
      <c r="CQ37" s="125"/>
      <c r="CR37" s="125"/>
      <c r="CS37" s="125"/>
      <c r="CT37" s="125"/>
      <c r="CU37" s="125"/>
      <c r="CV37" s="125"/>
      <c r="CW37" s="125"/>
      <c r="CX37" s="125"/>
      <c r="CY37" s="125"/>
      <c r="CZ37" s="125"/>
      <c r="DA37" s="125"/>
      <c r="DB37" s="125"/>
      <c r="DC37" s="125"/>
      <c r="DD37" s="125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125"/>
      <c r="EB37" s="125"/>
      <c r="EC37" s="125"/>
      <c r="ED37" s="125"/>
      <c r="EE37" s="125"/>
      <c r="EF37" s="125"/>
      <c r="EG37" s="125"/>
      <c r="EH37" s="125"/>
      <c r="EI37" s="125"/>
      <c r="EJ37" s="125"/>
      <c r="EK37" s="125"/>
      <c r="EL37" s="125"/>
      <c r="EM37" s="125"/>
      <c r="EN37" s="125"/>
      <c r="EO37" s="125"/>
      <c r="EP37" s="125"/>
      <c r="EQ37" s="125"/>
      <c r="ER37" s="125"/>
      <c r="ES37" s="125"/>
      <c r="ET37" s="125"/>
      <c r="EU37" s="125"/>
      <c r="EV37" s="125"/>
      <c r="EW37" s="125"/>
      <c r="EX37" s="125"/>
      <c r="EY37" s="125"/>
      <c r="EZ37" s="125"/>
      <c r="FA37" s="125"/>
      <c r="FB37" s="125"/>
      <c r="FC37" s="125"/>
      <c r="FD37" s="125"/>
      <c r="FE37" s="125"/>
      <c r="FF37" s="125"/>
      <c r="FG37" s="125"/>
    </row>
    <row r="38" spans="1:163" s="126" customFormat="1" ht="15.6" customHeight="1">
      <c r="A38" s="120" t="s">
        <v>273</v>
      </c>
      <c r="B38" s="121">
        <f t="shared" si="3"/>
        <v>17382</v>
      </c>
      <c r="C38" s="122">
        <f t="shared" si="4"/>
        <v>8877</v>
      </c>
      <c r="D38" s="122">
        <f t="shared" si="5"/>
        <v>8505</v>
      </c>
      <c r="E38" s="123">
        <v>1287</v>
      </c>
      <c r="F38" s="123">
        <v>670</v>
      </c>
      <c r="G38" s="123">
        <v>617</v>
      </c>
      <c r="H38" s="124">
        <v>3715</v>
      </c>
      <c r="I38" s="124">
        <v>1832</v>
      </c>
      <c r="J38" s="124">
        <v>1883</v>
      </c>
      <c r="K38" s="123">
        <v>2579</v>
      </c>
      <c r="L38" s="123">
        <v>1327</v>
      </c>
      <c r="M38" s="123">
        <v>1252</v>
      </c>
      <c r="N38" s="123">
        <v>5705</v>
      </c>
      <c r="O38" s="123">
        <v>2934</v>
      </c>
      <c r="P38" s="123">
        <v>2771</v>
      </c>
      <c r="Q38" s="123">
        <v>4096</v>
      </c>
      <c r="R38" s="123">
        <v>2114</v>
      </c>
      <c r="S38" s="123">
        <v>1982</v>
      </c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5"/>
      <c r="CC38" s="125"/>
      <c r="CD38" s="125"/>
      <c r="CE38" s="125"/>
      <c r="CF38" s="125"/>
      <c r="CG38" s="125"/>
      <c r="CH38" s="125"/>
      <c r="CI38" s="125"/>
      <c r="CJ38" s="125"/>
      <c r="CK38" s="125"/>
      <c r="CL38" s="125"/>
      <c r="CM38" s="125"/>
      <c r="CN38" s="125"/>
      <c r="CO38" s="125"/>
      <c r="CP38" s="125"/>
      <c r="CQ38" s="125"/>
      <c r="CR38" s="125"/>
      <c r="CS38" s="125"/>
      <c r="CT38" s="125"/>
      <c r="CU38" s="125"/>
      <c r="CV38" s="125"/>
      <c r="CW38" s="125"/>
      <c r="CX38" s="125"/>
      <c r="CY38" s="125"/>
      <c r="CZ38" s="125"/>
      <c r="DA38" s="125"/>
      <c r="DB38" s="125"/>
      <c r="DC38" s="125"/>
      <c r="DD38" s="125"/>
      <c r="DE38" s="125"/>
      <c r="DF38" s="125"/>
      <c r="DG38" s="125"/>
      <c r="DH38" s="125"/>
      <c r="DI38" s="125"/>
      <c r="DJ38" s="125"/>
      <c r="DK38" s="125"/>
      <c r="DL38" s="125"/>
      <c r="DM38" s="125"/>
      <c r="DN38" s="125"/>
      <c r="DO38" s="125"/>
      <c r="DP38" s="125"/>
      <c r="DQ38" s="125"/>
      <c r="DR38" s="125"/>
      <c r="DS38" s="125"/>
      <c r="DT38" s="125"/>
      <c r="DU38" s="125"/>
      <c r="DV38" s="125"/>
      <c r="DW38" s="125"/>
      <c r="DX38" s="125"/>
      <c r="DY38" s="125"/>
      <c r="DZ38" s="125"/>
      <c r="EA38" s="125"/>
      <c r="EB38" s="125"/>
      <c r="EC38" s="125"/>
      <c r="ED38" s="125"/>
      <c r="EE38" s="125"/>
      <c r="EF38" s="125"/>
      <c r="EG38" s="125"/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25"/>
      <c r="FG38" s="125"/>
    </row>
    <row r="39" spans="1:163" s="126" customFormat="1" ht="15.6" customHeight="1">
      <c r="A39" s="120" t="s">
        <v>275</v>
      </c>
      <c r="B39" s="121">
        <f t="shared" si="3"/>
        <v>16899</v>
      </c>
      <c r="C39" s="122">
        <f t="shared" si="4"/>
        <v>8716</v>
      </c>
      <c r="D39" s="122">
        <f t="shared" si="5"/>
        <v>8183</v>
      </c>
      <c r="E39" s="123">
        <v>1238</v>
      </c>
      <c r="F39" s="123">
        <v>651</v>
      </c>
      <c r="G39" s="123">
        <v>587</v>
      </c>
      <c r="H39" s="124">
        <v>3656</v>
      </c>
      <c r="I39" s="124">
        <v>1850</v>
      </c>
      <c r="J39" s="124">
        <v>1806</v>
      </c>
      <c r="K39" s="123">
        <v>2381</v>
      </c>
      <c r="L39" s="123">
        <v>1235</v>
      </c>
      <c r="M39" s="123">
        <v>1146</v>
      </c>
      <c r="N39" s="123">
        <v>5598</v>
      </c>
      <c r="O39" s="123">
        <v>2919</v>
      </c>
      <c r="P39" s="123">
        <v>2679</v>
      </c>
      <c r="Q39" s="123">
        <v>4026</v>
      </c>
      <c r="R39" s="123">
        <v>2061</v>
      </c>
      <c r="S39" s="123">
        <v>1965</v>
      </c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  <c r="CV39" s="125"/>
      <c r="CW39" s="125"/>
      <c r="CX39" s="125"/>
      <c r="CY39" s="125"/>
      <c r="CZ39" s="125"/>
      <c r="DA39" s="125"/>
      <c r="DB39" s="125"/>
      <c r="DC39" s="125"/>
      <c r="DD39" s="125"/>
      <c r="DE39" s="125"/>
      <c r="DF39" s="125"/>
      <c r="DG39" s="125"/>
      <c r="DH39" s="125"/>
      <c r="DI39" s="125"/>
      <c r="DJ39" s="125"/>
      <c r="DK39" s="125"/>
      <c r="DL39" s="125"/>
      <c r="DM39" s="125"/>
      <c r="DN39" s="125"/>
      <c r="DO39" s="125"/>
      <c r="DP39" s="125"/>
      <c r="DQ39" s="125"/>
      <c r="DR39" s="125"/>
      <c r="DS39" s="125"/>
      <c r="DT39" s="125"/>
      <c r="DU39" s="125"/>
      <c r="DV39" s="125"/>
      <c r="DW39" s="125"/>
      <c r="DX39" s="125"/>
      <c r="DY39" s="125"/>
      <c r="DZ39" s="125"/>
      <c r="EA39" s="125"/>
      <c r="EB39" s="125"/>
      <c r="EC39" s="125"/>
      <c r="ED39" s="125"/>
      <c r="EE39" s="125"/>
      <c r="EF39" s="125"/>
      <c r="EG39" s="125"/>
      <c r="EH39" s="125"/>
      <c r="EI39" s="125"/>
      <c r="EJ39" s="125"/>
      <c r="EK39" s="125"/>
      <c r="EL39" s="125"/>
      <c r="EM39" s="125"/>
      <c r="EN39" s="125"/>
      <c r="EO39" s="125"/>
      <c r="EP39" s="125"/>
      <c r="EQ39" s="125"/>
      <c r="ER39" s="125"/>
      <c r="ES39" s="125"/>
      <c r="ET39" s="125"/>
      <c r="EU39" s="125"/>
      <c r="EV39" s="125"/>
      <c r="EW39" s="125"/>
      <c r="EX39" s="125"/>
      <c r="EY39" s="125"/>
      <c r="EZ39" s="125"/>
      <c r="FA39" s="125"/>
      <c r="FB39" s="125"/>
      <c r="FC39" s="125"/>
      <c r="FD39" s="125"/>
      <c r="FE39" s="125"/>
      <c r="FF39" s="125"/>
      <c r="FG39" s="125"/>
    </row>
    <row r="40" spans="1:163" s="126" customFormat="1" ht="15.6" customHeight="1">
      <c r="A40" s="120" t="s">
        <v>277</v>
      </c>
      <c r="B40" s="121">
        <f t="shared" si="3"/>
        <v>16845</v>
      </c>
      <c r="C40" s="122">
        <f t="shared" si="4"/>
        <v>8518</v>
      </c>
      <c r="D40" s="122">
        <f t="shared" si="5"/>
        <v>8327</v>
      </c>
      <c r="E40" s="123">
        <v>1207</v>
      </c>
      <c r="F40" s="123">
        <v>600</v>
      </c>
      <c r="G40" s="123">
        <v>607</v>
      </c>
      <c r="H40" s="124">
        <v>3516</v>
      </c>
      <c r="I40" s="124">
        <v>1748</v>
      </c>
      <c r="J40" s="124">
        <v>1768</v>
      </c>
      <c r="K40" s="123">
        <v>2398</v>
      </c>
      <c r="L40" s="123">
        <v>1204</v>
      </c>
      <c r="M40" s="123">
        <v>1194</v>
      </c>
      <c r="N40" s="123">
        <v>5514</v>
      </c>
      <c r="O40" s="123">
        <v>2795</v>
      </c>
      <c r="P40" s="123">
        <v>2719</v>
      </c>
      <c r="Q40" s="123">
        <v>4210</v>
      </c>
      <c r="R40" s="123">
        <v>2171</v>
      </c>
      <c r="S40" s="123">
        <v>2039</v>
      </c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  <c r="CN40" s="125"/>
      <c r="CO40" s="125"/>
      <c r="CP40" s="125"/>
      <c r="CQ40" s="125"/>
      <c r="CR40" s="125"/>
      <c r="CS40" s="125"/>
      <c r="CT40" s="125"/>
      <c r="CU40" s="125"/>
      <c r="CV40" s="125"/>
      <c r="CW40" s="125"/>
      <c r="CX40" s="125"/>
      <c r="CY40" s="125"/>
      <c r="CZ40" s="125"/>
      <c r="DA40" s="125"/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125"/>
      <c r="EB40" s="125"/>
      <c r="EC40" s="125"/>
      <c r="ED40" s="125"/>
      <c r="EE40" s="125"/>
      <c r="EF40" s="125"/>
      <c r="EG40" s="125"/>
      <c r="EH40" s="125"/>
      <c r="EI40" s="125"/>
      <c r="EJ40" s="125"/>
      <c r="EK40" s="125"/>
      <c r="EL40" s="125"/>
      <c r="EM40" s="125"/>
      <c r="EN40" s="125"/>
      <c r="EO40" s="125"/>
      <c r="EP40" s="125"/>
      <c r="EQ40" s="125"/>
      <c r="ER40" s="125"/>
      <c r="ES40" s="125"/>
      <c r="ET40" s="125"/>
      <c r="EU40" s="125"/>
      <c r="EV40" s="125"/>
      <c r="EW40" s="125"/>
      <c r="EX40" s="125"/>
      <c r="EY40" s="125"/>
      <c r="EZ40" s="125"/>
      <c r="FA40" s="125"/>
      <c r="FB40" s="125"/>
      <c r="FC40" s="125"/>
      <c r="FD40" s="125"/>
      <c r="FE40" s="125"/>
      <c r="FF40" s="125"/>
      <c r="FG40" s="125"/>
    </row>
    <row r="41" spans="1:163" s="126" customFormat="1" ht="15.6" customHeight="1">
      <c r="A41" s="120" t="s">
        <v>138</v>
      </c>
      <c r="B41" s="121">
        <f t="shared" si="3"/>
        <v>17055</v>
      </c>
      <c r="C41" s="122">
        <f t="shared" si="4"/>
        <v>8626</v>
      </c>
      <c r="D41" s="122">
        <f t="shared" si="5"/>
        <v>8429</v>
      </c>
      <c r="E41" s="123">
        <v>1185</v>
      </c>
      <c r="F41" s="123">
        <v>632</v>
      </c>
      <c r="G41" s="123">
        <v>553</v>
      </c>
      <c r="H41" s="124">
        <v>3714</v>
      </c>
      <c r="I41" s="124">
        <v>1892</v>
      </c>
      <c r="J41" s="124">
        <v>1822</v>
      </c>
      <c r="K41" s="123">
        <v>2350</v>
      </c>
      <c r="L41" s="123">
        <v>1216</v>
      </c>
      <c r="M41" s="123">
        <v>1134</v>
      </c>
      <c r="N41" s="123">
        <v>5486</v>
      </c>
      <c r="O41" s="123">
        <v>2758</v>
      </c>
      <c r="P41" s="123">
        <v>2728</v>
      </c>
      <c r="Q41" s="123">
        <v>4320</v>
      </c>
      <c r="R41" s="123">
        <v>2128</v>
      </c>
      <c r="S41" s="123">
        <v>2192</v>
      </c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  <c r="CN41" s="125"/>
      <c r="CO41" s="125"/>
      <c r="CP41" s="125"/>
      <c r="CQ41" s="125"/>
      <c r="CR41" s="125"/>
      <c r="CS41" s="125"/>
      <c r="CT41" s="125"/>
      <c r="CU41" s="125"/>
      <c r="CV41" s="125"/>
      <c r="CW41" s="125"/>
      <c r="CX41" s="125"/>
      <c r="CY41" s="125"/>
      <c r="CZ41" s="125"/>
      <c r="DA41" s="125"/>
      <c r="DB41" s="125"/>
      <c r="DC41" s="125"/>
      <c r="DD41" s="125"/>
      <c r="DE41" s="125"/>
      <c r="DF41" s="125"/>
      <c r="DG41" s="125"/>
      <c r="DH41" s="125"/>
      <c r="DI41" s="125"/>
      <c r="DJ41" s="125"/>
      <c r="DK41" s="125"/>
      <c r="DL41" s="125"/>
      <c r="DM41" s="125"/>
      <c r="DN41" s="125"/>
      <c r="DO41" s="125"/>
      <c r="DP41" s="125"/>
      <c r="DQ41" s="125"/>
      <c r="DR41" s="125"/>
      <c r="DS41" s="125"/>
      <c r="DT41" s="125"/>
      <c r="DU41" s="125"/>
      <c r="DV41" s="125"/>
      <c r="DW41" s="125"/>
      <c r="DX41" s="125"/>
      <c r="DY41" s="125"/>
      <c r="DZ41" s="125"/>
      <c r="EA41" s="125"/>
      <c r="EB41" s="125"/>
      <c r="EC41" s="125"/>
      <c r="ED41" s="125"/>
      <c r="EE41" s="125"/>
      <c r="EF41" s="125"/>
      <c r="EG41" s="125"/>
      <c r="EH41" s="125"/>
      <c r="EI41" s="125"/>
      <c r="EJ41" s="125"/>
      <c r="EK41" s="125"/>
      <c r="EL41" s="125"/>
      <c r="EM41" s="125"/>
      <c r="EN41" s="125"/>
      <c r="EO41" s="125"/>
      <c r="EP41" s="125"/>
      <c r="EQ41" s="125"/>
      <c r="ER41" s="125"/>
      <c r="ES41" s="125"/>
      <c r="ET41" s="125"/>
      <c r="EU41" s="125"/>
      <c r="EV41" s="125"/>
      <c r="EW41" s="125"/>
      <c r="EX41" s="125"/>
      <c r="EY41" s="125"/>
      <c r="EZ41" s="125"/>
      <c r="FA41" s="125"/>
      <c r="FB41" s="125"/>
      <c r="FC41" s="125"/>
      <c r="FD41" s="125"/>
      <c r="FE41" s="125"/>
      <c r="FF41" s="125"/>
      <c r="FG41" s="125"/>
    </row>
    <row r="42" spans="1:163" s="116" customFormat="1" ht="19.149999999999999" customHeight="1">
      <c r="A42" s="127" t="s">
        <v>20</v>
      </c>
      <c r="B42" s="117">
        <f t="shared" si="3"/>
        <v>105394</v>
      </c>
      <c r="C42" s="118">
        <f t="shared" si="4"/>
        <v>53333</v>
      </c>
      <c r="D42" s="118">
        <f t="shared" si="5"/>
        <v>52061</v>
      </c>
      <c r="E42" s="119">
        <f>SUM(E43:E47)</f>
        <v>6945</v>
      </c>
      <c r="F42" s="119">
        <f>SUM(F43:F47)</f>
        <v>3708</v>
      </c>
      <c r="G42" s="119">
        <f>SUM(G43:G47)</f>
        <v>3237</v>
      </c>
      <c r="H42" s="119">
        <v>21242</v>
      </c>
      <c r="I42" s="119">
        <v>10655</v>
      </c>
      <c r="J42" s="119">
        <v>10587</v>
      </c>
      <c r="K42" s="119">
        <v>14965</v>
      </c>
      <c r="L42" s="119">
        <v>7429</v>
      </c>
      <c r="M42" s="119">
        <v>7536</v>
      </c>
      <c r="N42" s="119">
        <v>32512</v>
      </c>
      <c r="O42" s="119">
        <v>16846</v>
      </c>
      <c r="P42" s="119">
        <v>15666</v>
      </c>
      <c r="Q42" s="128">
        <v>29730</v>
      </c>
      <c r="R42" s="128">
        <v>14695</v>
      </c>
      <c r="S42" s="128">
        <v>15035</v>
      </c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5"/>
      <c r="EM42" s="115"/>
      <c r="EN42" s="115"/>
      <c r="EO42" s="115"/>
      <c r="EP42" s="115"/>
      <c r="EQ42" s="115"/>
      <c r="ER42" s="115"/>
      <c r="ES42" s="115"/>
      <c r="ET42" s="115"/>
      <c r="EU42" s="115"/>
      <c r="EV42" s="115"/>
      <c r="EW42" s="115"/>
      <c r="EX42" s="115"/>
      <c r="EY42" s="115"/>
      <c r="EZ42" s="115"/>
      <c r="FA42" s="115"/>
      <c r="FB42" s="115"/>
      <c r="FC42" s="115"/>
      <c r="FD42" s="115"/>
      <c r="FE42" s="115"/>
      <c r="FF42" s="115"/>
      <c r="FG42" s="115"/>
    </row>
    <row r="43" spans="1:163" s="126" customFormat="1" ht="15.6" customHeight="1">
      <c r="A43" s="120" t="s">
        <v>276</v>
      </c>
      <c r="B43" s="121">
        <f t="shared" si="3"/>
        <v>17902</v>
      </c>
      <c r="C43" s="122">
        <f t="shared" si="4"/>
        <v>9071</v>
      </c>
      <c r="D43" s="122">
        <f t="shared" si="5"/>
        <v>8831</v>
      </c>
      <c r="E43" s="123">
        <v>1256</v>
      </c>
      <c r="F43" s="123">
        <v>669</v>
      </c>
      <c r="G43" s="123">
        <v>587</v>
      </c>
      <c r="H43" s="124">
        <v>3780</v>
      </c>
      <c r="I43" s="124">
        <v>1863</v>
      </c>
      <c r="J43" s="124">
        <v>1917</v>
      </c>
      <c r="K43" s="123">
        <v>2510</v>
      </c>
      <c r="L43" s="123">
        <v>1252</v>
      </c>
      <c r="M43" s="123">
        <v>1258</v>
      </c>
      <c r="N43" s="123">
        <v>5712</v>
      </c>
      <c r="O43" s="123">
        <v>2957</v>
      </c>
      <c r="P43" s="123">
        <v>2755</v>
      </c>
      <c r="Q43" s="124">
        <v>4644</v>
      </c>
      <c r="R43" s="124">
        <v>2330</v>
      </c>
      <c r="S43" s="124">
        <v>2314</v>
      </c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125"/>
      <c r="AR43" s="125"/>
      <c r="AS43" s="125"/>
      <c r="AT43" s="125"/>
      <c r="AU43" s="125"/>
      <c r="AV43" s="125"/>
      <c r="AW43" s="125"/>
      <c r="AX43" s="125"/>
      <c r="AY43" s="125"/>
      <c r="AZ43" s="125"/>
      <c r="BA43" s="125"/>
      <c r="BB43" s="125"/>
      <c r="BC43" s="125"/>
      <c r="BD43" s="125"/>
      <c r="BE43" s="125"/>
      <c r="BF43" s="125"/>
      <c r="BG43" s="125"/>
      <c r="BH43" s="125"/>
      <c r="BI43" s="125"/>
      <c r="BJ43" s="125"/>
      <c r="BK43" s="125"/>
      <c r="BL43" s="125"/>
      <c r="BM43" s="125"/>
      <c r="BN43" s="125"/>
      <c r="BO43" s="125"/>
      <c r="BP43" s="125"/>
      <c r="BQ43" s="125"/>
      <c r="BR43" s="125"/>
      <c r="BS43" s="125"/>
      <c r="BT43" s="125"/>
      <c r="BU43" s="125"/>
      <c r="BV43" s="125"/>
      <c r="BW43" s="125"/>
      <c r="BX43" s="125"/>
      <c r="BY43" s="125"/>
      <c r="BZ43" s="125"/>
      <c r="CA43" s="125"/>
      <c r="CB43" s="125"/>
      <c r="CC43" s="125"/>
      <c r="CD43" s="125"/>
      <c r="CE43" s="125"/>
      <c r="CF43" s="125"/>
      <c r="CG43" s="125"/>
      <c r="CH43" s="125"/>
      <c r="CI43" s="125"/>
      <c r="CJ43" s="125"/>
      <c r="CK43" s="125"/>
      <c r="CL43" s="125"/>
      <c r="CM43" s="125"/>
      <c r="CN43" s="125"/>
      <c r="CO43" s="125"/>
      <c r="CP43" s="125"/>
      <c r="CQ43" s="125"/>
      <c r="CR43" s="125"/>
      <c r="CS43" s="125"/>
      <c r="CT43" s="125"/>
      <c r="CU43" s="125"/>
      <c r="CV43" s="125"/>
      <c r="CW43" s="125"/>
      <c r="CX43" s="125"/>
      <c r="CY43" s="125"/>
      <c r="CZ43" s="125"/>
      <c r="DA43" s="125"/>
      <c r="DB43" s="125"/>
      <c r="DC43" s="125"/>
      <c r="DD43" s="125"/>
      <c r="DE43" s="125"/>
      <c r="DF43" s="125"/>
      <c r="DG43" s="125"/>
      <c r="DH43" s="125"/>
      <c r="DI43" s="125"/>
      <c r="DJ43" s="125"/>
      <c r="DK43" s="125"/>
      <c r="DL43" s="125"/>
      <c r="DM43" s="125"/>
      <c r="DN43" s="125"/>
      <c r="DO43" s="125"/>
      <c r="DP43" s="125"/>
      <c r="DQ43" s="125"/>
      <c r="DR43" s="125"/>
      <c r="DS43" s="125"/>
      <c r="DT43" s="125"/>
      <c r="DU43" s="125"/>
      <c r="DV43" s="125"/>
      <c r="DW43" s="125"/>
      <c r="DX43" s="125"/>
      <c r="DY43" s="125"/>
      <c r="DZ43" s="125"/>
      <c r="EA43" s="125"/>
      <c r="EB43" s="125"/>
      <c r="EC43" s="125"/>
      <c r="ED43" s="125"/>
      <c r="EE43" s="125"/>
      <c r="EF43" s="125"/>
      <c r="EG43" s="125"/>
      <c r="EH43" s="125"/>
      <c r="EI43" s="125"/>
      <c r="EJ43" s="125"/>
      <c r="EK43" s="125"/>
      <c r="EL43" s="125"/>
      <c r="EM43" s="125"/>
      <c r="EN43" s="125"/>
      <c r="EO43" s="125"/>
      <c r="EP43" s="125"/>
      <c r="EQ43" s="125"/>
      <c r="ER43" s="125"/>
      <c r="ES43" s="125"/>
      <c r="ET43" s="125"/>
      <c r="EU43" s="125"/>
      <c r="EV43" s="125"/>
      <c r="EW43" s="125"/>
      <c r="EX43" s="125"/>
      <c r="EY43" s="125"/>
      <c r="EZ43" s="125"/>
      <c r="FA43" s="125"/>
      <c r="FB43" s="125"/>
      <c r="FC43" s="125"/>
      <c r="FD43" s="125"/>
      <c r="FE43" s="125"/>
      <c r="FF43" s="125"/>
      <c r="FG43" s="125"/>
    </row>
    <row r="44" spans="1:163" s="126" customFormat="1" ht="15.6" customHeight="1">
      <c r="A44" s="120" t="s">
        <v>279</v>
      </c>
      <c r="B44" s="121">
        <f t="shared" si="3"/>
        <v>18602</v>
      </c>
      <c r="C44" s="122">
        <f t="shared" si="4"/>
        <v>9501</v>
      </c>
      <c r="D44" s="122">
        <f t="shared" si="5"/>
        <v>9101</v>
      </c>
      <c r="E44" s="123">
        <v>1298</v>
      </c>
      <c r="F44" s="123">
        <v>689</v>
      </c>
      <c r="G44" s="123">
        <v>609</v>
      </c>
      <c r="H44" s="124">
        <v>3842</v>
      </c>
      <c r="I44" s="124">
        <v>1943</v>
      </c>
      <c r="J44" s="124">
        <v>1899</v>
      </c>
      <c r="K44" s="123">
        <v>2612</v>
      </c>
      <c r="L44" s="123">
        <v>1287</v>
      </c>
      <c r="M44" s="123">
        <v>1325</v>
      </c>
      <c r="N44" s="123">
        <v>5886</v>
      </c>
      <c r="O44" s="123">
        <v>3116</v>
      </c>
      <c r="P44" s="123">
        <v>2770</v>
      </c>
      <c r="Q44" s="123">
        <v>4964</v>
      </c>
      <c r="R44" s="123">
        <v>2466</v>
      </c>
      <c r="S44" s="123">
        <v>2498</v>
      </c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  <c r="BR44" s="125"/>
      <c r="BS44" s="125"/>
      <c r="BT44" s="125"/>
      <c r="BU44" s="125"/>
      <c r="BV44" s="125"/>
      <c r="BW44" s="125"/>
      <c r="BX44" s="125"/>
      <c r="BY44" s="125"/>
      <c r="BZ44" s="125"/>
      <c r="CA44" s="125"/>
      <c r="CB44" s="125"/>
      <c r="CC44" s="125"/>
      <c r="CD44" s="125"/>
      <c r="CE44" s="125"/>
      <c r="CF44" s="125"/>
      <c r="CG44" s="125"/>
      <c r="CH44" s="125"/>
      <c r="CI44" s="125"/>
      <c r="CJ44" s="125"/>
      <c r="CK44" s="125"/>
      <c r="CL44" s="125"/>
      <c r="CM44" s="125"/>
      <c r="CN44" s="125"/>
      <c r="CO44" s="125"/>
      <c r="CP44" s="125"/>
      <c r="CQ44" s="125"/>
      <c r="CR44" s="125"/>
      <c r="CS44" s="125"/>
      <c r="CT44" s="125"/>
      <c r="CU44" s="125"/>
      <c r="CV44" s="125"/>
      <c r="CW44" s="125"/>
      <c r="CX44" s="125"/>
      <c r="CY44" s="125"/>
      <c r="CZ44" s="125"/>
      <c r="DA44" s="125"/>
      <c r="DB44" s="125"/>
      <c r="DC44" s="125"/>
      <c r="DD44" s="125"/>
      <c r="DE44" s="125"/>
      <c r="DF44" s="125"/>
      <c r="DG44" s="125"/>
      <c r="DH44" s="125"/>
      <c r="DI44" s="125"/>
      <c r="DJ44" s="125"/>
      <c r="DK44" s="125"/>
      <c r="DL44" s="125"/>
      <c r="DM44" s="125"/>
      <c r="DN44" s="125"/>
      <c r="DO44" s="125"/>
      <c r="DP44" s="125"/>
      <c r="DQ44" s="125"/>
      <c r="DR44" s="125"/>
      <c r="DS44" s="125"/>
      <c r="DT44" s="125"/>
      <c r="DU44" s="125"/>
      <c r="DV44" s="125"/>
      <c r="DW44" s="125"/>
      <c r="DX44" s="125"/>
      <c r="DY44" s="125"/>
      <c r="DZ44" s="125"/>
      <c r="EA44" s="125"/>
      <c r="EB44" s="125"/>
      <c r="EC44" s="125"/>
      <c r="ED44" s="125"/>
      <c r="EE44" s="125"/>
      <c r="EF44" s="125"/>
      <c r="EG44" s="125"/>
      <c r="EH44" s="125"/>
      <c r="EI44" s="125"/>
      <c r="EJ44" s="125"/>
      <c r="EK44" s="125"/>
      <c r="EL44" s="125"/>
      <c r="EM44" s="125"/>
      <c r="EN44" s="125"/>
      <c r="EO44" s="125"/>
      <c r="EP44" s="125"/>
      <c r="EQ44" s="125"/>
      <c r="ER44" s="125"/>
      <c r="ES44" s="125"/>
      <c r="ET44" s="125"/>
      <c r="EU44" s="125"/>
      <c r="EV44" s="125"/>
      <c r="EW44" s="125"/>
      <c r="EX44" s="125"/>
      <c r="EY44" s="125"/>
      <c r="EZ44" s="125"/>
      <c r="FA44" s="125"/>
      <c r="FB44" s="125"/>
      <c r="FC44" s="125"/>
      <c r="FD44" s="125"/>
      <c r="FE44" s="125"/>
      <c r="FF44" s="125"/>
      <c r="FG44" s="125"/>
    </row>
    <row r="45" spans="1:163" s="126" customFormat="1" ht="15.6" customHeight="1">
      <c r="A45" s="120" t="s">
        <v>280</v>
      </c>
      <c r="B45" s="121">
        <f t="shared" si="3"/>
        <v>21409</v>
      </c>
      <c r="C45" s="122">
        <f t="shared" si="4"/>
        <v>10893</v>
      </c>
      <c r="D45" s="122">
        <f t="shared" si="5"/>
        <v>10516</v>
      </c>
      <c r="E45" s="123">
        <v>1380</v>
      </c>
      <c r="F45" s="123">
        <v>719</v>
      </c>
      <c r="G45" s="123">
        <v>661</v>
      </c>
      <c r="H45" s="124">
        <v>4315</v>
      </c>
      <c r="I45" s="124">
        <v>2175</v>
      </c>
      <c r="J45" s="124">
        <v>2140</v>
      </c>
      <c r="K45" s="123">
        <v>3040</v>
      </c>
      <c r="L45" s="123">
        <v>1579</v>
      </c>
      <c r="M45" s="123">
        <v>1461</v>
      </c>
      <c r="N45" s="123">
        <v>6707</v>
      </c>
      <c r="O45" s="123">
        <v>3453</v>
      </c>
      <c r="P45" s="123">
        <v>3254</v>
      </c>
      <c r="Q45" s="123">
        <v>5967</v>
      </c>
      <c r="R45" s="123">
        <v>2967</v>
      </c>
      <c r="S45" s="123">
        <v>3000</v>
      </c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  <c r="BK45" s="125"/>
      <c r="BL45" s="125"/>
      <c r="BM45" s="125"/>
      <c r="BN45" s="125"/>
      <c r="BO45" s="125"/>
      <c r="BP45" s="125"/>
      <c r="BQ45" s="125"/>
      <c r="BR45" s="125"/>
      <c r="BS45" s="125"/>
      <c r="BT45" s="125"/>
      <c r="BU45" s="125"/>
      <c r="BV45" s="125"/>
      <c r="BW45" s="125"/>
      <c r="BX45" s="125"/>
      <c r="BY45" s="125"/>
      <c r="BZ45" s="125"/>
      <c r="CA45" s="125"/>
      <c r="CB45" s="125"/>
      <c r="CC45" s="125"/>
      <c r="CD45" s="125"/>
      <c r="CE45" s="125"/>
      <c r="CF45" s="125"/>
      <c r="CG45" s="125"/>
      <c r="CH45" s="125"/>
      <c r="CI45" s="125"/>
      <c r="CJ45" s="125"/>
      <c r="CK45" s="125"/>
      <c r="CL45" s="125"/>
      <c r="CM45" s="125"/>
      <c r="CN45" s="125"/>
      <c r="CO45" s="125"/>
      <c r="CP45" s="125"/>
      <c r="CQ45" s="125"/>
      <c r="CR45" s="125"/>
      <c r="CS45" s="125"/>
      <c r="CT45" s="125"/>
      <c r="CU45" s="125"/>
      <c r="CV45" s="125"/>
      <c r="CW45" s="125"/>
      <c r="CX45" s="125"/>
      <c r="CY45" s="125"/>
      <c r="CZ45" s="125"/>
      <c r="DA45" s="125"/>
      <c r="DB45" s="125"/>
      <c r="DC45" s="125"/>
      <c r="DD45" s="125"/>
      <c r="DE45" s="125"/>
      <c r="DF45" s="125"/>
      <c r="DG45" s="125"/>
      <c r="DH45" s="125"/>
      <c r="DI45" s="125"/>
      <c r="DJ45" s="125"/>
      <c r="DK45" s="125"/>
      <c r="DL45" s="125"/>
      <c r="DM45" s="125"/>
      <c r="DN45" s="125"/>
      <c r="DO45" s="125"/>
      <c r="DP45" s="125"/>
      <c r="DQ45" s="125"/>
      <c r="DR45" s="125"/>
      <c r="DS45" s="125"/>
      <c r="DT45" s="125"/>
      <c r="DU45" s="125"/>
      <c r="DV45" s="125"/>
      <c r="DW45" s="125"/>
      <c r="DX45" s="125"/>
      <c r="DY45" s="125"/>
      <c r="DZ45" s="125"/>
      <c r="EA45" s="125"/>
      <c r="EB45" s="125"/>
      <c r="EC45" s="125"/>
      <c r="ED45" s="125"/>
      <c r="EE45" s="125"/>
      <c r="EF45" s="125"/>
      <c r="EG45" s="125"/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25"/>
      <c r="FG45" s="125"/>
    </row>
    <row r="46" spans="1:163" s="126" customFormat="1" ht="15.6" customHeight="1">
      <c r="A46" s="120" t="s">
        <v>278</v>
      </c>
      <c r="B46" s="121">
        <f t="shared" si="3"/>
        <v>23832</v>
      </c>
      <c r="C46" s="122">
        <f t="shared" si="4"/>
        <v>12020</v>
      </c>
      <c r="D46" s="122">
        <f t="shared" si="5"/>
        <v>11812</v>
      </c>
      <c r="E46" s="123">
        <v>1501</v>
      </c>
      <c r="F46" s="123">
        <v>798</v>
      </c>
      <c r="G46" s="123">
        <v>703</v>
      </c>
      <c r="H46" s="124">
        <v>4652</v>
      </c>
      <c r="I46" s="124">
        <v>2358</v>
      </c>
      <c r="J46" s="124">
        <v>2294</v>
      </c>
      <c r="K46" s="123">
        <v>3374</v>
      </c>
      <c r="L46" s="123">
        <v>1610</v>
      </c>
      <c r="M46" s="123">
        <v>1764</v>
      </c>
      <c r="N46" s="123">
        <v>7209</v>
      </c>
      <c r="O46" s="123">
        <v>3767</v>
      </c>
      <c r="P46" s="123">
        <v>3442</v>
      </c>
      <c r="Q46" s="123">
        <v>7096</v>
      </c>
      <c r="R46" s="123">
        <v>3487</v>
      </c>
      <c r="S46" s="123">
        <v>3609</v>
      </c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5"/>
      <c r="CC46" s="125"/>
      <c r="CD46" s="125"/>
      <c r="CE46" s="125"/>
      <c r="CF46" s="125"/>
      <c r="CG46" s="125"/>
      <c r="CH46" s="125"/>
      <c r="CI46" s="125"/>
      <c r="CJ46" s="125"/>
      <c r="CK46" s="125"/>
      <c r="CL46" s="125"/>
      <c r="CM46" s="125"/>
      <c r="CN46" s="125"/>
      <c r="CO46" s="125"/>
      <c r="CP46" s="125"/>
      <c r="CQ46" s="125"/>
      <c r="CR46" s="125"/>
      <c r="CS46" s="125"/>
      <c r="CT46" s="125"/>
      <c r="CU46" s="125"/>
      <c r="CV46" s="125"/>
      <c r="CW46" s="125"/>
      <c r="CX46" s="125"/>
      <c r="CY46" s="125"/>
      <c r="CZ46" s="125"/>
      <c r="DA46" s="125"/>
      <c r="DB46" s="125"/>
      <c r="DC46" s="125"/>
      <c r="DD46" s="125"/>
      <c r="DE46" s="125"/>
      <c r="DF46" s="125"/>
      <c r="DG46" s="125"/>
      <c r="DH46" s="125"/>
      <c r="DI46" s="125"/>
      <c r="DJ46" s="125"/>
      <c r="DK46" s="125"/>
      <c r="DL46" s="125"/>
      <c r="DM46" s="125"/>
      <c r="DN46" s="125"/>
      <c r="DO46" s="125"/>
      <c r="DP46" s="125"/>
      <c r="DQ46" s="125"/>
      <c r="DR46" s="125"/>
      <c r="DS46" s="125"/>
      <c r="DT46" s="125"/>
      <c r="DU46" s="125"/>
      <c r="DV46" s="125"/>
      <c r="DW46" s="125"/>
      <c r="DX46" s="125"/>
      <c r="DY46" s="125"/>
      <c r="DZ46" s="125"/>
      <c r="EA46" s="125"/>
      <c r="EB46" s="125"/>
      <c r="EC46" s="125"/>
      <c r="ED46" s="125"/>
      <c r="EE46" s="125"/>
      <c r="EF46" s="125"/>
      <c r="EG46" s="125"/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25"/>
      <c r="FG46" s="125"/>
    </row>
    <row r="47" spans="1:163" s="126" customFormat="1" ht="15.6" customHeight="1">
      <c r="A47" s="120" t="s">
        <v>281</v>
      </c>
      <c r="B47" s="121">
        <f t="shared" si="3"/>
        <v>23649</v>
      </c>
      <c r="C47" s="122">
        <f t="shared" si="4"/>
        <v>11848</v>
      </c>
      <c r="D47" s="122">
        <f t="shared" si="5"/>
        <v>11801</v>
      </c>
      <c r="E47" s="123">
        <v>1510</v>
      </c>
      <c r="F47" s="123">
        <v>833</v>
      </c>
      <c r="G47" s="123">
        <v>677</v>
      </c>
      <c r="H47" s="124">
        <v>4653</v>
      </c>
      <c r="I47" s="124">
        <v>2316</v>
      </c>
      <c r="J47" s="124">
        <v>2337</v>
      </c>
      <c r="K47" s="123">
        <v>3429</v>
      </c>
      <c r="L47" s="123">
        <v>1701</v>
      </c>
      <c r="M47" s="123">
        <v>1728</v>
      </c>
      <c r="N47" s="123">
        <v>6998</v>
      </c>
      <c r="O47" s="123">
        <v>3553</v>
      </c>
      <c r="P47" s="123">
        <v>3445</v>
      </c>
      <c r="Q47" s="123">
        <v>7059</v>
      </c>
      <c r="R47" s="123">
        <v>3445</v>
      </c>
      <c r="S47" s="123">
        <v>3614</v>
      </c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Q47" s="125"/>
      <c r="BR47" s="125"/>
      <c r="BS47" s="125"/>
      <c r="BT47" s="125"/>
      <c r="BU47" s="125"/>
      <c r="BV47" s="125"/>
      <c r="BW47" s="125"/>
      <c r="BX47" s="125"/>
      <c r="BY47" s="125"/>
      <c r="BZ47" s="125"/>
      <c r="CA47" s="125"/>
      <c r="CB47" s="125"/>
      <c r="CC47" s="125"/>
      <c r="CD47" s="125"/>
      <c r="CE47" s="125"/>
      <c r="CF47" s="125"/>
      <c r="CG47" s="125"/>
      <c r="CH47" s="125"/>
      <c r="CI47" s="125"/>
      <c r="CJ47" s="125"/>
      <c r="CK47" s="125"/>
      <c r="CL47" s="125"/>
      <c r="CM47" s="125"/>
      <c r="CN47" s="125"/>
      <c r="CO47" s="125"/>
      <c r="CP47" s="125"/>
      <c r="CQ47" s="125"/>
      <c r="CR47" s="125"/>
      <c r="CS47" s="125"/>
      <c r="CT47" s="125"/>
      <c r="CU47" s="125"/>
      <c r="CV47" s="125"/>
      <c r="CW47" s="125"/>
      <c r="CX47" s="125"/>
      <c r="CY47" s="125"/>
      <c r="CZ47" s="125"/>
      <c r="DA47" s="125"/>
      <c r="DB47" s="125"/>
      <c r="DC47" s="125"/>
      <c r="DD47" s="125"/>
      <c r="DE47" s="125"/>
      <c r="DF47" s="125"/>
      <c r="DG47" s="125"/>
      <c r="DH47" s="125"/>
      <c r="DI47" s="125"/>
      <c r="DJ47" s="125"/>
      <c r="DK47" s="125"/>
      <c r="DL47" s="125"/>
      <c r="DM47" s="125"/>
      <c r="DN47" s="125"/>
      <c r="DO47" s="125"/>
      <c r="DP47" s="125"/>
      <c r="DQ47" s="125"/>
      <c r="DR47" s="125"/>
      <c r="DS47" s="125"/>
      <c r="DT47" s="125"/>
      <c r="DU47" s="125"/>
      <c r="DV47" s="125"/>
      <c r="DW47" s="125"/>
      <c r="DX47" s="125"/>
      <c r="DY47" s="125"/>
      <c r="DZ47" s="125"/>
      <c r="EA47" s="125"/>
      <c r="EB47" s="125"/>
      <c r="EC47" s="125"/>
      <c r="ED47" s="125"/>
      <c r="EE47" s="125"/>
      <c r="EF47" s="125"/>
      <c r="EG47" s="125"/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25"/>
      <c r="FG47" s="125"/>
    </row>
    <row r="48" spans="1:163" s="116" customFormat="1" ht="25.9" customHeight="1">
      <c r="A48" s="127" t="s">
        <v>14</v>
      </c>
      <c r="B48" s="117">
        <f t="shared" si="3"/>
        <v>115642</v>
      </c>
      <c r="C48" s="118">
        <f t="shared" si="4"/>
        <v>57632</v>
      </c>
      <c r="D48" s="118">
        <f t="shared" si="5"/>
        <v>58010</v>
      </c>
      <c r="E48" s="119">
        <f>SUM(E49:E53)</f>
        <v>6621</v>
      </c>
      <c r="F48" s="119">
        <f>SUM(F49:F53)</f>
        <v>3567</v>
      </c>
      <c r="G48" s="119">
        <f>SUM(G49:G53)</f>
        <v>3054</v>
      </c>
      <c r="H48" s="119">
        <v>22982</v>
      </c>
      <c r="I48" s="134">
        <v>11110</v>
      </c>
      <c r="J48" s="134">
        <v>11872</v>
      </c>
      <c r="K48" s="119">
        <v>15903</v>
      </c>
      <c r="L48" s="119">
        <v>7948</v>
      </c>
      <c r="M48" s="119">
        <v>7955</v>
      </c>
      <c r="N48" s="119">
        <v>33104</v>
      </c>
      <c r="O48" s="119">
        <v>16875</v>
      </c>
      <c r="P48" s="119">
        <v>16229</v>
      </c>
      <c r="Q48" s="128">
        <v>37032</v>
      </c>
      <c r="R48" s="128">
        <v>18132</v>
      </c>
      <c r="S48" s="128">
        <v>18900</v>
      </c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  <c r="BB48" s="115"/>
      <c r="BC48" s="115"/>
      <c r="BD48" s="115"/>
      <c r="BE48" s="115"/>
      <c r="BF48" s="115"/>
      <c r="BG48" s="115"/>
      <c r="BH48" s="115"/>
      <c r="BI48" s="115"/>
      <c r="BJ48" s="115"/>
      <c r="BK48" s="115"/>
      <c r="BL48" s="115"/>
      <c r="BM48" s="115"/>
      <c r="BN48" s="115"/>
      <c r="BO48" s="115"/>
      <c r="BP48" s="115"/>
      <c r="BQ48" s="115"/>
      <c r="BR48" s="115"/>
      <c r="BS48" s="115"/>
      <c r="BT48" s="115"/>
      <c r="BU48" s="115"/>
      <c r="BV48" s="115"/>
      <c r="BW48" s="115"/>
      <c r="BX48" s="115"/>
      <c r="BY48" s="115"/>
      <c r="BZ48" s="115"/>
      <c r="CA48" s="115"/>
      <c r="CB48" s="115"/>
      <c r="CC48" s="115"/>
      <c r="CD48" s="115"/>
      <c r="CE48" s="115"/>
      <c r="CF48" s="115"/>
      <c r="CG48" s="115"/>
      <c r="CH48" s="115"/>
      <c r="CI48" s="115"/>
      <c r="CJ48" s="115"/>
      <c r="CK48" s="115"/>
      <c r="CL48" s="115"/>
      <c r="CM48" s="115"/>
      <c r="CN48" s="115"/>
      <c r="CO48" s="115"/>
      <c r="CP48" s="115"/>
      <c r="CQ48" s="115"/>
      <c r="CR48" s="115"/>
      <c r="CS48" s="115"/>
      <c r="CT48" s="115"/>
      <c r="CU48" s="115"/>
      <c r="CV48" s="115"/>
      <c r="CW48" s="115"/>
      <c r="CX48" s="115"/>
      <c r="CY48" s="115"/>
      <c r="CZ48" s="115"/>
      <c r="DA48" s="115"/>
      <c r="DB48" s="115"/>
      <c r="DC48" s="115"/>
      <c r="DD48" s="115"/>
      <c r="DE48" s="115"/>
      <c r="DF48" s="115"/>
      <c r="DG48" s="115"/>
      <c r="DH48" s="115"/>
      <c r="DI48" s="115"/>
      <c r="DJ48" s="115"/>
      <c r="DK48" s="115"/>
      <c r="DL48" s="115"/>
      <c r="DM48" s="115"/>
      <c r="DN48" s="115"/>
      <c r="DO48" s="115"/>
      <c r="DP48" s="115"/>
      <c r="DQ48" s="115"/>
      <c r="DR48" s="115"/>
      <c r="DS48" s="115"/>
      <c r="DT48" s="115"/>
      <c r="DU48" s="115"/>
      <c r="DV48" s="115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5"/>
      <c r="EM48" s="115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</row>
    <row r="49" spans="1:163" s="126" customFormat="1" ht="15.6" customHeight="1">
      <c r="A49" s="120" t="s">
        <v>282</v>
      </c>
      <c r="B49" s="121">
        <f t="shared" si="3"/>
        <v>23754</v>
      </c>
      <c r="C49" s="122">
        <f t="shared" si="4"/>
        <v>11861</v>
      </c>
      <c r="D49" s="122">
        <f t="shared" si="5"/>
        <v>11893</v>
      </c>
      <c r="E49" s="123">
        <v>1423</v>
      </c>
      <c r="F49" s="123">
        <v>746</v>
      </c>
      <c r="G49" s="123">
        <v>677</v>
      </c>
      <c r="H49" s="124">
        <v>4566</v>
      </c>
      <c r="I49" s="135">
        <v>2225</v>
      </c>
      <c r="J49" s="135">
        <v>2341</v>
      </c>
      <c r="K49" s="123">
        <v>3285</v>
      </c>
      <c r="L49" s="123">
        <v>1638</v>
      </c>
      <c r="M49" s="123">
        <v>1647</v>
      </c>
      <c r="N49" s="123">
        <v>7095</v>
      </c>
      <c r="O49" s="123">
        <v>3661</v>
      </c>
      <c r="P49" s="123">
        <v>3434</v>
      </c>
      <c r="Q49" s="124">
        <v>7385</v>
      </c>
      <c r="R49" s="124">
        <v>3591</v>
      </c>
      <c r="S49" s="124">
        <v>3794</v>
      </c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25"/>
      <c r="DJ49" s="125"/>
      <c r="DK49" s="125"/>
      <c r="DL49" s="125"/>
      <c r="DM49" s="125"/>
      <c r="DN49" s="125"/>
      <c r="DO49" s="125"/>
      <c r="DP49" s="125"/>
      <c r="DQ49" s="125"/>
      <c r="DR49" s="125"/>
      <c r="DS49" s="125"/>
      <c r="DT49" s="125"/>
      <c r="DU49" s="125"/>
      <c r="DV49" s="125"/>
      <c r="DW49" s="125"/>
      <c r="DX49" s="125"/>
      <c r="DY49" s="125"/>
      <c r="DZ49" s="125"/>
      <c r="EA49" s="125"/>
      <c r="EB49" s="125"/>
      <c r="EC49" s="125"/>
      <c r="ED49" s="125"/>
      <c r="EE49" s="125"/>
      <c r="EF49" s="125"/>
      <c r="EG49" s="125"/>
      <c r="EH49" s="125"/>
      <c r="EI49" s="125"/>
      <c r="EJ49" s="125"/>
      <c r="EK49" s="125"/>
      <c r="EL49" s="125"/>
      <c r="EM49" s="125"/>
      <c r="EN49" s="125"/>
      <c r="EO49" s="125"/>
      <c r="EP49" s="125"/>
      <c r="EQ49" s="125"/>
      <c r="ER49" s="125"/>
      <c r="ES49" s="125"/>
      <c r="ET49" s="125"/>
      <c r="EU49" s="125"/>
      <c r="EV49" s="125"/>
      <c r="EW49" s="125"/>
      <c r="EX49" s="125"/>
      <c r="EY49" s="125"/>
      <c r="EZ49" s="125"/>
      <c r="FA49" s="125"/>
      <c r="FB49" s="125"/>
      <c r="FC49" s="125"/>
      <c r="FD49" s="125"/>
      <c r="FE49" s="125"/>
      <c r="FF49" s="125"/>
      <c r="FG49" s="125"/>
    </row>
    <row r="50" spans="1:163" s="126" customFormat="1" ht="15.6" customHeight="1">
      <c r="A50" s="120" t="s">
        <v>283</v>
      </c>
      <c r="B50" s="121">
        <f t="shared" si="3"/>
        <v>24200</v>
      </c>
      <c r="C50" s="122">
        <f t="shared" si="4"/>
        <v>11864</v>
      </c>
      <c r="D50" s="122">
        <f t="shared" si="5"/>
        <v>12336</v>
      </c>
      <c r="E50" s="123">
        <v>1363</v>
      </c>
      <c r="F50" s="123">
        <v>732</v>
      </c>
      <c r="G50" s="123">
        <v>631</v>
      </c>
      <c r="H50" s="124">
        <v>4711</v>
      </c>
      <c r="I50" s="135">
        <v>2194</v>
      </c>
      <c r="J50" s="135">
        <v>2517</v>
      </c>
      <c r="K50" s="123">
        <v>3295</v>
      </c>
      <c r="L50" s="123">
        <v>1660</v>
      </c>
      <c r="M50" s="123">
        <v>1635</v>
      </c>
      <c r="N50" s="123">
        <v>7123</v>
      </c>
      <c r="O50" s="123">
        <v>3589</v>
      </c>
      <c r="P50" s="123">
        <v>3534</v>
      </c>
      <c r="Q50" s="123">
        <v>7708</v>
      </c>
      <c r="R50" s="123">
        <v>3689</v>
      </c>
      <c r="S50" s="123">
        <v>4019</v>
      </c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125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5"/>
      <c r="BZ50" s="125"/>
      <c r="CA50" s="125"/>
      <c r="CB50" s="125"/>
      <c r="CC50" s="125"/>
      <c r="CD50" s="125"/>
      <c r="CE50" s="125"/>
      <c r="CF50" s="125"/>
      <c r="CG50" s="125"/>
      <c r="CH50" s="125"/>
      <c r="CI50" s="125"/>
      <c r="CJ50" s="125"/>
      <c r="CK50" s="125"/>
      <c r="CL50" s="125"/>
      <c r="CM50" s="125"/>
      <c r="CN50" s="125"/>
      <c r="CO50" s="125"/>
      <c r="CP50" s="125"/>
      <c r="CQ50" s="125"/>
      <c r="CR50" s="125"/>
      <c r="CS50" s="125"/>
      <c r="CT50" s="125"/>
      <c r="CU50" s="125"/>
      <c r="CV50" s="125"/>
      <c r="CW50" s="125"/>
      <c r="CX50" s="125"/>
      <c r="CY50" s="125"/>
      <c r="CZ50" s="125"/>
      <c r="DA50" s="125"/>
      <c r="DB50" s="125"/>
      <c r="DC50" s="125"/>
      <c r="DD50" s="125"/>
      <c r="DE50" s="125"/>
      <c r="DF50" s="125"/>
      <c r="DG50" s="125"/>
      <c r="DH50" s="125"/>
      <c r="DI50" s="125"/>
      <c r="DJ50" s="125"/>
      <c r="DK50" s="125"/>
      <c r="DL50" s="125"/>
      <c r="DM50" s="125"/>
      <c r="DN50" s="125"/>
      <c r="DO50" s="125"/>
      <c r="DP50" s="125"/>
      <c r="DQ50" s="125"/>
      <c r="DR50" s="125"/>
      <c r="DS50" s="125"/>
      <c r="DT50" s="125"/>
      <c r="DU50" s="125"/>
      <c r="DV50" s="125"/>
      <c r="DW50" s="125"/>
      <c r="DX50" s="125"/>
      <c r="DY50" s="125"/>
      <c r="DZ50" s="125"/>
      <c r="EA50" s="125"/>
      <c r="EB50" s="125"/>
      <c r="EC50" s="125"/>
      <c r="ED50" s="125"/>
      <c r="EE50" s="125"/>
      <c r="EF50" s="125"/>
      <c r="EG50" s="125"/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25"/>
      <c r="FG50" s="125"/>
    </row>
    <row r="51" spans="1:163" s="126" customFormat="1" ht="15.6" customHeight="1">
      <c r="A51" s="120" t="s">
        <v>294</v>
      </c>
      <c r="B51" s="121">
        <f t="shared" si="3"/>
        <v>21180</v>
      </c>
      <c r="C51" s="122">
        <f t="shared" si="4"/>
        <v>10713</v>
      </c>
      <c r="D51" s="122">
        <f t="shared" si="5"/>
        <v>10467</v>
      </c>
      <c r="E51" s="123">
        <v>1196</v>
      </c>
      <c r="F51" s="123">
        <v>654</v>
      </c>
      <c r="G51" s="123">
        <v>542</v>
      </c>
      <c r="H51" s="124">
        <v>4169</v>
      </c>
      <c r="I51" s="135">
        <v>2052</v>
      </c>
      <c r="J51" s="135">
        <v>2117</v>
      </c>
      <c r="K51" s="123">
        <v>2946</v>
      </c>
      <c r="L51" s="123">
        <v>1480</v>
      </c>
      <c r="M51" s="123">
        <v>1466</v>
      </c>
      <c r="N51" s="123">
        <v>6016</v>
      </c>
      <c r="O51" s="123">
        <v>3108</v>
      </c>
      <c r="P51" s="123">
        <v>2908</v>
      </c>
      <c r="Q51" s="123">
        <v>6853</v>
      </c>
      <c r="R51" s="123">
        <v>3419</v>
      </c>
      <c r="S51" s="123">
        <v>3434</v>
      </c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5"/>
      <c r="BW51" s="125"/>
      <c r="BX51" s="125"/>
      <c r="BY51" s="125"/>
      <c r="BZ51" s="125"/>
      <c r="CA51" s="125"/>
      <c r="CB51" s="125"/>
      <c r="CC51" s="125"/>
      <c r="CD51" s="125"/>
      <c r="CE51" s="125"/>
      <c r="CF51" s="125"/>
      <c r="CG51" s="125"/>
      <c r="CH51" s="125"/>
      <c r="CI51" s="125"/>
      <c r="CJ51" s="125"/>
      <c r="CK51" s="125"/>
      <c r="CL51" s="125"/>
      <c r="CM51" s="125"/>
      <c r="CN51" s="125"/>
      <c r="CO51" s="125"/>
      <c r="CP51" s="125"/>
      <c r="CQ51" s="125"/>
      <c r="CR51" s="125"/>
      <c r="CS51" s="125"/>
      <c r="CT51" s="125"/>
      <c r="CU51" s="125"/>
      <c r="CV51" s="125"/>
      <c r="CW51" s="125"/>
      <c r="CX51" s="125"/>
      <c r="CY51" s="125"/>
      <c r="CZ51" s="125"/>
      <c r="DA51" s="125"/>
      <c r="DB51" s="125"/>
      <c r="DC51" s="125"/>
      <c r="DD51" s="125"/>
      <c r="DE51" s="125"/>
      <c r="DF51" s="125"/>
      <c r="DG51" s="125"/>
      <c r="DH51" s="125"/>
      <c r="DI51" s="125"/>
      <c r="DJ51" s="125"/>
      <c r="DK51" s="125"/>
      <c r="DL51" s="125"/>
      <c r="DM51" s="125"/>
      <c r="DN51" s="125"/>
      <c r="DO51" s="125"/>
      <c r="DP51" s="125"/>
      <c r="DQ51" s="125"/>
      <c r="DR51" s="125"/>
      <c r="DS51" s="125"/>
      <c r="DT51" s="125"/>
      <c r="DU51" s="125"/>
      <c r="DV51" s="125"/>
      <c r="DW51" s="125"/>
      <c r="DX51" s="125"/>
      <c r="DY51" s="125"/>
      <c r="DZ51" s="125"/>
      <c r="EA51" s="125"/>
      <c r="EB51" s="125"/>
      <c r="EC51" s="125"/>
      <c r="ED51" s="125"/>
      <c r="EE51" s="125"/>
      <c r="EF51" s="125"/>
      <c r="EG51" s="125"/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25"/>
      <c r="FG51" s="125"/>
    </row>
    <row r="52" spans="1:163" s="126" customFormat="1" ht="15.6" customHeight="1">
      <c r="A52" s="120" t="s">
        <v>284</v>
      </c>
      <c r="B52" s="121">
        <f t="shared" si="3"/>
        <v>23333</v>
      </c>
      <c r="C52" s="122">
        <f t="shared" si="4"/>
        <v>11525</v>
      </c>
      <c r="D52" s="122">
        <f t="shared" si="5"/>
        <v>11808</v>
      </c>
      <c r="E52" s="123">
        <v>1346</v>
      </c>
      <c r="F52" s="123">
        <v>724</v>
      </c>
      <c r="G52" s="123">
        <v>622</v>
      </c>
      <c r="H52" s="124">
        <v>4745</v>
      </c>
      <c r="I52" s="135">
        <v>2278</v>
      </c>
      <c r="J52" s="135">
        <v>2467</v>
      </c>
      <c r="K52" s="123">
        <v>3266</v>
      </c>
      <c r="L52" s="123">
        <v>1601</v>
      </c>
      <c r="M52" s="123">
        <v>1665</v>
      </c>
      <c r="N52" s="123">
        <v>6449</v>
      </c>
      <c r="O52" s="123">
        <v>3249</v>
      </c>
      <c r="P52" s="123">
        <v>3200</v>
      </c>
      <c r="Q52" s="123">
        <v>7527</v>
      </c>
      <c r="R52" s="123">
        <v>3673</v>
      </c>
      <c r="S52" s="123">
        <v>3854</v>
      </c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/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5"/>
      <c r="DP52" s="125"/>
      <c r="DQ52" s="125"/>
      <c r="DR52" s="125"/>
      <c r="DS52" s="125"/>
      <c r="DT52" s="125"/>
      <c r="DU52" s="125"/>
      <c r="DV52" s="125"/>
      <c r="DW52" s="125"/>
      <c r="DX52" s="125"/>
      <c r="DY52" s="125"/>
      <c r="DZ52" s="125"/>
      <c r="EA52" s="125"/>
      <c r="EB52" s="125"/>
      <c r="EC52" s="125"/>
      <c r="ED52" s="125"/>
      <c r="EE52" s="125"/>
      <c r="EF52" s="125"/>
      <c r="EG52" s="125"/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25"/>
      <c r="FG52" s="125"/>
    </row>
    <row r="53" spans="1:163" s="126" customFormat="1" ht="15.6" customHeight="1">
      <c r="A53" s="120" t="s">
        <v>287</v>
      </c>
      <c r="B53" s="121">
        <f t="shared" si="3"/>
        <v>23175</v>
      </c>
      <c r="C53" s="122">
        <f t="shared" si="4"/>
        <v>11669</v>
      </c>
      <c r="D53" s="122">
        <f t="shared" si="5"/>
        <v>11506</v>
      </c>
      <c r="E53" s="123">
        <v>1293</v>
      </c>
      <c r="F53" s="123">
        <v>711</v>
      </c>
      <c r="G53" s="123">
        <v>582</v>
      </c>
      <c r="H53" s="124">
        <v>4791</v>
      </c>
      <c r="I53" s="135">
        <v>2361</v>
      </c>
      <c r="J53" s="135">
        <v>2430</v>
      </c>
      <c r="K53" s="123">
        <v>3111</v>
      </c>
      <c r="L53" s="123">
        <v>1569</v>
      </c>
      <c r="M53" s="123">
        <v>1542</v>
      </c>
      <c r="N53" s="123">
        <v>6421</v>
      </c>
      <c r="O53" s="123">
        <v>3268</v>
      </c>
      <c r="P53" s="123">
        <v>3153</v>
      </c>
      <c r="Q53" s="123">
        <v>7559</v>
      </c>
      <c r="R53" s="123">
        <v>3760</v>
      </c>
      <c r="S53" s="123">
        <v>3799</v>
      </c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/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25"/>
      <c r="CR53" s="125"/>
      <c r="CS53" s="125"/>
      <c r="CT53" s="125"/>
      <c r="CU53" s="125"/>
      <c r="CV53" s="125"/>
      <c r="CW53" s="125"/>
      <c r="CX53" s="125"/>
      <c r="CY53" s="125"/>
      <c r="CZ53" s="125"/>
      <c r="DA53" s="125"/>
      <c r="DB53" s="125"/>
      <c r="DC53" s="125"/>
      <c r="DD53" s="125"/>
      <c r="DE53" s="125"/>
      <c r="DF53" s="125"/>
      <c r="DG53" s="125"/>
      <c r="DH53" s="125"/>
      <c r="DI53" s="125"/>
      <c r="DJ53" s="125"/>
      <c r="DK53" s="125"/>
      <c r="DL53" s="125"/>
      <c r="DM53" s="125"/>
      <c r="DN53" s="125"/>
      <c r="DO53" s="125"/>
      <c r="DP53" s="125"/>
      <c r="DQ53" s="125"/>
      <c r="DR53" s="125"/>
      <c r="DS53" s="125"/>
      <c r="DT53" s="125"/>
      <c r="DU53" s="125"/>
      <c r="DV53" s="125"/>
      <c r="DW53" s="125"/>
      <c r="DX53" s="125"/>
      <c r="DY53" s="125"/>
      <c r="DZ53" s="125"/>
      <c r="EA53" s="125"/>
      <c r="EB53" s="125"/>
      <c r="EC53" s="125"/>
      <c r="ED53" s="125"/>
      <c r="EE53" s="125"/>
      <c r="EF53" s="125"/>
      <c r="EG53" s="125"/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25"/>
      <c r="FG53" s="125"/>
    </row>
    <row r="54" spans="1:163" s="116" customFormat="1" ht="22.9" customHeight="1">
      <c r="A54" s="127" t="s">
        <v>9</v>
      </c>
      <c r="B54" s="117">
        <f t="shared" si="3"/>
        <v>129478</v>
      </c>
      <c r="C54" s="118">
        <f t="shared" si="4"/>
        <v>64355</v>
      </c>
      <c r="D54" s="118">
        <f t="shared" si="5"/>
        <v>65123</v>
      </c>
      <c r="E54" s="119">
        <f>SUM(E55:E59)</f>
        <v>6862</v>
      </c>
      <c r="F54" s="119">
        <f>SUM(F55:F59)</f>
        <v>3732</v>
      </c>
      <c r="G54" s="119">
        <f>SUM(G55:G59)</f>
        <v>3130</v>
      </c>
      <c r="H54" s="119">
        <v>27247</v>
      </c>
      <c r="I54" s="134">
        <v>13028</v>
      </c>
      <c r="J54" s="134">
        <v>14219</v>
      </c>
      <c r="K54" s="119">
        <v>17575</v>
      </c>
      <c r="L54" s="119">
        <v>8613</v>
      </c>
      <c r="M54" s="119">
        <v>8962</v>
      </c>
      <c r="N54" s="119">
        <v>36738</v>
      </c>
      <c r="O54" s="119">
        <v>18402</v>
      </c>
      <c r="P54" s="119">
        <v>18336</v>
      </c>
      <c r="Q54" s="128">
        <v>41056</v>
      </c>
      <c r="R54" s="128">
        <v>20580</v>
      </c>
      <c r="S54" s="128">
        <v>20476</v>
      </c>
      <c r="T54" s="115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15"/>
      <c r="AF54" s="115"/>
      <c r="AG54" s="115"/>
      <c r="AH54" s="115"/>
      <c r="AI54" s="115"/>
      <c r="AJ54" s="115"/>
      <c r="AK54" s="115"/>
      <c r="AL54" s="115"/>
      <c r="AM54" s="115"/>
      <c r="AN54" s="115"/>
      <c r="AO54" s="115"/>
      <c r="AP54" s="115"/>
      <c r="AQ54" s="115"/>
      <c r="AR54" s="115"/>
      <c r="AS54" s="115"/>
      <c r="AT54" s="115"/>
      <c r="AU54" s="115"/>
      <c r="AV54" s="115"/>
      <c r="AW54" s="115"/>
      <c r="AX54" s="115"/>
      <c r="AY54" s="115"/>
      <c r="AZ54" s="115"/>
      <c r="BA54" s="115"/>
      <c r="BB54" s="115"/>
      <c r="BC54" s="115"/>
      <c r="BD54" s="115"/>
      <c r="BE54" s="115"/>
      <c r="BF54" s="115"/>
      <c r="BG54" s="115"/>
      <c r="BH54" s="115"/>
      <c r="BI54" s="115"/>
      <c r="BJ54" s="115"/>
      <c r="BK54" s="115"/>
      <c r="BL54" s="115"/>
      <c r="BM54" s="115"/>
      <c r="BN54" s="115"/>
      <c r="BO54" s="115"/>
      <c r="BP54" s="115"/>
      <c r="BQ54" s="115"/>
      <c r="BR54" s="115"/>
      <c r="BS54" s="115"/>
      <c r="BT54" s="115"/>
      <c r="BU54" s="115"/>
      <c r="BV54" s="115"/>
      <c r="BW54" s="115"/>
      <c r="BX54" s="115"/>
      <c r="BY54" s="115"/>
      <c r="BZ54" s="115"/>
      <c r="CA54" s="115"/>
      <c r="CB54" s="115"/>
      <c r="CC54" s="115"/>
      <c r="CD54" s="115"/>
      <c r="CE54" s="115"/>
      <c r="CF54" s="115"/>
      <c r="CG54" s="115"/>
      <c r="CH54" s="115"/>
      <c r="CI54" s="115"/>
      <c r="CJ54" s="115"/>
      <c r="CK54" s="115"/>
      <c r="CL54" s="115"/>
      <c r="CM54" s="115"/>
      <c r="CN54" s="115"/>
      <c r="CO54" s="115"/>
      <c r="CP54" s="115"/>
      <c r="CQ54" s="115"/>
      <c r="CR54" s="115"/>
      <c r="CS54" s="115"/>
      <c r="CT54" s="115"/>
      <c r="CU54" s="115"/>
      <c r="CV54" s="115"/>
      <c r="CW54" s="115"/>
      <c r="CX54" s="115"/>
      <c r="CY54" s="115"/>
      <c r="CZ54" s="115"/>
      <c r="DA54" s="115"/>
      <c r="DB54" s="115"/>
      <c r="DC54" s="115"/>
      <c r="DD54" s="115"/>
      <c r="DE54" s="115"/>
      <c r="DF54" s="115"/>
      <c r="DG54" s="115"/>
      <c r="DH54" s="115"/>
      <c r="DI54" s="115"/>
      <c r="DJ54" s="115"/>
      <c r="DK54" s="115"/>
      <c r="DL54" s="115"/>
      <c r="DM54" s="115"/>
      <c r="DN54" s="115"/>
      <c r="DO54" s="115"/>
      <c r="DP54" s="115"/>
      <c r="DQ54" s="115"/>
      <c r="DR54" s="115"/>
      <c r="DS54" s="115"/>
      <c r="DT54" s="115"/>
      <c r="DU54" s="115"/>
      <c r="DV54" s="115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5"/>
      <c r="EM54" s="115"/>
      <c r="EN54" s="115"/>
      <c r="EO54" s="115"/>
      <c r="EP54" s="115"/>
      <c r="EQ54" s="115"/>
      <c r="ER54" s="115"/>
      <c r="ES54" s="115"/>
      <c r="ET54" s="115"/>
      <c r="EU54" s="115"/>
      <c r="EV54" s="115"/>
      <c r="EW54" s="115"/>
      <c r="EX54" s="115"/>
      <c r="EY54" s="115"/>
      <c r="EZ54" s="115"/>
      <c r="FA54" s="115"/>
      <c r="FB54" s="115"/>
      <c r="FC54" s="115"/>
      <c r="FD54" s="115"/>
      <c r="FE54" s="115"/>
      <c r="FF54" s="115"/>
      <c r="FG54" s="115"/>
    </row>
    <row r="55" spans="1:163" s="126" customFormat="1" ht="15.6" customHeight="1">
      <c r="A55" s="120" t="s">
        <v>285</v>
      </c>
      <c r="B55" s="121">
        <f t="shared" si="3"/>
        <v>23113</v>
      </c>
      <c r="C55" s="122">
        <f t="shared" si="4"/>
        <v>11532</v>
      </c>
      <c r="D55" s="122">
        <f t="shared" si="5"/>
        <v>11581</v>
      </c>
      <c r="E55" s="123">
        <v>1162</v>
      </c>
      <c r="F55" s="123">
        <v>637</v>
      </c>
      <c r="G55" s="123">
        <v>525</v>
      </c>
      <c r="H55" s="124">
        <v>4667</v>
      </c>
      <c r="I55" s="135">
        <v>2248</v>
      </c>
      <c r="J55" s="135">
        <v>2419</v>
      </c>
      <c r="K55" s="123">
        <v>3172</v>
      </c>
      <c r="L55" s="123">
        <v>1587</v>
      </c>
      <c r="M55" s="123">
        <v>1585</v>
      </c>
      <c r="N55" s="123">
        <v>6593</v>
      </c>
      <c r="O55" s="123">
        <v>3383</v>
      </c>
      <c r="P55" s="123">
        <v>3210</v>
      </c>
      <c r="Q55" s="124">
        <v>7519</v>
      </c>
      <c r="R55" s="124">
        <v>3677</v>
      </c>
      <c r="S55" s="124">
        <v>3842</v>
      </c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25"/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5"/>
      <c r="BP55" s="125"/>
      <c r="BQ55" s="125"/>
      <c r="BR55" s="125"/>
      <c r="BS55" s="125"/>
      <c r="BT55" s="125"/>
      <c r="BU55" s="125"/>
      <c r="BV55" s="125"/>
      <c r="BW55" s="125"/>
      <c r="BX55" s="125"/>
      <c r="BY55" s="125"/>
      <c r="BZ55" s="125"/>
      <c r="CA55" s="125"/>
      <c r="CB55" s="125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5"/>
      <c r="CN55" s="125"/>
      <c r="CO55" s="125"/>
      <c r="CP55" s="125"/>
      <c r="CQ55" s="125"/>
      <c r="CR55" s="125"/>
      <c r="CS55" s="125"/>
      <c r="CT55" s="125"/>
      <c r="CU55" s="125"/>
      <c r="CV55" s="125"/>
      <c r="CW55" s="125"/>
      <c r="CX55" s="125"/>
      <c r="CY55" s="125"/>
      <c r="CZ55" s="125"/>
      <c r="DA55" s="125"/>
      <c r="DB55" s="125"/>
      <c r="DC55" s="125"/>
      <c r="DD55" s="125"/>
      <c r="DE55" s="125"/>
      <c r="DF55" s="125"/>
      <c r="DG55" s="125"/>
      <c r="DH55" s="125"/>
      <c r="DI55" s="125"/>
      <c r="DJ55" s="125"/>
      <c r="DK55" s="125"/>
      <c r="DL55" s="125"/>
      <c r="DM55" s="125"/>
      <c r="DN55" s="125"/>
      <c r="DO55" s="125"/>
      <c r="DP55" s="125"/>
      <c r="DQ55" s="125"/>
      <c r="DR55" s="125"/>
      <c r="DS55" s="125"/>
      <c r="DT55" s="125"/>
      <c r="DU55" s="125"/>
      <c r="DV55" s="125"/>
      <c r="DW55" s="125"/>
      <c r="DX55" s="125"/>
      <c r="DY55" s="125"/>
      <c r="DZ55" s="125"/>
      <c r="EA55" s="125"/>
      <c r="EB55" s="125"/>
      <c r="EC55" s="125"/>
      <c r="ED55" s="125"/>
      <c r="EE55" s="125"/>
      <c r="EF55" s="125"/>
      <c r="EG55" s="125"/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25"/>
      <c r="FG55" s="125"/>
    </row>
    <row r="56" spans="1:163" s="126" customFormat="1" ht="15.6" customHeight="1">
      <c r="A56" s="120" t="s">
        <v>286</v>
      </c>
      <c r="B56" s="121">
        <f t="shared" si="3"/>
        <v>26115</v>
      </c>
      <c r="C56" s="122">
        <f t="shared" si="4"/>
        <v>13062</v>
      </c>
      <c r="D56" s="122">
        <f t="shared" si="5"/>
        <v>13053</v>
      </c>
      <c r="E56" s="123">
        <v>1326</v>
      </c>
      <c r="F56" s="123">
        <v>732</v>
      </c>
      <c r="G56" s="123">
        <v>594</v>
      </c>
      <c r="H56" s="124">
        <v>5552</v>
      </c>
      <c r="I56" s="135">
        <v>2717</v>
      </c>
      <c r="J56" s="135">
        <v>2835</v>
      </c>
      <c r="K56" s="123">
        <v>3461</v>
      </c>
      <c r="L56" s="123">
        <v>1696</v>
      </c>
      <c r="M56" s="123">
        <v>1765</v>
      </c>
      <c r="N56" s="123">
        <v>7383</v>
      </c>
      <c r="O56" s="123">
        <v>3718</v>
      </c>
      <c r="P56" s="123">
        <v>3665</v>
      </c>
      <c r="Q56" s="123">
        <v>8393</v>
      </c>
      <c r="R56" s="123">
        <v>4199</v>
      </c>
      <c r="S56" s="123">
        <v>4194</v>
      </c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L56" s="125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25"/>
      <c r="BZ56" s="125"/>
      <c r="CA56" s="125"/>
      <c r="CB56" s="125"/>
      <c r="CC56" s="125"/>
      <c r="CD56" s="125"/>
      <c r="CE56" s="125"/>
      <c r="CF56" s="125"/>
      <c r="CG56" s="125"/>
      <c r="CH56" s="125"/>
      <c r="CI56" s="125"/>
      <c r="CJ56" s="125"/>
      <c r="CK56" s="125"/>
      <c r="CL56" s="125"/>
      <c r="CM56" s="125"/>
      <c r="CN56" s="125"/>
      <c r="CO56" s="125"/>
      <c r="CP56" s="125"/>
      <c r="CQ56" s="125"/>
      <c r="CR56" s="125"/>
      <c r="CS56" s="125"/>
      <c r="CT56" s="125"/>
      <c r="CU56" s="125"/>
      <c r="CV56" s="125"/>
      <c r="CW56" s="125"/>
      <c r="CX56" s="125"/>
      <c r="CY56" s="125"/>
      <c r="CZ56" s="125"/>
      <c r="DA56" s="125"/>
      <c r="DB56" s="125"/>
      <c r="DC56" s="125"/>
      <c r="DD56" s="125"/>
      <c r="DE56" s="125"/>
      <c r="DF56" s="125"/>
      <c r="DG56" s="125"/>
      <c r="DH56" s="125"/>
      <c r="DI56" s="125"/>
      <c r="DJ56" s="125"/>
      <c r="DK56" s="125"/>
      <c r="DL56" s="125"/>
      <c r="DM56" s="125"/>
      <c r="DN56" s="125"/>
      <c r="DO56" s="125"/>
      <c r="DP56" s="125"/>
      <c r="DQ56" s="125"/>
      <c r="DR56" s="125"/>
      <c r="DS56" s="125"/>
      <c r="DT56" s="125"/>
      <c r="DU56" s="125"/>
      <c r="DV56" s="125"/>
      <c r="DW56" s="125"/>
      <c r="DX56" s="125"/>
      <c r="DY56" s="125"/>
      <c r="DZ56" s="125"/>
      <c r="EA56" s="125"/>
      <c r="EB56" s="125"/>
      <c r="EC56" s="125"/>
      <c r="ED56" s="125"/>
      <c r="EE56" s="125"/>
      <c r="EF56" s="125"/>
      <c r="EG56" s="125"/>
      <c r="EH56" s="125"/>
      <c r="EI56" s="125"/>
      <c r="EJ56" s="125"/>
      <c r="EK56" s="125"/>
      <c r="EL56" s="125"/>
      <c r="EM56" s="125"/>
      <c r="EN56" s="125"/>
      <c r="EO56" s="125"/>
      <c r="EP56" s="125"/>
      <c r="EQ56" s="125"/>
      <c r="ER56" s="125"/>
      <c r="ES56" s="125"/>
      <c r="ET56" s="125"/>
      <c r="EU56" s="125"/>
      <c r="EV56" s="125"/>
      <c r="EW56" s="125"/>
      <c r="EX56" s="125"/>
      <c r="EY56" s="125"/>
      <c r="EZ56" s="125"/>
      <c r="FA56" s="125"/>
      <c r="FB56" s="125"/>
      <c r="FC56" s="125"/>
      <c r="FD56" s="125"/>
      <c r="FE56" s="125"/>
      <c r="FF56" s="125"/>
      <c r="FG56" s="125"/>
    </row>
    <row r="57" spans="1:163" s="126" customFormat="1" ht="15.6" customHeight="1">
      <c r="A57" s="120" t="s">
        <v>288</v>
      </c>
      <c r="B57" s="121">
        <f t="shared" si="3"/>
        <v>26325</v>
      </c>
      <c r="C57" s="122">
        <f t="shared" si="4"/>
        <v>13007</v>
      </c>
      <c r="D57" s="122">
        <f t="shared" si="5"/>
        <v>13318</v>
      </c>
      <c r="E57" s="123">
        <v>1487</v>
      </c>
      <c r="F57" s="123">
        <v>793</v>
      </c>
      <c r="G57" s="123">
        <v>694</v>
      </c>
      <c r="H57" s="124">
        <v>5520</v>
      </c>
      <c r="I57" s="135">
        <v>2611</v>
      </c>
      <c r="J57" s="135">
        <v>2909</v>
      </c>
      <c r="K57" s="123">
        <v>3506</v>
      </c>
      <c r="L57" s="123">
        <v>1712</v>
      </c>
      <c r="M57" s="123">
        <v>1794</v>
      </c>
      <c r="N57" s="123">
        <v>7386</v>
      </c>
      <c r="O57" s="123">
        <v>3698</v>
      </c>
      <c r="P57" s="123">
        <v>3688</v>
      </c>
      <c r="Q57" s="123">
        <v>8426</v>
      </c>
      <c r="R57" s="123">
        <v>4193</v>
      </c>
      <c r="S57" s="123">
        <v>4233</v>
      </c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5"/>
      <c r="BW57" s="125"/>
      <c r="BX57" s="125"/>
      <c r="BY57" s="125"/>
      <c r="BZ57" s="125"/>
      <c r="CA57" s="125"/>
      <c r="CB57" s="125"/>
      <c r="CC57" s="125"/>
      <c r="CD57" s="125"/>
      <c r="CE57" s="125"/>
      <c r="CF57" s="125"/>
      <c r="CG57" s="125"/>
      <c r="CH57" s="125"/>
      <c r="CI57" s="125"/>
      <c r="CJ57" s="125"/>
      <c r="CK57" s="125"/>
      <c r="CL57" s="125"/>
      <c r="CM57" s="125"/>
      <c r="CN57" s="125"/>
      <c r="CO57" s="125"/>
      <c r="CP57" s="125"/>
      <c r="CQ57" s="125"/>
      <c r="CR57" s="125"/>
      <c r="CS57" s="125"/>
      <c r="CT57" s="125"/>
      <c r="CU57" s="125"/>
      <c r="CV57" s="125"/>
      <c r="CW57" s="125"/>
      <c r="CX57" s="125"/>
      <c r="CY57" s="125"/>
      <c r="CZ57" s="125"/>
      <c r="DA57" s="125"/>
      <c r="DB57" s="125"/>
      <c r="DC57" s="125"/>
      <c r="DD57" s="125"/>
      <c r="DE57" s="125"/>
      <c r="DF57" s="125"/>
      <c r="DG57" s="125"/>
      <c r="DH57" s="125"/>
      <c r="DI57" s="125"/>
      <c r="DJ57" s="125"/>
      <c r="DK57" s="125"/>
      <c r="DL57" s="125"/>
      <c r="DM57" s="125"/>
      <c r="DN57" s="125"/>
      <c r="DO57" s="125"/>
      <c r="DP57" s="125"/>
      <c r="DQ57" s="125"/>
      <c r="DR57" s="125"/>
      <c r="DS57" s="125"/>
      <c r="DT57" s="125"/>
      <c r="DU57" s="125"/>
      <c r="DV57" s="125"/>
      <c r="DW57" s="125"/>
      <c r="DX57" s="125"/>
      <c r="DY57" s="125"/>
      <c r="DZ57" s="125"/>
      <c r="EA57" s="125"/>
      <c r="EB57" s="125"/>
      <c r="EC57" s="125"/>
      <c r="ED57" s="125"/>
      <c r="EE57" s="125"/>
      <c r="EF57" s="125"/>
      <c r="EG57" s="125"/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25"/>
      <c r="FG57" s="125"/>
    </row>
    <row r="58" spans="1:163" s="126" customFormat="1" ht="15.6" customHeight="1">
      <c r="A58" s="120" t="s">
        <v>291</v>
      </c>
      <c r="B58" s="121">
        <f t="shared" si="3"/>
        <v>26427</v>
      </c>
      <c r="C58" s="122">
        <f t="shared" si="4"/>
        <v>13095</v>
      </c>
      <c r="D58" s="122">
        <f t="shared" si="5"/>
        <v>13332</v>
      </c>
      <c r="E58" s="123">
        <v>1408</v>
      </c>
      <c r="F58" s="123">
        <v>767</v>
      </c>
      <c r="G58" s="123">
        <v>641</v>
      </c>
      <c r="H58" s="124">
        <v>5660</v>
      </c>
      <c r="I58" s="135">
        <v>2675</v>
      </c>
      <c r="J58" s="135">
        <v>2985</v>
      </c>
      <c r="K58" s="123">
        <v>3652</v>
      </c>
      <c r="L58" s="123">
        <v>1760</v>
      </c>
      <c r="M58" s="123">
        <v>1892</v>
      </c>
      <c r="N58" s="123">
        <v>7502</v>
      </c>
      <c r="O58" s="123">
        <v>3745</v>
      </c>
      <c r="P58" s="123">
        <v>3757</v>
      </c>
      <c r="Q58" s="123">
        <v>8205</v>
      </c>
      <c r="R58" s="123">
        <v>4148</v>
      </c>
      <c r="S58" s="123">
        <v>4057</v>
      </c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/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/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25"/>
      <c r="FG58" s="125"/>
    </row>
    <row r="59" spans="1:163" s="126" customFormat="1" ht="15.6" customHeight="1">
      <c r="A59" s="120" t="s">
        <v>290</v>
      </c>
      <c r="B59" s="121">
        <f t="shared" si="3"/>
        <v>27498</v>
      </c>
      <c r="C59" s="122">
        <f t="shared" si="4"/>
        <v>13659</v>
      </c>
      <c r="D59" s="122">
        <f t="shared" si="5"/>
        <v>13839</v>
      </c>
      <c r="E59" s="123">
        <v>1479</v>
      </c>
      <c r="F59" s="123">
        <v>803</v>
      </c>
      <c r="G59" s="123">
        <v>676</v>
      </c>
      <c r="H59" s="124">
        <v>5848</v>
      </c>
      <c r="I59" s="135">
        <v>2777</v>
      </c>
      <c r="J59" s="135">
        <v>3071</v>
      </c>
      <c r="K59" s="123">
        <v>3784</v>
      </c>
      <c r="L59" s="123">
        <v>1858</v>
      </c>
      <c r="M59" s="123">
        <v>1926</v>
      </c>
      <c r="N59" s="123">
        <v>7874</v>
      </c>
      <c r="O59" s="123">
        <v>3858</v>
      </c>
      <c r="P59" s="123">
        <v>4016</v>
      </c>
      <c r="Q59" s="123">
        <v>8513</v>
      </c>
      <c r="R59" s="123">
        <v>4363</v>
      </c>
      <c r="S59" s="123">
        <v>4150</v>
      </c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  <c r="AF59" s="125"/>
      <c r="AG59" s="125"/>
      <c r="AH59" s="125"/>
      <c r="AI59" s="125"/>
      <c r="AJ59" s="125"/>
      <c r="AK59" s="125"/>
      <c r="AL59" s="125"/>
      <c r="AM59" s="125"/>
      <c r="AN59" s="125"/>
      <c r="AO59" s="125"/>
      <c r="AP59" s="125"/>
      <c r="AQ59" s="125"/>
      <c r="AR59" s="125"/>
      <c r="AS59" s="125"/>
      <c r="AT59" s="125"/>
      <c r="AU59" s="125"/>
      <c r="AV59" s="125"/>
      <c r="AW59" s="125"/>
      <c r="AX59" s="125"/>
      <c r="AY59" s="125"/>
      <c r="AZ59" s="125"/>
      <c r="BA59" s="125"/>
      <c r="BB59" s="125"/>
      <c r="BC59" s="125"/>
      <c r="BD59" s="125"/>
      <c r="BE59" s="125"/>
      <c r="BF59" s="125"/>
      <c r="BG59" s="125"/>
      <c r="BH59" s="125"/>
      <c r="BI59" s="125"/>
      <c r="BJ59" s="125"/>
      <c r="BK59" s="125"/>
      <c r="BL59" s="125"/>
      <c r="BM59" s="125"/>
      <c r="BN59" s="125"/>
      <c r="BO59" s="125"/>
      <c r="BP59" s="125"/>
      <c r="BQ59" s="125"/>
      <c r="BR59" s="125"/>
      <c r="BS59" s="125"/>
      <c r="BT59" s="125"/>
      <c r="BU59" s="125"/>
      <c r="BV59" s="125"/>
      <c r="BW59" s="125"/>
      <c r="BX59" s="125"/>
      <c r="BY59" s="125"/>
      <c r="BZ59" s="125"/>
      <c r="CA59" s="125"/>
      <c r="CB59" s="125"/>
      <c r="CC59" s="125"/>
      <c r="CD59" s="125"/>
      <c r="CE59" s="125"/>
      <c r="CF59" s="125"/>
      <c r="CG59" s="125"/>
      <c r="CH59" s="125"/>
      <c r="CI59" s="125"/>
      <c r="CJ59" s="125"/>
      <c r="CK59" s="125"/>
      <c r="CL59" s="125"/>
      <c r="CM59" s="125"/>
      <c r="CN59" s="125"/>
      <c r="CO59" s="125"/>
      <c r="CP59" s="125"/>
      <c r="CQ59" s="125"/>
      <c r="CR59" s="125"/>
      <c r="CS59" s="125"/>
      <c r="CT59" s="125"/>
      <c r="CU59" s="125"/>
      <c r="CV59" s="125"/>
      <c r="CW59" s="125"/>
      <c r="CX59" s="125"/>
      <c r="CY59" s="125"/>
      <c r="CZ59" s="125"/>
      <c r="DA59" s="125"/>
      <c r="DB59" s="125"/>
      <c r="DC59" s="125"/>
      <c r="DD59" s="125"/>
      <c r="DE59" s="125"/>
      <c r="DF59" s="125"/>
      <c r="DG59" s="125"/>
      <c r="DH59" s="125"/>
      <c r="DI59" s="125"/>
      <c r="DJ59" s="125"/>
      <c r="DK59" s="125"/>
      <c r="DL59" s="125"/>
      <c r="DM59" s="125"/>
      <c r="DN59" s="125"/>
      <c r="DO59" s="125"/>
      <c r="DP59" s="125"/>
      <c r="DQ59" s="125"/>
      <c r="DR59" s="125"/>
      <c r="DS59" s="125"/>
      <c r="DT59" s="125"/>
      <c r="DU59" s="125"/>
      <c r="DV59" s="125"/>
      <c r="DW59" s="125"/>
      <c r="DX59" s="125"/>
      <c r="DY59" s="125"/>
      <c r="DZ59" s="125"/>
      <c r="EA59" s="125"/>
      <c r="EB59" s="125"/>
      <c r="EC59" s="125"/>
      <c r="ED59" s="125"/>
      <c r="EE59" s="125"/>
      <c r="EF59" s="125"/>
      <c r="EG59" s="125"/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25"/>
      <c r="FG59" s="125"/>
    </row>
    <row r="60" spans="1:163" s="116" customFormat="1" ht="21" customHeight="1">
      <c r="A60" s="127" t="s">
        <v>59</v>
      </c>
      <c r="B60" s="117">
        <f t="shared" si="3"/>
        <v>128571</v>
      </c>
      <c r="C60" s="118">
        <f t="shared" si="4"/>
        <v>64186</v>
      </c>
      <c r="D60" s="118">
        <f t="shared" si="5"/>
        <v>64385</v>
      </c>
      <c r="E60" s="119">
        <f>SUM(E61:E65)</f>
        <v>7171</v>
      </c>
      <c r="F60" s="119">
        <f>SUM(F61:F65)</f>
        <v>3780</v>
      </c>
      <c r="G60" s="119">
        <f>SUM(G61:G65)</f>
        <v>3391</v>
      </c>
      <c r="H60" s="119">
        <v>27730</v>
      </c>
      <c r="I60" s="134">
        <v>13702</v>
      </c>
      <c r="J60" s="134">
        <v>14028</v>
      </c>
      <c r="K60" s="119">
        <v>17943</v>
      </c>
      <c r="L60" s="119">
        <v>8595</v>
      </c>
      <c r="M60" s="119">
        <v>9348</v>
      </c>
      <c r="N60" s="119">
        <v>38540</v>
      </c>
      <c r="O60" s="119">
        <v>18918</v>
      </c>
      <c r="P60" s="119">
        <v>19622</v>
      </c>
      <c r="Q60" s="128">
        <v>37187</v>
      </c>
      <c r="R60" s="128">
        <v>19191</v>
      </c>
      <c r="S60" s="128">
        <v>17996</v>
      </c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  <c r="DL60" s="115"/>
      <c r="DM60" s="115"/>
      <c r="DN60" s="115"/>
      <c r="DO60" s="115"/>
      <c r="DP60" s="115"/>
      <c r="DQ60" s="115"/>
      <c r="DR60" s="115"/>
      <c r="DS60" s="115"/>
      <c r="DT60" s="115"/>
      <c r="DU60" s="115"/>
      <c r="DV60" s="115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5"/>
      <c r="EM60" s="115"/>
      <c r="EN60" s="115"/>
      <c r="EO60" s="115"/>
      <c r="EP60" s="115"/>
      <c r="EQ60" s="115"/>
      <c r="ER60" s="115"/>
      <c r="ES60" s="115"/>
      <c r="ET60" s="115"/>
      <c r="EU60" s="115"/>
      <c r="EV60" s="115"/>
      <c r="EW60" s="115"/>
      <c r="EX60" s="115"/>
      <c r="EY60" s="115"/>
      <c r="EZ60" s="115"/>
      <c r="FA60" s="115"/>
      <c r="FB60" s="115"/>
      <c r="FC60" s="115"/>
      <c r="FD60" s="115"/>
      <c r="FE60" s="115"/>
      <c r="FF60" s="115"/>
      <c r="FG60" s="115"/>
    </row>
    <row r="61" spans="1:163" s="126" customFormat="1" ht="17.45" customHeight="1">
      <c r="A61" s="120" t="s">
        <v>293</v>
      </c>
      <c r="B61" s="121">
        <f t="shared" si="3"/>
        <v>27085</v>
      </c>
      <c r="C61" s="122">
        <f t="shared" si="4"/>
        <v>13512</v>
      </c>
      <c r="D61" s="122">
        <f t="shared" si="5"/>
        <v>13573</v>
      </c>
      <c r="E61" s="123">
        <v>1468</v>
      </c>
      <c r="F61" s="123">
        <v>774</v>
      </c>
      <c r="G61" s="123">
        <v>694</v>
      </c>
      <c r="H61" s="124">
        <v>5851</v>
      </c>
      <c r="I61" s="135">
        <v>2918</v>
      </c>
      <c r="J61" s="135">
        <v>2933</v>
      </c>
      <c r="K61" s="123">
        <v>3758</v>
      </c>
      <c r="L61" s="123">
        <v>1775</v>
      </c>
      <c r="M61" s="123">
        <v>1983</v>
      </c>
      <c r="N61" s="123">
        <v>7797</v>
      </c>
      <c r="O61" s="123">
        <v>3772</v>
      </c>
      <c r="P61" s="123">
        <v>4025</v>
      </c>
      <c r="Q61" s="124">
        <v>8211</v>
      </c>
      <c r="R61" s="124">
        <v>4273</v>
      </c>
      <c r="S61" s="124">
        <v>3938</v>
      </c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  <c r="AF61" s="125"/>
      <c r="AG61" s="125"/>
      <c r="AH61" s="125"/>
      <c r="AI61" s="125"/>
      <c r="AJ61" s="125"/>
      <c r="AK61" s="125"/>
      <c r="AL61" s="125"/>
      <c r="AM61" s="125"/>
      <c r="AN61" s="125"/>
      <c r="AO61" s="125"/>
      <c r="AP61" s="125"/>
      <c r="AQ61" s="125"/>
      <c r="AR61" s="125"/>
      <c r="AS61" s="125"/>
      <c r="AT61" s="125"/>
      <c r="AU61" s="125"/>
      <c r="AV61" s="125"/>
      <c r="AW61" s="125"/>
      <c r="AX61" s="125"/>
      <c r="AY61" s="125"/>
      <c r="AZ61" s="125"/>
      <c r="BA61" s="125"/>
      <c r="BB61" s="125"/>
      <c r="BC61" s="125"/>
      <c r="BD61" s="125"/>
      <c r="BE61" s="125"/>
      <c r="BF61" s="125"/>
      <c r="BG61" s="125"/>
      <c r="BH61" s="125"/>
      <c r="BI61" s="125"/>
      <c r="BJ61" s="125"/>
      <c r="BK61" s="125"/>
      <c r="BL61" s="125"/>
      <c r="BM61" s="125"/>
      <c r="BN61" s="125"/>
      <c r="BO61" s="125"/>
      <c r="BP61" s="125"/>
      <c r="BQ61" s="125"/>
      <c r="BR61" s="125"/>
      <c r="BS61" s="125"/>
      <c r="BT61" s="125"/>
      <c r="BU61" s="125"/>
      <c r="BV61" s="125"/>
      <c r="BW61" s="125"/>
      <c r="BX61" s="125"/>
      <c r="BY61" s="125"/>
      <c r="BZ61" s="125"/>
      <c r="CA61" s="125"/>
      <c r="CB61" s="125"/>
      <c r="CC61" s="125"/>
      <c r="CD61" s="125"/>
      <c r="CE61" s="125"/>
      <c r="CF61" s="125"/>
      <c r="CG61" s="125"/>
      <c r="CH61" s="125"/>
      <c r="CI61" s="125"/>
      <c r="CJ61" s="125"/>
      <c r="CK61" s="125"/>
      <c r="CL61" s="125"/>
      <c r="CM61" s="125"/>
      <c r="CN61" s="125"/>
      <c r="CO61" s="125"/>
      <c r="CP61" s="125"/>
      <c r="CQ61" s="125"/>
      <c r="CR61" s="125"/>
      <c r="CS61" s="125"/>
      <c r="CT61" s="125"/>
      <c r="CU61" s="125"/>
      <c r="CV61" s="125"/>
      <c r="CW61" s="125"/>
      <c r="CX61" s="125"/>
      <c r="CY61" s="125"/>
      <c r="CZ61" s="125"/>
      <c r="DA61" s="125"/>
      <c r="DB61" s="125"/>
      <c r="DC61" s="125"/>
      <c r="DD61" s="125"/>
      <c r="DE61" s="125"/>
      <c r="DF61" s="125"/>
      <c r="DG61" s="125"/>
      <c r="DH61" s="125"/>
      <c r="DI61" s="125"/>
      <c r="DJ61" s="125"/>
      <c r="DK61" s="125"/>
      <c r="DL61" s="125"/>
      <c r="DM61" s="125"/>
      <c r="DN61" s="125"/>
      <c r="DO61" s="125"/>
      <c r="DP61" s="125"/>
      <c r="DQ61" s="125"/>
      <c r="DR61" s="125"/>
      <c r="DS61" s="125"/>
      <c r="DT61" s="125"/>
      <c r="DU61" s="125"/>
      <c r="DV61" s="125"/>
      <c r="DW61" s="125"/>
      <c r="DX61" s="125"/>
      <c r="DY61" s="125"/>
      <c r="DZ61" s="125"/>
      <c r="EA61" s="125"/>
      <c r="EB61" s="125"/>
      <c r="EC61" s="125"/>
      <c r="ED61" s="125"/>
      <c r="EE61" s="125"/>
      <c r="EF61" s="125"/>
      <c r="EG61" s="125"/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25"/>
      <c r="FG61" s="125"/>
    </row>
    <row r="62" spans="1:163" s="126" customFormat="1" ht="17.45" customHeight="1">
      <c r="A62" s="120" t="s">
        <v>289</v>
      </c>
      <c r="B62" s="121">
        <f t="shared" si="3"/>
        <v>25740</v>
      </c>
      <c r="C62" s="122">
        <f t="shared" si="4"/>
        <v>12863</v>
      </c>
      <c r="D62" s="122">
        <f t="shared" si="5"/>
        <v>12877</v>
      </c>
      <c r="E62" s="123">
        <v>1436</v>
      </c>
      <c r="F62" s="123">
        <v>779</v>
      </c>
      <c r="G62" s="123">
        <v>657</v>
      </c>
      <c r="H62" s="124">
        <v>5685</v>
      </c>
      <c r="I62" s="135">
        <v>2791</v>
      </c>
      <c r="J62" s="135">
        <v>2894</v>
      </c>
      <c r="K62" s="123">
        <v>3462</v>
      </c>
      <c r="L62" s="123">
        <v>1674</v>
      </c>
      <c r="M62" s="123">
        <v>1788</v>
      </c>
      <c r="N62" s="123">
        <v>7617</v>
      </c>
      <c r="O62" s="123">
        <v>3694</v>
      </c>
      <c r="P62" s="123">
        <v>3923</v>
      </c>
      <c r="Q62" s="123">
        <v>7540</v>
      </c>
      <c r="R62" s="123">
        <v>3925</v>
      </c>
      <c r="S62" s="123">
        <v>3615</v>
      </c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125"/>
      <c r="AS62" s="125"/>
      <c r="AT62" s="125"/>
      <c r="AU62" s="125"/>
      <c r="AV62" s="125"/>
      <c r="AW62" s="125"/>
      <c r="AX62" s="125"/>
      <c r="AY62" s="125"/>
      <c r="AZ62" s="125"/>
      <c r="BA62" s="125"/>
      <c r="BB62" s="125"/>
      <c r="BC62" s="125"/>
      <c r="BD62" s="125"/>
      <c r="BE62" s="125"/>
      <c r="BF62" s="125"/>
      <c r="BG62" s="125"/>
      <c r="BH62" s="125"/>
      <c r="BI62" s="125"/>
      <c r="BJ62" s="125"/>
      <c r="BK62" s="125"/>
      <c r="BL62" s="125"/>
      <c r="BM62" s="125"/>
      <c r="BN62" s="125"/>
      <c r="BO62" s="125"/>
      <c r="BP62" s="125"/>
      <c r="BQ62" s="125"/>
      <c r="BR62" s="125"/>
      <c r="BS62" s="125"/>
      <c r="BT62" s="125"/>
      <c r="BU62" s="125"/>
      <c r="BV62" s="125"/>
      <c r="BW62" s="125"/>
      <c r="BX62" s="125"/>
      <c r="BY62" s="125"/>
      <c r="BZ62" s="125"/>
      <c r="CA62" s="125"/>
      <c r="CB62" s="125"/>
      <c r="CC62" s="125"/>
      <c r="CD62" s="125"/>
      <c r="CE62" s="125"/>
      <c r="CF62" s="125"/>
      <c r="CG62" s="125"/>
      <c r="CH62" s="125"/>
      <c r="CI62" s="125"/>
      <c r="CJ62" s="125"/>
      <c r="CK62" s="125"/>
      <c r="CL62" s="125"/>
      <c r="CM62" s="125"/>
      <c r="CN62" s="125"/>
      <c r="CO62" s="125"/>
      <c r="CP62" s="125"/>
      <c r="CQ62" s="125"/>
      <c r="CR62" s="125"/>
      <c r="CS62" s="125"/>
      <c r="CT62" s="125"/>
      <c r="CU62" s="125"/>
      <c r="CV62" s="125"/>
      <c r="CW62" s="125"/>
      <c r="CX62" s="125"/>
      <c r="CY62" s="125"/>
      <c r="CZ62" s="125"/>
      <c r="DA62" s="125"/>
      <c r="DB62" s="125"/>
      <c r="DC62" s="125"/>
      <c r="DD62" s="125"/>
      <c r="DE62" s="125"/>
      <c r="DF62" s="125"/>
      <c r="DG62" s="125"/>
      <c r="DH62" s="125"/>
      <c r="DI62" s="125"/>
      <c r="DJ62" s="125"/>
      <c r="DK62" s="125"/>
      <c r="DL62" s="125"/>
      <c r="DM62" s="125"/>
      <c r="DN62" s="125"/>
      <c r="DO62" s="125"/>
      <c r="DP62" s="125"/>
      <c r="DQ62" s="125"/>
      <c r="DR62" s="125"/>
      <c r="DS62" s="125"/>
      <c r="DT62" s="125"/>
      <c r="DU62" s="125"/>
      <c r="DV62" s="125"/>
      <c r="DW62" s="125"/>
      <c r="DX62" s="125"/>
      <c r="DY62" s="125"/>
      <c r="DZ62" s="125"/>
      <c r="EA62" s="125"/>
      <c r="EB62" s="125"/>
      <c r="EC62" s="125"/>
      <c r="ED62" s="125"/>
      <c r="EE62" s="125"/>
      <c r="EF62" s="125"/>
      <c r="EG62" s="125"/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25"/>
      <c r="FG62" s="125"/>
    </row>
    <row r="63" spans="1:163" s="126" customFormat="1" ht="17.45" customHeight="1">
      <c r="A63" s="120" t="s">
        <v>292</v>
      </c>
      <c r="B63" s="121">
        <f t="shared" si="3"/>
        <v>27007</v>
      </c>
      <c r="C63" s="122">
        <f t="shared" si="4"/>
        <v>13355</v>
      </c>
      <c r="D63" s="122">
        <f t="shared" si="5"/>
        <v>13652</v>
      </c>
      <c r="E63" s="123">
        <v>1441</v>
      </c>
      <c r="F63" s="123">
        <v>735</v>
      </c>
      <c r="G63" s="123">
        <v>706</v>
      </c>
      <c r="H63" s="124">
        <v>5732</v>
      </c>
      <c r="I63" s="135">
        <v>2794</v>
      </c>
      <c r="J63" s="135">
        <v>2938</v>
      </c>
      <c r="K63" s="123">
        <v>3752</v>
      </c>
      <c r="L63" s="123">
        <v>1793</v>
      </c>
      <c r="M63" s="123">
        <v>1959</v>
      </c>
      <c r="N63" s="123">
        <v>8195</v>
      </c>
      <c r="O63" s="123">
        <v>4092</v>
      </c>
      <c r="P63" s="123">
        <v>4103</v>
      </c>
      <c r="Q63" s="123">
        <v>7887</v>
      </c>
      <c r="R63" s="123">
        <v>3941</v>
      </c>
      <c r="S63" s="123">
        <v>3946</v>
      </c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5"/>
      <c r="AZ63" s="125"/>
      <c r="BA63" s="125"/>
      <c r="BB63" s="125"/>
      <c r="BC63" s="125"/>
      <c r="BD63" s="125"/>
      <c r="BE63" s="125"/>
      <c r="BF63" s="125"/>
      <c r="BG63" s="125"/>
      <c r="BH63" s="125"/>
      <c r="BI63" s="125"/>
      <c r="BJ63" s="125"/>
      <c r="BK63" s="125"/>
      <c r="BL63" s="125"/>
      <c r="BM63" s="125"/>
      <c r="BN63" s="125"/>
      <c r="BO63" s="125"/>
      <c r="BP63" s="125"/>
      <c r="BQ63" s="125"/>
      <c r="BR63" s="125"/>
      <c r="BS63" s="125"/>
      <c r="BT63" s="125"/>
      <c r="BU63" s="125"/>
      <c r="BV63" s="125"/>
      <c r="BW63" s="125"/>
      <c r="BX63" s="125"/>
      <c r="BY63" s="125"/>
      <c r="BZ63" s="125"/>
      <c r="CA63" s="125"/>
      <c r="CB63" s="125"/>
      <c r="CC63" s="125"/>
      <c r="CD63" s="125"/>
      <c r="CE63" s="125"/>
      <c r="CF63" s="125"/>
      <c r="CG63" s="125"/>
      <c r="CH63" s="125"/>
      <c r="CI63" s="125"/>
      <c r="CJ63" s="125"/>
      <c r="CK63" s="125"/>
      <c r="CL63" s="125"/>
      <c r="CM63" s="125"/>
      <c r="CN63" s="125"/>
      <c r="CO63" s="125"/>
      <c r="CP63" s="125"/>
      <c r="CQ63" s="125"/>
      <c r="CR63" s="125"/>
      <c r="CS63" s="125"/>
      <c r="CT63" s="125"/>
      <c r="CU63" s="125"/>
      <c r="CV63" s="125"/>
      <c r="CW63" s="125"/>
      <c r="CX63" s="125"/>
      <c r="CY63" s="125"/>
      <c r="CZ63" s="125"/>
      <c r="DA63" s="125"/>
      <c r="DB63" s="125"/>
      <c r="DC63" s="125"/>
      <c r="DD63" s="125"/>
      <c r="DE63" s="125"/>
      <c r="DF63" s="125"/>
      <c r="DG63" s="125"/>
      <c r="DH63" s="125"/>
      <c r="DI63" s="125"/>
      <c r="DJ63" s="125"/>
      <c r="DK63" s="125"/>
      <c r="DL63" s="125"/>
      <c r="DM63" s="125"/>
      <c r="DN63" s="125"/>
      <c r="DO63" s="125"/>
      <c r="DP63" s="125"/>
      <c r="DQ63" s="125"/>
      <c r="DR63" s="125"/>
      <c r="DS63" s="125"/>
      <c r="DT63" s="125"/>
      <c r="DU63" s="125"/>
      <c r="DV63" s="125"/>
      <c r="DW63" s="125"/>
      <c r="DX63" s="125"/>
      <c r="DY63" s="125"/>
      <c r="DZ63" s="125"/>
      <c r="EA63" s="125"/>
      <c r="EB63" s="125"/>
      <c r="EC63" s="125"/>
      <c r="ED63" s="125"/>
      <c r="EE63" s="125"/>
      <c r="EF63" s="125"/>
      <c r="EG63" s="125"/>
      <c r="EH63" s="125"/>
      <c r="EI63" s="125"/>
      <c r="EJ63" s="125"/>
      <c r="EK63" s="125"/>
      <c r="EL63" s="125"/>
      <c r="EM63" s="125"/>
      <c r="EN63" s="125"/>
      <c r="EO63" s="125"/>
      <c r="EP63" s="125"/>
      <c r="EQ63" s="125"/>
      <c r="ER63" s="125"/>
      <c r="ES63" s="125"/>
      <c r="ET63" s="125"/>
      <c r="EU63" s="125"/>
      <c r="EV63" s="125"/>
      <c r="EW63" s="125"/>
      <c r="EX63" s="125"/>
      <c r="EY63" s="125"/>
      <c r="EZ63" s="125"/>
      <c r="FA63" s="125"/>
      <c r="FB63" s="125"/>
      <c r="FC63" s="125"/>
      <c r="FD63" s="125"/>
      <c r="FE63" s="125"/>
      <c r="FF63" s="125"/>
      <c r="FG63" s="125"/>
    </row>
    <row r="64" spans="1:163" s="126" customFormat="1" ht="17.45" customHeight="1">
      <c r="A64" s="120" t="s">
        <v>297</v>
      </c>
      <c r="B64" s="121">
        <f t="shared" si="3"/>
        <v>24757</v>
      </c>
      <c r="C64" s="122">
        <f t="shared" si="4"/>
        <v>12236</v>
      </c>
      <c r="D64" s="122">
        <f t="shared" si="5"/>
        <v>12521</v>
      </c>
      <c r="E64" s="123">
        <v>1394</v>
      </c>
      <c r="F64" s="123">
        <v>738</v>
      </c>
      <c r="G64" s="123">
        <v>656</v>
      </c>
      <c r="H64" s="124">
        <v>5424</v>
      </c>
      <c r="I64" s="135">
        <v>2664</v>
      </c>
      <c r="J64" s="135">
        <v>2760</v>
      </c>
      <c r="K64" s="123">
        <v>3555</v>
      </c>
      <c r="L64" s="123">
        <v>1686</v>
      </c>
      <c r="M64" s="123">
        <v>1869</v>
      </c>
      <c r="N64" s="123">
        <v>7534</v>
      </c>
      <c r="O64" s="123">
        <v>3614</v>
      </c>
      <c r="P64" s="123">
        <v>3920</v>
      </c>
      <c r="Q64" s="123">
        <v>6850</v>
      </c>
      <c r="R64" s="123">
        <v>3534</v>
      </c>
      <c r="S64" s="123">
        <v>3316</v>
      </c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125"/>
      <c r="AX64" s="125"/>
      <c r="AY64" s="125"/>
      <c r="AZ64" s="125"/>
      <c r="BA64" s="125"/>
      <c r="BB64" s="125"/>
      <c r="BC64" s="125"/>
      <c r="BD64" s="125"/>
      <c r="BE64" s="125"/>
      <c r="BF64" s="125"/>
      <c r="BG64" s="125"/>
      <c r="BH64" s="125"/>
      <c r="BI64" s="125"/>
      <c r="BJ64" s="125"/>
      <c r="BK64" s="125"/>
      <c r="BL64" s="125"/>
      <c r="BM64" s="125"/>
      <c r="BN64" s="125"/>
      <c r="BO64" s="125"/>
      <c r="BP64" s="125"/>
      <c r="BQ64" s="125"/>
      <c r="BR64" s="125"/>
      <c r="BS64" s="125"/>
      <c r="BT64" s="125"/>
      <c r="BU64" s="125"/>
      <c r="BV64" s="125"/>
      <c r="BW64" s="125"/>
      <c r="BX64" s="125"/>
      <c r="BY64" s="125"/>
      <c r="BZ64" s="125"/>
      <c r="CA64" s="125"/>
      <c r="CB64" s="125"/>
      <c r="CC64" s="125"/>
      <c r="CD64" s="125"/>
      <c r="CE64" s="125"/>
      <c r="CF64" s="125"/>
      <c r="CG64" s="125"/>
      <c r="CH64" s="125"/>
      <c r="CI64" s="125"/>
      <c r="CJ64" s="125"/>
      <c r="CK64" s="125"/>
      <c r="CL64" s="125"/>
      <c r="CM64" s="125"/>
      <c r="CN64" s="125"/>
      <c r="CO64" s="125"/>
      <c r="CP64" s="125"/>
      <c r="CQ64" s="125"/>
      <c r="CR64" s="125"/>
      <c r="CS64" s="125"/>
      <c r="CT64" s="125"/>
      <c r="CU64" s="125"/>
      <c r="CV64" s="125"/>
      <c r="CW64" s="125"/>
      <c r="CX64" s="125"/>
      <c r="CY64" s="125"/>
      <c r="CZ64" s="125"/>
      <c r="DA64" s="125"/>
      <c r="DB64" s="125"/>
      <c r="DC64" s="125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  <c r="DN64" s="125"/>
      <c r="DO64" s="125"/>
      <c r="DP64" s="125"/>
      <c r="DQ64" s="125"/>
      <c r="DR64" s="125"/>
      <c r="DS64" s="125"/>
      <c r="DT64" s="125"/>
      <c r="DU64" s="125"/>
      <c r="DV64" s="125"/>
      <c r="DW64" s="125"/>
      <c r="DX64" s="125"/>
      <c r="DY64" s="125"/>
      <c r="DZ64" s="125"/>
      <c r="EA64" s="125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25"/>
      <c r="FG64" s="125"/>
    </row>
    <row r="65" spans="1:163" s="126" customFormat="1" ht="17.45" customHeight="1">
      <c r="A65" s="120" t="s">
        <v>295</v>
      </c>
      <c r="B65" s="121">
        <f t="shared" si="3"/>
        <v>23982</v>
      </c>
      <c r="C65" s="122">
        <f t="shared" si="4"/>
        <v>12220</v>
      </c>
      <c r="D65" s="122">
        <f t="shared" si="5"/>
        <v>11762</v>
      </c>
      <c r="E65" s="123">
        <v>1432</v>
      </c>
      <c r="F65" s="123">
        <v>754</v>
      </c>
      <c r="G65" s="123">
        <v>678</v>
      </c>
      <c r="H65" s="124">
        <v>5038</v>
      </c>
      <c r="I65" s="135">
        <v>2535</v>
      </c>
      <c r="J65" s="135">
        <v>2503</v>
      </c>
      <c r="K65" s="123">
        <v>3416</v>
      </c>
      <c r="L65" s="123">
        <v>1667</v>
      </c>
      <c r="M65" s="123">
        <v>1749</v>
      </c>
      <c r="N65" s="123">
        <v>7397</v>
      </c>
      <c r="O65" s="123">
        <v>3746</v>
      </c>
      <c r="P65" s="123">
        <v>3651</v>
      </c>
      <c r="Q65" s="123">
        <v>6699</v>
      </c>
      <c r="R65" s="123">
        <v>3518</v>
      </c>
      <c r="S65" s="123">
        <v>3181</v>
      </c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125"/>
      <c r="AX65" s="125"/>
      <c r="AY65" s="125"/>
      <c r="AZ65" s="125"/>
      <c r="BA65" s="125"/>
      <c r="BB65" s="125"/>
      <c r="BC65" s="125"/>
      <c r="BD65" s="125"/>
      <c r="BE65" s="125"/>
      <c r="BF65" s="125"/>
      <c r="BG65" s="125"/>
      <c r="BH65" s="125"/>
      <c r="BI65" s="125"/>
      <c r="BJ65" s="125"/>
      <c r="BK65" s="125"/>
      <c r="BL65" s="125"/>
      <c r="BM65" s="125"/>
      <c r="BN65" s="125"/>
      <c r="BO65" s="125"/>
      <c r="BP65" s="125"/>
      <c r="BQ65" s="125"/>
      <c r="BR65" s="125"/>
      <c r="BS65" s="125"/>
      <c r="BT65" s="125"/>
      <c r="BU65" s="125"/>
      <c r="BV65" s="125"/>
      <c r="BW65" s="125"/>
      <c r="BX65" s="125"/>
      <c r="BY65" s="125"/>
      <c r="BZ65" s="125"/>
      <c r="CA65" s="125"/>
      <c r="CB65" s="125"/>
      <c r="CC65" s="125"/>
      <c r="CD65" s="125"/>
      <c r="CE65" s="125"/>
      <c r="CF65" s="125"/>
      <c r="CG65" s="125"/>
      <c r="CH65" s="125"/>
      <c r="CI65" s="125"/>
      <c r="CJ65" s="125"/>
      <c r="CK65" s="125"/>
      <c r="CL65" s="125"/>
      <c r="CM65" s="125"/>
      <c r="CN65" s="125"/>
      <c r="CO65" s="125"/>
      <c r="CP65" s="125"/>
      <c r="CQ65" s="125"/>
      <c r="CR65" s="125"/>
      <c r="CS65" s="125"/>
      <c r="CT65" s="125"/>
      <c r="CU65" s="125"/>
      <c r="CV65" s="125"/>
      <c r="CW65" s="125"/>
      <c r="CX65" s="125"/>
      <c r="CY65" s="125"/>
      <c r="CZ65" s="125"/>
      <c r="DA65" s="125"/>
      <c r="DB65" s="125"/>
      <c r="DC65" s="125"/>
      <c r="DD65" s="125"/>
      <c r="DE65" s="125"/>
      <c r="DF65" s="125"/>
      <c r="DG65" s="125"/>
      <c r="DH65" s="125"/>
      <c r="DI65" s="125"/>
      <c r="DJ65" s="125"/>
      <c r="DK65" s="125"/>
      <c r="DL65" s="125"/>
      <c r="DM65" s="125"/>
      <c r="DN65" s="125"/>
      <c r="DO65" s="125"/>
      <c r="DP65" s="125"/>
      <c r="DQ65" s="125"/>
      <c r="DR65" s="125"/>
      <c r="DS65" s="125"/>
      <c r="DT65" s="125"/>
      <c r="DU65" s="125"/>
      <c r="DV65" s="125"/>
      <c r="DW65" s="125"/>
      <c r="DX65" s="125"/>
      <c r="DY65" s="125"/>
      <c r="DZ65" s="125"/>
      <c r="EA65" s="125"/>
      <c r="EB65" s="125"/>
      <c r="EC65" s="125"/>
      <c r="ED65" s="125"/>
      <c r="EE65" s="125"/>
      <c r="EF65" s="125"/>
      <c r="EG65" s="125"/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25"/>
      <c r="FG65" s="125"/>
    </row>
    <row r="66" spans="1:163" s="116" customFormat="1" ht="19.899999999999999" customHeight="1">
      <c r="A66" s="127" t="s">
        <v>65</v>
      </c>
      <c r="B66" s="117">
        <f t="shared" si="3"/>
        <v>114478</v>
      </c>
      <c r="C66" s="118">
        <f t="shared" si="4"/>
        <v>56972</v>
      </c>
      <c r="D66" s="118">
        <f t="shared" si="5"/>
        <v>57506</v>
      </c>
      <c r="E66" s="119">
        <f>SUM(E67:E71)</f>
        <v>7616</v>
      </c>
      <c r="F66" s="119">
        <f>SUM(F67:F71)</f>
        <v>3764</v>
      </c>
      <c r="G66" s="119">
        <f>SUM(G67:G71)</f>
        <v>3852</v>
      </c>
      <c r="H66" s="119">
        <v>23993</v>
      </c>
      <c r="I66" s="134">
        <v>11770</v>
      </c>
      <c r="J66" s="134">
        <v>12223</v>
      </c>
      <c r="K66" s="119">
        <v>17415</v>
      </c>
      <c r="L66" s="119">
        <v>8231</v>
      </c>
      <c r="M66" s="119">
        <v>9184</v>
      </c>
      <c r="N66" s="119">
        <v>36864</v>
      </c>
      <c r="O66" s="119">
        <v>17904</v>
      </c>
      <c r="P66" s="119">
        <v>18960</v>
      </c>
      <c r="Q66" s="128">
        <v>28590</v>
      </c>
      <c r="R66" s="128">
        <v>15303</v>
      </c>
      <c r="S66" s="128">
        <v>13287</v>
      </c>
      <c r="T66" s="115"/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15"/>
      <c r="AV66" s="115"/>
      <c r="AW66" s="115"/>
      <c r="AX66" s="115"/>
      <c r="AY66" s="115"/>
      <c r="AZ66" s="115"/>
      <c r="BA66" s="115"/>
      <c r="BB66" s="115"/>
      <c r="BC66" s="115"/>
      <c r="BD66" s="115"/>
      <c r="BE66" s="115"/>
      <c r="BF66" s="115"/>
      <c r="BG66" s="115"/>
      <c r="BH66" s="115"/>
      <c r="BI66" s="115"/>
      <c r="BJ66" s="115"/>
      <c r="BK66" s="115"/>
      <c r="BL66" s="115"/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5"/>
      <c r="CW66" s="115"/>
      <c r="CX66" s="115"/>
      <c r="CY66" s="115"/>
      <c r="CZ66" s="115"/>
      <c r="DA66" s="115"/>
      <c r="DB66" s="115"/>
      <c r="DC66" s="115"/>
      <c r="DD66" s="115"/>
      <c r="DE66" s="115"/>
      <c r="DF66" s="115"/>
      <c r="DG66" s="115"/>
      <c r="DH66" s="115"/>
      <c r="DI66" s="115"/>
      <c r="DJ66" s="115"/>
      <c r="DK66" s="115"/>
      <c r="DL66" s="115"/>
      <c r="DM66" s="115"/>
      <c r="DN66" s="115"/>
      <c r="DO66" s="115"/>
      <c r="DP66" s="115"/>
      <c r="DQ66" s="115"/>
      <c r="DR66" s="115"/>
      <c r="DS66" s="115"/>
      <c r="DT66" s="115"/>
      <c r="DU66" s="115"/>
      <c r="DV66" s="115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F66" s="115"/>
      <c r="FG66" s="115"/>
    </row>
    <row r="67" spans="1:163" s="126" customFormat="1" ht="15.6" customHeight="1">
      <c r="A67" s="120" t="s">
        <v>298</v>
      </c>
      <c r="B67" s="121">
        <f t="shared" si="3"/>
        <v>24023</v>
      </c>
      <c r="C67" s="122">
        <f t="shared" si="4"/>
        <v>11844</v>
      </c>
      <c r="D67" s="122">
        <f t="shared" si="5"/>
        <v>12179</v>
      </c>
      <c r="E67" s="123">
        <v>1450</v>
      </c>
      <c r="F67" s="123">
        <v>711</v>
      </c>
      <c r="G67" s="123">
        <v>739</v>
      </c>
      <c r="H67" s="124">
        <v>4911</v>
      </c>
      <c r="I67" s="135">
        <v>2441</v>
      </c>
      <c r="J67" s="135">
        <v>2470</v>
      </c>
      <c r="K67" s="123">
        <v>3496</v>
      </c>
      <c r="L67" s="123">
        <v>1661</v>
      </c>
      <c r="M67" s="123">
        <v>1835</v>
      </c>
      <c r="N67" s="123">
        <v>7609</v>
      </c>
      <c r="O67" s="123">
        <v>3665</v>
      </c>
      <c r="P67" s="123">
        <v>3944</v>
      </c>
      <c r="Q67" s="124">
        <v>6557</v>
      </c>
      <c r="R67" s="124">
        <v>3366</v>
      </c>
      <c r="S67" s="124">
        <v>3191</v>
      </c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125"/>
      <c r="AW67" s="125"/>
      <c r="AX67" s="125"/>
      <c r="AY67" s="125"/>
      <c r="AZ67" s="125"/>
      <c r="BA67" s="125"/>
      <c r="BB67" s="125"/>
      <c r="BC67" s="125"/>
      <c r="BD67" s="125"/>
      <c r="BE67" s="125"/>
      <c r="BF67" s="125"/>
      <c r="BG67" s="125"/>
      <c r="BH67" s="125"/>
      <c r="BI67" s="125"/>
      <c r="BJ67" s="125"/>
      <c r="BK67" s="125"/>
      <c r="BL67" s="125"/>
      <c r="BM67" s="125"/>
      <c r="BN67" s="125"/>
      <c r="BO67" s="125"/>
      <c r="BP67" s="125"/>
      <c r="BQ67" s="125"/>
      <c r="BR67" s="125"/>
      <c r="BS67" s="125"/>
      <c r="BT67" s="125"/>
      <c r="BU67" s="125"/>
      <c r="BV67" s="125"/>
      <c r="BW67" s="125"/>
      <c r="BX67" s="125"/>
      <c r="BY67" s="125"/>
      <c r="BZ67" s="125"/>
      <c r="CA67" s="125"/>
      <c r="CB67" s="125"/>
      <c r="CC67" s="125"/>
      <c r="CD67" s="125"/>
      <c r="CE67" s="125"/>
      <c r="CF67" s="125"/>
      <c r="CG67" s="125"/>
      <c r="CH67" s="125"/>
      <c r="CI67" s="125"/>
      <c r="CJ67" s="125"/>
      <c r="CK67" s="125"/>
      <c r="CL67" s="125"/>
      <c r="CM67" s="125"/>
      <c r="CN67" s="125"/>
      <c r="CO67" s="125"/>
      <c r="CP67" s="125"/>
      <c r="CQ67" s="125"/>
      <c r="CR67" s="125"/>
      <c r="CS67" s="125"/>
      <c r="CT67" s="125"/>
      <c r="CU67" s="125"/>
      <c r="CV67" s="125"/>
      <c r="CW67" s="125"/>
      <c r="CX67" s="125"/>
      <c r="CY67" s="125"/>
      <c r="CZ67" s="125"/>
      <c r="DA67" s="125"/>
      <c r="DB67" s="125"/>
      <c r="DC67" s="125"/>
      <c r="DD67" s="125"/>
      <c r="DE67" s="125"/>
      <c r="DF67" s="125"/>
      <c r="DG67" s="125"/>
      <c r="DH67" s="125"/>
      <c r="DI67" s="125"/>
      <c r="DJ67" s="125"/>
      <c r="DK67" s="125"/>
      <c r="DL67" s="125"/>
      <c r="DM67" s="125"/>
      <c r="DN67" s="125"/>
      <c r="DO67" s="125"/>
      <c r="DP67" s="125"/>
      <c r="DQ67" s="125"/>
      <c r="DR67" s="125"/>
      <c r="DS67" s="125"/>
      <c r="DT67" s="125"/>
      <c r="DU67" s="125"/>
      <c r="DV67" s="125"/>
      <c r="DW67" s="125"/>
      <c r="DX67" s="125"/>
      <c r="DY67" s="125"/>
      <c r="DZ67" s="125"/>
      <c r="EA67" s="125"/>
      <c r="EB67" s="125"/>
      <c r="EC67" s="125"/>
      <c r="ED67" s="125"/>
      <c r="EE67" s="125"/>
      <c r="EF67" s="125"/>
      <c r="EG67" s="125"/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25"/>
      <c r="FG67" s="125"/>
    </row>
    <row r="68" spans="1:163" s="126" customFormat="1" ht="15.6" customHeight="1">
      <c r="A68" s="120" t="s">
        <v>296</v>
      </c>
      <c r="B68" s="121">
        <f t="shared" si="3"/>
        <v>22416</v>
      </c>
      <c r="C68" s="122">
        <f t="shared" si="4"/>
        <v>11253</v>
      </c>
      <c r="D68" s="122">
        <f t="shared" si="5"/>
        <v>11163</v>
      </c>
      <c r="E68" s="123">
        <v>1400</v>
      </c>
      <c r="F68" s="123">
        <v>687</v>
      </c>
      <c r="G68" s="123">
        <v>713</v>
      </c>
      <c r="H68" s="124">
        <v>4869</v>
      </c>
      <c r="I68" s="135">
        <v>2399</v>
      </c>
      <c r="J68" s="135">
        <v>2470</v>
      </c>
      <c r="K68" s="123">
        <v>3295</v>
      </c>
      <c r="L68" s="123">
        <v>1570</v>
      </c>
      <c r="M68" s="123">
        <v>1725</v>
      </c>
      <c r="N68" s="123">
        <v>7106</v>
      </c>
      <c r="O68" s="123">
        <v>3498</v>
      </c>
      <c r="P68" s="123">
        <v>3608</v>
      </c>
      <c r="Q68" s="123">
        <v>5746</v>
      </c>
      <c r="R68" s="123">
        <v>3099</v>
      </c>
      <c r="S68" s="123">
        <v>2647</v>
      </c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125"/>
      <c r="AX68" s="125"/>
      <c r="AY68" s="125"/>
      <c r="AZ68" s="125"/>
      <c r="BA68" s="125"/>
      <c r="BB68" s="125"/>
      <c r="BC68" s="125"/>
      <c r="BD68" s="125"/>
      <c r="BE68" s="125"/>
      <c r="BF68" s="125"/>
      <c r="BG68" s="125"/>
      <c r="BH68" s="125"/>
      <c r="BI68" s="125"/>
      <c r="BJ68" s="125"/>
      <c r="BK68" s="125"/>
      <c r="BL68" s="125"/>
      <c r="BM68" s="125"/>
      <c r="BN68" s="125"/>
      <c r="BO68" s="125"/>
      <c r="BP68" s="125"/>
      <c r="BQ68" s="125"/>
      <c r="BR68" s="125"/>
      <c r="BS68" s="125"/>
      <c r="BT68" s="125"/>
      <c r="BU68" s="125"/>
      <c r="BV68" s="125"/>
      <c r="BW68" s="125"/>
      <c r="BX68" s="125"/>
      <c r="BY68" s="125"/>
      <c r="BZ68" s="125"/>
      <c r="CA68" s="125"/>
      <c r="CB68" s="125"/>
      <c r="CC68" s="125"/>
      <c r="CD68" s="125"/>
      <c r="CE68" s="125"/>
      <c r="CF68" s="125"/>
      <c r="CG68" s="125"/>
      <c r="CH68" s="125"/>
      <c r="CI68" s="125"/>
      <c r="CJ68" s="125"/>
      <c r="CK68" s="125"/>
      <c r="CL68" s="125"/>
      <c r="CM68" s="125"/>
      <c r="CN68" s="125"/>
      <c r="CO68" s="125"/>
      <c r="CP68" s="125"/>
      <c r="CQ68" s="125"/>
      <c r="CR68" s="125"/>
      <c r="CS68" s="125"/>
      <c r="CT68" s="125"/>
      <c r="CU68" s="125"/>
      <c r="CV68" s="125"/>
      <c r="CW68" s="125"/>
      <c r="CX68" s="125"/>
      <c r="CY68" s="125"/>
      <c r="CZ68" s="125"/>
      <c r="DA68" s="125"/>
      <c r="DB68" s="125"/>
      <c r="DC68" s="125"/>
      <c r="DD68" s="125"/>
      <c r="DE68" s="125"/>
      <c r="DF68" s="125"/>
      <c r="DG68" s="125"/>
      <c r="DH68" s="125"/>
      <c r="DI68" s="125"/>
      <c r="DJ68" s="125"/>
      <c r="DK68" s="125"/>
      <c r="DL68" s="125"/>
      <c r="DM68" s="125"/>
      <c r="DN68" s="125"/>
      <c r="DO68" s="125"/>
      <c r="DP68" s="125"/>
      <c r="DQ68" s="125"/>
      <c r="DR68" s="125"/>
      <c r="DS68" s="125"/>
      <c r="DT68" s="125"/>
      <c r="DU68" s="125"/>
      <c r="DV68" s="125"/>
      <c r="DW68" s="125"/>
      <c r="DX68" s="125"/>
      <c r="DY68" s="125"/>
      <c r="DZ68" s="125"/>
      <c r="EA68" s="125"/>
      <c r="EB68" s="125"/>
      <c r="EC68" s="125"/>
      <c r="ED68" s="125"/>
      <c r="EE68" s="125"/>
      <c r="EF68" s="125"/>
      <c r="EG68" s="125"/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25"/>
      <c r="FG68" s="125"/>
    </row>
    <row r="69" spans="1:163" s="126" customFormat="1" ht="15.6" customHeight="1">
      <c r="A69" s="120" t="s">
        <v>304</v>
      </c>
      <c r="B69" s="121">
        <f t="shared" ref="B69:B100" si="6">SUM(C69:D69)</f>
        <v>22542</v>
      </c>
      <c r="C69" s="122">
        <f t="shared" ref="C69:C100" si="7">SUM(F69,I69,L69,O69,R69)</f>
        <v>11287</v>
      </c>
      <c r="D69" s="122">
        <f t="shared" ref="D69:D100" si="8">SUM(G69,J69,M69,P69,S69)</f>
        <v>11255</v>
      </c>
      <c r="E69" s="123">
        <v>1537</v>
      </c>
      <c r="F69" s="123">
        <v>776</v>
      </c>
      <c r="G69" s="123">
        <v>761</v>
      </c>
      <c r="H69" s="124">
        <v>4685</v>
      </c>
      <c r="I69" s="135">
        <v>2294</v>
      </c>
      <c r="J69" s="135">
        <v>2391</v>
      </c>
      <c r="K69" s="123">
        <v>3439</v>
      </c>
      <c r="L69" s="123">
        <v>1649</v>
      </c>
      <c r="M69" s="123">
        <v>1790</v>
      </c>
      <c r="N69" s="123">
        <v>7235</v>
      </c>
      <c r="O69" s="123">
        <v>3527</v>
      </c>
      <c r="P69" s="123">
        <v>3708</v>
      </c>
      <c r="Q69" s="123">
        <v>5646</v>
      </c>
      <c r="R69" s="123">
        <v>3041</v>
      </c>
      <c r="S69" s="123">
        <v>2605</v>
      </c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5"/>
      <c r="BI69" s="125"/>
      <c r="BJ69" s="125"/>
      <c r="BK69" s="125"/>
      <c r="BL69" s="125"/>
      <c r="BM69" s="125"/>
      <c r="BN69" s="125"/>
      <c r="BO69" s="125"/>
      <c r="BP69" s="125"/>
      <c r="BQ69" s="125"/>
      <c r="BR69" s="125"/>
      <c r="BS69" s="125"/>
      <c r="BT69" s="125"/>
      <c r="BU69" s="125"/>
      <c r="BV69" s="125"/>
      <c r="BW69" s="125"/>
      <c r="BX69" s="125"/>
      <c r="BY69" s="125"/>
      <c r="BZ69" s="125"/>
      <c r="CA69" s="125"/>
      <c r="CB69" s="125"/>
      <c r="CC69" s="125"/>
      <c r="CD69" s="125"/>
      <c r="CE69" s="125"/>
      <c r="CF69" s="125"/>
      <c r="CG69" s="125"/>
      <c r="CH69" s="125"/>
      <c r="CI69" s="125"/>
      <c r="CJ69" s="125"/>
      <c r="CK69" s="125"/>
      <c r="CL69" s="125"/>
      <c r="CM69" s="125"/>
      <c r="CN69" s="125"/>
      <c r="CO69" s="125"/>
      <c r="CP69" s="125"/>
      <c r="CQ69" s="125"/>
      <c r="CR69" s="125"/>
      <c r="CS69" s="125"/>
      <c r="CT69" s="125"/>
      <c r="CU69" s="125"/>
      <c r="CV69" s="125"/>
      <c r="CW69" s="125"/>
      <c r="CX69" s="125"/>
      <c r="CY69" s="125"/>
      <c r="CZ69" s="125"/>
      <c r="DA69" s="125"/>
      <c r="DB69" s="125"/>
      <c r="DC69" s="125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  <c r="DN69" s="125"/>
      <c r="DO69" s="125"/>
      <c r="DP69" s="125"/>
      <c r="DQ69" s="125"/>
      <c r="DR69" s="125"/>
      <c r="DS69" s="125"/>
      <c r="DT69" s="125"/>
      <c r="DU69" s="125"/>
      <c r="DV69" s="125"/>
      <c r="DW69" s="125"/>
      <c r="DX69" s="125"/>
      <c r="DY69" s="125"/>
      <c r="DZ69" s="125"/>
      <c r="EA69" s="125"/>
      <c r="EB69" s="125"/>
      <c r="EC69" s="125"/>
      <c r="ED69" s="125"/>
      <c r="EE69" s="125"/>
      <c r="EF69" s="125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25"/>
      <c r="FG69" s="125"/>
    </row>
    <row r="70" spans="1:163" s="126" customFormat="1" ht="15.6" customHeight="1">
      <c r="A70" s="120" t="s">
        <v>299</v>
      </c>
      <c r="B70" s="121">
        <f t="shared" si="6"/>
        <v>22529</v>
      </c>
      <c r="C70" s="122">
        <f t="shared" si="7"/>
        <v>11285</v>
      </c>
      <c r="D70" s="122">
        <f t="shared" si="8"/>
        <v>11244</v>
      </c>
      <c r="E70" s="123">
        <v>1549</v>
      </c>
      <c r="F70" s="123">
        <v>757</v>
      </c>
      <c r="G70" s="123">
        <v>792</v>
      </c>
      <c r="H70" s="124">
        <v>4792</v>
      </c>
      <c r="I70" s="135">
        <v>2331</v>
      </c>
      <c r="J70" s="135">
        <v>2461</v>
      </c>
      <c r="K70" s="123">
        <v>3488</v>
      </c>
      <c r="L70" s="123">
        <v>1645</v>
      </c>
      <c r="M70" s="123">
        <v>1843</v>
      </c>
      <c r="N70" s="123">
        <v>7335</v>
      </c>
      <c r="O70" s="123">
        <v>3556</v>
      </c>
      <c r="P70" s="123">
        <v>3779</v>
      </c>
      <c r="Q70" s="123">
        <v>5365</v>
      </c>
      <c r="R70" s="123">
        <v>2996</v>
      </c>
      <c r="S70" s="123">
        <v>2369</v>
      </c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  <c r="BD70" s="125"/>
      <c r="BE70" s="125"/>
      <c r="BF70" s="125"/>
      <c r="BG70" s="125"/>
      <c r="BH70" s="125"/>
      <c r="BI70" s="125"/>
      <c r="BJ70" s="125"/>
      <c r="BK70" s="125"/>
      <c r="BL70" s="125"/>
      <c r="BM70" s="125"/>
      <c r="BN70" s="125"/>
      <c r="BO70" s="125"/>
      <c r="BP70" s="125"/>
      <c r="BQ70" s="125"/>
      <c r="BR70" s="125"/>
      <c r="BS70" s="125"/>
      <c r="BT70" s="125"/>
      <c r="BU70" s="125"/>
      <c r="BV70" s="125"/>
      <c r="BW70" s="125"/>
      <c r="BX70" s="125"/>
      <c r="BY70" s="125"/>
      <c r="BZ70" s="125"/>
      <c r="CA70" s="125"/>
      <c r="CB70" s="125"/>
      <c r="CC70" s="125"/>
      <c r="CD70" s="125"/>
      <c r="CE70" s="125"/>
      <c r="CF70" s="125"/>
      <c r="CG70" s="125"/>
      <c r="CH70" s="125"/>
      <c r="CI70" s="125"/>
      <c r="CJ70" s="125"/>
      <c r="CK70" s="125"/>
      <c r="CL70" s="125"/>
      <c r="CM70" s="125"/>
      <c r="CN70" s="125"/>
      <c r="CO70" s="125"/>
      <c r="CP70" s="125"/>
      <c r="CQ70" s="125"/>
      <c r="CR70" s="125"/>
      <c r="CS70" s="125"/>
      <c r="CT70" s="125"/>
      <c r="CU70" s="125"/>
      <c r="CV70" s="125"/>
      <c r="CW70" s="125"/>
      <c r="CX70" s="125"/>
      <c r="CY70" s="125"/>
      <c r="CZ70" s="125"/>
      <c r="DA70" s="125"/>
      <c r="DB70" s="125"/>
      <c r="DC70" s="125"/>
      <c r="DD70" s="125"/>
      <c r="DE70" s="125"/>
      <c r="DF70" s="125"/>
      <c r="DG70" s="125"/>
      <c r="DH70" s="125"/>
      <c r="DI70" s="125"/>
      <c r="DJ70" s="125"/>
      <c r="DK70" s="125"/>
      <c r="DL70" s="125"/>
      <c r="DM70" s="125"/>
      <c r="DN70" s="125"/>
      <c r="DO70" s="125"/>
      <c r="DP70" s="125"/>
      <c r="DQ70" s="125"/>
      <c r="DR70" s="125"/>
      <c r="DS70" s="125"/>
      <c r="DT70" s="125"/>
      <c r="DU70" s="125"/>
      <c r="DV70" s="125"/>
      <c r="DW70" s="125"/>
      <c r="DX70" s="125"/>
      <c r="DY70" s="125"/>
      <c r="DZ70" s="125"/>
      <c r="EA70" s="125"/>
      <c r="EB70" s="125"/>
      <c r="EC70" s="125"/>
      <c r="ED70" s="125"/>
      <c r="EE70" s="125"/>
      <c r="EF70" s="125"/>
      <c r="EG70" s="125"/>
      <c r="EH70" s="125"/>
      <c r="EI70" s="125"/>
      <c r="EJ70" s="125"/>
      <c r="EK70" s="125"/>
      <c r="EL70" s="125"/>
      <c r="EM70" s="125"/>
      <c r="EN70" s="125"/>
      <c r="EO70" s="125"/>
      <c r="EP70" s="125"/>
      <c r="EQ70" s="125"/>
      <c r="ER70" s="125"/>
      <c r="ES70" s="125"/>
      <c r="ET70" s="125"/>
      <c r="EU70" s="125"/>
      <c r="EV70" s="125"/>
      <c r="EW70" s="125"/>
      <c r="EX70" s="125"/>
      <c r="EY70" s="125"/>
      <c r="EZ70" s="125"/>
      <c r="FA70" s="125"/>
      <c r="FB70" s="125"/>
      <c r="FC70" s="125"/>
      <c r="FD70" s="125"/>
      <c r="FE70" s="125"/>
      <c r="FF70" s="125"/>
      <c r="FG70" s="125"/>
    </row>
    <row r="71" spans="1:163" s="126" customFormat="1" ht="15.6" customHeight="1">
      <c r="A71" s="120" t="s">
        <v>301</v>
      </c>
      <c r="B71" s="121">
        <f t="shared" si="6"/>
        <v>22968</v>
      </c>
      <c r="C71" s="122">
        <f t="shared" si="7"/>
        <v>11303</v>
      </c>
      <c r="D71" s="122">
        <f t="shared" si="8"/>
        <v>11665</v>
      </c>
      <c r="E71" s="123">
        <v>1680</v>
      </c>
      <c r="F71" s="123">
        <v>833</v>
      </c>
      <c r="G71" s="123">
        <v>847</v>
      </c>
      <c r="H71" s="124">
        <v>4736</v>
      </c>
      <c r="I71" s="135">
        <v>2305</v>
      </c>
      <c r="J71" s="135">
        <v>2431</v>
      </c>
      <c r="K71" s="123">
        <v>3697</v>
      </c>
      <c r="L71" s="123">
        <v>1706</v>
      </c>
      <c r="M71" s="123">
        <v>1991</v>
      </c>
      <c r="N71" s="123">
        <v>7579</v>
      </c>
      <c r="O71" s="123">
        <v>3658</v>
      </c>
      <c r="P71" s="123">
        <v>3921</v>
      </c>
      <c r="Q71" s="123">
        <v>5276</v>
      </c>
      <c r="R71" s="123">
        <v>2801</v>
      </c>
      <c r="S71" s="123">
        <v>2475</v>
      </c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  <c r="BD71" s="125"/>
      <c r="BE71" s="125"/>
      <c r="BF71" s="125"/>
      <c r="BG71" s="125"/>
      <c r="BH71" s="125"/>
      <c r="BI71" s="125"/>
      <c r="BJ71" s="125"/>
      <c r="BK71" s="125"/>
      <c r="BL71" s="125"/>
      <c r="BM71" s="125"/>
      <c r="BN71" s="125"/>
      <c r="BO71" s="125"/>
      <c r="BP71" s="125"/>
      <c r="BQ71" s="125"/>
      <c r="BR71" s="125"/>
      <c r="BS71" s="125"/>
      <c r="BT71" s="125"/>
      <c r="BU71" s="125"/>
      <c r="BV71" s="125"/>
      <c r="BW71" s="125"/>
      <c r="BX71" s="125"/>
      <c r="BY71" s="125"/>
      <c r="BZ71" s="125"/>
      <c r="CA71" s="125"/>
      <c r="CB71" s="125"/>
      <c r="CC71" s="125"/>
      <c r="CD71" s="125"/>
      <c r="CE71" s="125"/>
      <c r="CF71" s="125"/>
      <c r="CG71" s="125"/>
      <c r="CH71" s="125"/>
      <c r="CI71" s="125"/>
      <c r="CJ71" s="125"/>
      <c r="CK71" s="125"/>
      <c r="CL71" s="125"/>
      <c r="CM71" s="125"/>
      <c r="CN71" s="125"/>
      <c r="CO71" s="125"/>
      <c r="CP71" s="125"/>
      <c r="CQ71" s="125"/>
      <c r="CR71" s="125"/>
      <c r="CS71" s="125"/>
      <c r="CT71" s="125"/>
      <c r="CU71" s="125"/>
      <c r="CV71" s="125"/>
      <c r="CW71" s="125"/>
      <c r="CX71" s="125"/>
      <c r="CY71" s="125"/>
      <c r="CZ71" s="125"/>
      <c r="DA71" s="125"/>
      <c r="DB71" s="125"/>
      <c r="DC71" s="125"/>
      <c r="DD71" s="125"/>
      <c r="DE71" s="125"/>
      <c r="DF71" s="125"/>
      <c r="DG71" s="125"/>
      <c r="DH71" s="125"/>
      <c r="DI71" s="125"/>
      <c r="DJ71" s="125"/>
      <c r="DK71" s="125"/>
      <c r="DL71" s="125"/>
      <c r="DM71" s="125"/>
      <c r="DN71" s="125"/>
      <c r="DO71" s="125"/>
      <c r="DP71" s="125"/>
      <c r="DQ71" s="125"/>
      <c r="DR71" s="125"/>
      <c r="DS71" s="125"/>
      <c r="DT71" s="125"/>
      <c r="DU71" s="125"/>
      <c r="DV71" s="125"/>
      <c r="DW71" s="125"/>
      <c r="DX71" s="125"/>
      <c r="DY71" s="125"/>
      <c r="DZ71" s="125"/>
      <c r="EA71" s="125"/>
      <c r="EB71" s="125"/>
      <c r="EC71" s="125"/>
      <c r="ED71" s="125"/>
      <c r="EE71" s="125"/>
      <c r="EF71" s="125"/>
      <c r="EG71" s="125"/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25"/>
      <c r="FG71" s="125"/>
    </row>
    <row r="72" spans="1:163" s="116" customFormat="1" ht="20.45" customHeight="1">
      <c r="A72" s="127" t="s">
        <v>71</v>
      </c>
      <c r="B72" s="117">
        <f t="shared" si="6"/>
        <v>102888</v>
      </c>
      <c r="C72" s="118">
        <f t="shared" si="7"/>
        <v>50181</v>
      </c>
      <c r="D72" s="118">
        <f t="shared" si="8"/>
        <v>52707</v>
      </c>
      <c r="E72" s="119">
        <f>SUM(E73:E77)</f>
        <v>8551</v>
      </c>
      <c r="F72" s="119">
        <f>SUM(F73:F77)</f>
        <v>4206</v>
      </c>
      <c r="G72" s="119">
        <f>SUM(G73:G77)</f>
        <v>4345</v>
      </c>
      <c r="H72" s="119">
        <v>21667</v>
      </c>
      <c r="I72" s="134">
        <v>10407</v>
      </c>
      <c r="J72" s="134">
        <v>11260</v>
      </c>
      <c r="K72" s="119">
        <v>17276</v>
      </c>
      <c r="L72" s="119">
        <v>8020</v>
      </c>
      <c r="M72" s="119">
        <v>9256</v>
      </c>
      <c r="N72" s="119">
        <v>33903</v>
      </c>
      <c r="O72" s="119">
        <v>16428</v>
      </c>
      <c r="P72" s="119">
        <v>17475</v>
      </c>
      <c r="Q72" s="128">
        <v>21491</v>
      </c>
      <c r="R72" s="128">
        <v>11120</v>
      </c>
      <c r="S72" s="128">
        <v>10371</v>
      </c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5"/>
      <c r="BA72" s="115"/>
      <c r="BB72" s="115"/>
      <c r="BC72" s="115"/>
      <c r="BD72" s="115"/>
      <c r="BE72" s="115"/>
      <c r="BF72" s="115"/>
      <c r="BG72" s="115"/>
      <c r="BH72" s="115"/>
      <c r="BI72" s="115"/>
      <c r="BJ72" s="115"/>
      <c r="BK72" s="115"/>
      <c r="BL72" s="115"/>
      <c r="BM72" s="115"/>
      <c r="BN72" s="115"/>
      <c r="BO72" s="115"/>
      <c r="BP72" s="115"/>
      <c r="BQ72" s="115"/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5"/>
      <c r="CW72" s="115"/>
      <c r="CX72" s="115"/>
      <c r="CY72" s="115"/>
      <c r="CZ72" s="115"/>
      <c r="DA72" s="115"/>
      <c r="DB72" s="115"/>
      <c r="DC72" s="115"/>
      <c r="DD72" s="115"/>
      <c r="DE72" s="115"/>
      <c r="DF72" s="115"/>
      <c r="DG72" s="115"/>
      <c r="DH72" s="115"/>
      <c r="DI72" s="115"/>
      <c r="DJ72" s="115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115"/>
      <c r="ED72" s="115"/>
      <c r="EE72" s="115"/>
      <c r="EF72" s="115"/>
      <c r="EG72" s="115"/>
      <c r="EH72" s="115"/>
      <c r="EI72" s="115"/>
      <c r="EJ72" s="115"/>
      <c r="EK72" s="115"/>
      <c r="EL72" s="115"/>
      <c r="EM72" s="115"/>
      <c r="EN72" s="115"/>
      <c r="EO72" s="115"/>
      <c r="EP72" s="115"/>
      <c r="EQ72" s="115"/>
      <c r="ER72" s="115"/>
      <c r="ES72" s="115"/>
      <c r="ET72" s="115"/>
      <c r="EU72" s="115"/>
      <c r="EV72" s="115"/>
      <c r="EW72" s="115"/>
      <c r="EX72" s="115"/>
      <c r="EY72" s="115"/>
      <c r="EZ72" s="115"/>
      <c r="FA72" s="115"/>
      <c r="FB72" s="115"/>
      <c r="FC72" s="115"/>
      <c r="FD72" s="115"/>
      <c r="FE72" s="115"/>
      <c r="FF72" s="115"/>
      <c r="FG72" s="115"/>
    </row>
    <row r="73" spans="1:163" s="126" customFormat="1" ht="15.6" customHeight="1">
      <c r="A73" s="120" t="s">
        <v>300</v>
      </c>
      <c r="B73" s="121">
        <f t="shared" si="6"/>
        <v>24751</v>
      </c>
      <c r="C73" s="122">
        <f t="shared" si="7"/>
        <v>12095</v>
      </c>
      <c r="D73" s="122">
        <f t="shared" si="8"/>
        <v>12656</v>
      </c>
      <c r="E73" s="123">
        <v>1893</v>
      </c>
      <c r="F73" s="123">
        <v>900</v>
      </c>
      <c r="G73" s="123">
        <v>993</v>
      </c>
      <c r="H73" s="124">
        <v>5187</v>
      </c>
      <c r="I73" s="135">
        <v>2478</v>
      </c>
      <c r="J73" s="135">
        <v>2709</v>
      </c>
      <c r="K73" s="123">
        <v>3970</v>
      </c>
      <c r="L73" s="123">
        <v>1809</v>
      </c>
      <c r="M73" s="123">
        <v>2161</v>
      </c>
      <c r="N73" s="123">
        <v>8195</v>
      </c>
      <c r="O73" s="123">
        <v>3950</v>
      </c>
      <c r="P73" s="123">
        <v>4245</v>
      </c>
      <c r="Q73" s="124">
        <v>5506</v>
      </c>
      <c r="R73" s="124">
        <v>2958</v>
      </c>
      <c r="S73" s="124">
        <v>2548</v>
      </c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  <c r="BD73" s="125"/>
      <c r="BE73" s="125"/>
      <c r="BF73" s="125"/>
      <c r="BG73" s="125"/>
      <c r="BH73" s="125"/>
      <c r="BI73" s="125"/>
      <c r="BJ73" s="125"/>
      <c r="BK73" s="125"/>
      <c r="BL73" s="125"/>
      <c r="BM73" s="125"/>
      <c r="BN73" s="125"/>
      <c r="BO73" s="125"/>
      <c r="BP73" s="125"/>
      <c r="BQ73" s="125"/>
      <c r="BR73" s="125"/>
      <c r="BS73" s="125"/>
      <c r="BT73" s="125"/>
      <c r="BU73" s="125"/>
      <c r="BV73" s="125"/>
      <c r="BW73" s="125"/>
      <c r="BX73" s="125"/>
      <c r="BY73" s="125"/>
      <c r="BZ73" s="125"/>
      <c r="CA73" s="125"/>
      <c r="CB73" s="125"/>
      <c r="CC73" s="125"/>
      <c r="CD73" s="125"/>
      <c r="CE73" s="125"/>
      <c r="CF73" s="125"/>
      <c r="CG73" s="125"/>
      <c r="CH73" s="125"/>
      <c r="CI73" s="125"/>
      <c r="CJ73" s="125"/>
      <c r="CK73" s="125"/>
      <c r="CL73" s="125"/>
      <c r="CM73" s="125"/>
      <c r="CN73" s="125"/>
      <c r="CO73" s="125"/>
      <c r="CP73" s="125"/>
      <c r="CQ73" s="125"/>
      <c r="CR73" s="125"/>
      <c r="CS73" s="125"/>
      <c r="CT73" s="125"/>
      <c r="CU73" s="125"/>
      <c r="CV73" s="125"/>
      <c r="CW73" s="125"/>
      <c r="CX73" s="125"/>
      <c r="CY73" s="125"/>
      <c r="CZ73" s="125"/>
      <c r="DA73" s="125"/>
      <c r="DB73" s="125"/>
      <c r="DC73" s="125"/>
      <c r="DD73" s="125"/>
      <c r="DE73" s="125"/>
      <c r="DF73" s="125"/>
      <c r="DG73" s="125"/>
      <c r="DH73" s="125"/>
      <c r="DI73" s="125"/>
      <c r="DJ73" s="125"/>
      <c r="DK73" s="125"/>
      <c r="DL73" s="125"/>
      <c r="DM73" s="125"/>
      <c r="DN73" s="125"/>
      <c r="DO73" s="125"/>
      <c r="DP73" s="125"/>
      <c r="DQ73" s="125"/>
      <c r="DR73" s="125"/>
      <c r="DS73" s="125"/>
      <c r="DT73" s="125"/>
      <c r="DU73" s="125"/>
      <c r="DV73" s="125"/>
      <c r="DW73" s="125"/>
      <c r="DX73" s="125"/>
      <c r="DY73" s="125"/>
      <c r="DZ73" s="125"/>
      <c r="EA73" s="125"/>
      <c r="EB73" s="125"/>
      <c r="EC73" s="125"/>
      <c r="ED73" s="125"/>
      <c r="EE73" s="125"/>
      <c r="EF73" s="125"/>
      <c r="EG73" s="125"/>
      <c r="EH73" s="125"/>
      <c r="EI73" s="125"/>
      <c r="EJ73" s="125"/>
      <c r="EK73" s="125"/>
      <c r="EL73" s="125"/>
      <c r="EM73" s="125"/>
      <c r="EN73" s="125"/>
      <c r="EO73" s="125"/>
      <c r="EP73" s="125"/>
      <c r="EQ73" s="125"/>
      <c r="ER73" s="125"/>
      <c r="ES73" s="125"/>
      <c r="ET73" s="125"/>
      <c r="EU73" s="125"/>
      <c r="EV73" s="125"/>
      <c r="EW73" s="125"/>
      <c r="EX73" s="125"/>
      <c r="EY73" s="125"/>
      <c r="EZ73" s="125"/>
      <c r="FA73" s="125"/>
      <c r="FB73" s="125"/>
      <c r="FC73" s="125"/>
      <c r="FD73" s="125"/>
      <c r="FE73" s="125"/>
      <c r="FF73" s="125"/>
      <c r="FG73" s="125"/>
    </row>
    <row r="74" spans="1:163" s="126" customFormat="1" ht="15.6" customHeight="1">
      <c r="A74" s="120" t="s">
        <v>302</v>
      </c>
      <c r="B74" s="121">
        <f t="shared" si="6"/>
        <v>22276</v>
      </c>
      <c r="C74" s="122">
        <f t="shared" si="7"/>
        <v>10803</v>
      </c>
      <c r="D74" s="122">
        <f t="shared" si="8"/>
        <v>11473</v>
      </c>
      <c r="E74" s="123">
        <v>1719</v>
      </c>
      <c r="F74" s="123">
        <v>853</v>
      </c>
      <c r="G74" s="123">
        <v>866</v>
      </c>
      <c r="H74" s="124">
        <v>4644</v>
      </c>
      <c r="I74" s="135">
        <v>2224</v>
      </c>
      <c r="J74" s="135">
        <v>2420</v>
      </c>
      <c r="K74" s="123">
        <v>3671</v>
      </c>
      <c r="L74" s="123">
        <v>1703</v>
      </c>
      <c r="M74" s="123">
        <v>1968</v>
      </c>
      <c r="N74" s="123">
        <v>7468</v>
      </c>
      <c r="O74" s="123">
        <v>3577</v>
      </c>
      <c r="P74" s="123">
        <v>3891</v>
      </c>
      <c r="Q74" s="123">
        <v>4774</v>
      </c>
      <c r="R74" s="123">
        <v>2446</v>
      </c>
      <c r="S74" s="123">
        <v>2328</v>
      </c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25"/>
      <c r="AI74" s="125"/>
      <c r="AJ74" s="125"/>
      <c r="AK74" s="125"/>
      <c r="AL74" s="125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  <c r="BD74" s="125"/>
      <c r="BE74" s="125"/>
      <c r="BF74" s="125"/>
      <c r="BG74" s="125"/>
      <c r="BH74" s="125"/>
      <c r="BI74" s="125"/>
      <c r="BJ74" s="125"/>
      <c r="BK74" s="125"/>
      <c r="BL74" s="125"/>
      <c r="BM74" s="125"/>
      <c r="BN74" s="125"/>
      <c r="BO74" s="125"/>
      <c r="BP74" s="125"/>
      <c r="BQ74" s="125"/>
      <c r="BR74" s="125"/>
      <c r="BS74" s="125"/>
      <c r="BT74" s="125"/>
      <c r="BU74" s="125"/>
      <c r="BV74" s="125"/>
      <c r="BW74" s="125"/>
      <c r="BX74" s="125"/>
      <c r="BY74" s="125"/>
      <c r="BZ74" s="125"/>
      <c r="CA74" s="125"/>
      <c r="CB74" s="125"/>
      <c r="CC74" s="125"/>
      <c r="CD74" s="125"/>
      <c r="CE74" s="125"/>
      <c r="CF74" s="125"/>
      <c r="CG74" s="125"/>
      <c r="CH74" s="125"/>
      <c r="CI74" s="125"/>
      <c r="CJ74" s="125"/>
      <c r="CK74" s="125"/>
      <c r="CL74" s="125"/>
      <c r="CM74" s="125"/>
      <c r="CN74" s="125"/>
      <c r="CO74" s="125"/>
      <c r="CP74" s="125"/>
      <c r="CQ74" s="125"/>
      <c r="CR74" s="125"/>
      <c r="CS74" s="125"/>
      <c r="CT74" s="125"/>
      <c r="CU74" s="125"/>
      <c r="CV74" s="125"/>
      <c r="CW74" s="125"/>
      <c r="CX74" s="125"/>
      <c r="CY74" s="125"/>
      <c r="CZ74" s="125"/>
      <c r="DA74" s="125"/>
      <c r="DB74" s="125"/>
      <c r="DC74" s="125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  <c r="DN74" s="125"/>
      <c r="DO74" s="125"/>
      <c r="DP74" s="125"/>
      <c r="DQ74" s="125"/>
      <c r="DR74" s="125"/>
      <c r="DS74" s="125"/>
      <c r="DT74" s="125"/>
      <c r="DU74" s="125"/>
      <c r="DV74" s="125"/>
      <c r="DW74" s="125"/>
      <c r="DX74" s="125"/>
      <c r="DY74" s="125"/>
      <c r="DZ74" s="125"/>
      <c r="EA74" s="125"/>
      <c r="EB74" s="125"/>
      <c r="EC74" s="125"/>
      <c r="ED74" s="125"/>
      <c r="EE74" s="125"/>
      <c r="EF74" s="125"/>
      <c r="EG74" s="125"/>
      <c r="EH74" s="125"/>
      <c r="EI74" s="125"/>
      <c r="EJ74" s="125"/>
      <c r="EK74" s="125"/>
      <c r="EL74" s="125"/>
      <c r="EM74" s="125"/>
      <c r="EN74" s="125"/>
      <c r="EO74" s="125"/>
      <c r="EP74" s="125"/>
      <c r="EQ74" s="125"/>
      <c r="ER74" s="125"/>
      <c r="ES74" s="125"/>
      <c r="ET74" s="125"/>
      <c r="EU74" s="125"/>
      <c r="EV74" s="125"/>
      <c r="EW74" s="125"/>
      <c r="EX74" s="125"/>
      <c r="EY74" s="125"/>
      <c r="EZ74" s="125"/>
      <c r="FA74" s="125"/>
      <c r="FB74" s="125"/>
      <c r="FC74" s="125"/>
      <c r="FD74" s="125"/>
      <c r="FE74" s="125"/>
      <c r="FF74" s="125"/>
      <c r="FG74" s="125"/>
    </row>
    <row r="75" spans="1:163" s="126" customFormat="1" ht="15.6" customHeight="1">
      <c r="A75" s="120" t="s">
        <v>303</v>
      </c>
      <c r="B75" s="121">
        <f t="shared" si="6"/>
        <v>19785</v>
      </c>
      <c r="C75" s="122">
        <f t="shared" si="7"/>
        <v>9575</v>
      </c>
      <c r="D75" s="122">
        <f t="shared" si="8"/>
        <v>10210</v>
      </c>
      <c r="E75" s="123">
        <v>1694</v>
      </c>
      <c r="F75" s="123">
        <v>836</v>
      </c>
      <c r="G75" s="123">
        <v>858</v>
      </c>
      <c r="H75" s="124">
        <v>4172</v>
      </c>
      <c r="I75" s="135">
        <v>1947</v>
      </c>
      <c r="J75" s="135">
        <v>2225</v>
      </c>
      <c r="K75" s="123">
        <v>3372</v>
      </c>
      <c r="L75" s="123">
        <v>1593</v>
      </c>
      <c r="M75" s="123">
        <v>1779</v>
      </c>
      <c r="N75" s="123">
        <v>6400</v>
      </c>
      <c r="O75" s="123">
        <v>3054</v>
      </c>
      <c r="P75" s="123">
        <v>3346</v>
      </c>
      <c r="Q75" s="123">
        <v>4147</v>
      </c>
      <c r="R75" s="123">
        <v>2145</v>
      </c>
      <c r="S75" s="123">
        <v>2002</v>
      </c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5"/>
      <c r="BS75" s="125"/>
      <c r="BT75" s="125"/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25"/>
      <c r="CK75" s="125"/>
      <c r="CL75" s="125"/>
      <c r="CM75" s="125"/>
      <c r="CN75" s="125"/>
      <c r="CO75" s="125"/>
      <c r="CP75" s="125"/>
      <c r="CQ75" s="125"/>
      <c r="CR75" s="125"/>
      <c r="CS75" s="125"/>
      <c r="CT75" s="125"/>
      <c r="CU75" s="125"/>
      <c r="CV75" s="125"/>
      <c r="CW75" s="125"/>
      <c r="CX75" s="125"/>
      <c r="CY75" s="125"/>
      <c r="CZ75" s="125"/>
      <c r="DA75" s="125"/>
      <c r="DB75" s="125"/>
      <c r="DC75" s="125"/>
      <c r="DD75" s="125"/>
      <c r="DE75" s="125"/>
      <c r="DF75" s="125"/>
      <c r="DG75" s="125"/>
      <c r="DH75" s="125"/>
      <c r="DI75" s="125"/>
      <c r="DJ75" s="125"/>
      <c r="DK75" s="125"/>
      <c r="DL75" s="125"/>
      <c r="DM75" s="125"/>
      <c r="DN75" s="125"/>
      <c r="DO75" s="125"/>
      <c r="DP75" s="125"/>
      <c r="DQ75" s="125"/>
      <c r="DR75" s="125"/>
      <c r="DS75" s="125"/>
      <c r="DT75" s="125"/>
      <c r="DU75" s="125"/>
      <c r="DV75" s="125"/>
      <c r="DW75" s="125"/>
      <c r="DX75" s="125"/>
      <c r="DY75" s="125"/>
      <c r="DZ75" s="125"/>
      <c r="EA75" s="125"/>
      <c r="EB75" s="125"/>
      <c r="EC75" s="125"/>
      <c r="ED75" s="125"/>
      <c r="EE75" s="125"/>
      <c r="EF75" s="125"/>
      <c r="EG75" s="125"/>
      <c r="EH75" s="125"/>
      <c r="EI75" s="125"/>
      <c r="EJ75" s="125"/>
      <c r="EK75" s="125"/>
      <c r="EL75" s="125"/>
      <c r="EM75" s="125"/>
      <c r="EN75" s="125"/>
      <c r="EO75" s="125"/>
      <c r="EP75" s="125"/>
      <c r="EQ75" s="125"/>
      <c r="ER75" s="125"/>
      <c r="ES75" s="125"/>
      <c r="ET75" s="125"/>
      <c r="EU75" s="125"/>
      <c r="EV75" s="125"/>
      <c r="EW75" s="125"/>
      <c r="EX75" s="125"/>
      <c r="EY75" s="125"/>
      <c r="EZ75" s="125"/>
      <c r="FA75" s="125"/>
      <c r="FB75" s="125"/>
      <c r="FC75" s="125"/>
      <c r="FD75" s="125"/>
      <c r="FE75" s="125"/>
      <c r="FF75" s="125"/>
      <c r="FG75" s="125"/>
    </row>
    <row r="76" spans="1:163" s="126" customFormat="1" ht="15.6" customHeight="1">
      <c r="A76" s="120" t="s">
        <v>269</v>
      </c>
      <c r="B76" s="121">
        <f t="shared" si="6"/>
        <v>19541</v>
      </c>
      <c r="C76" s="122">
        <f t="shared" si="7"/>
        <v>9546</v>
      </c>
      <c r="D76" s="122">
        <f t="shared" si="8"/>
        <v>9995</v>
      </c>
      <c r="E76" s="123">
        <v>1760</v>
      </c>
      <c r="F76" s="123">
        <v>867</v>
      </c>
      <c r="G76" s="123">
        <v>893</v>
      </c>
      <c r="H76" s="124">
        <v>4099</v>
      </c>
      <c r="I76" s="135">
        <v>2002</v>
      </c>
      <c r="J76" s="135">
        <v>2097</v>
      </c>
      <c r="K76" s="123">
        <v>3337</v>
      </c>
      <c r="L76" s="123">
        <v>1541</v>
      </c>
      <c r="M76" s="123">
        <v>1796</v>
      </c>
      <c r="N76" s="123">
        <v>6464</v>
      </c>
      <c r="O76" s="123">
        <v>3176</v>
      </c>
      <c r="P76" s="123">
        <v>3288</v>
      </c>
      <c r="Q76" s="123">
        <v>3881</v>
      </c>
      <c r="R76" s="123">
        <v>1960</v>
      </c>
      <c r="S76" s="123">
        <v>1921</v>
      </c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  <c r="BD76" s="125"/>
      <c r="BE76" s="125"/>
      <c r="BF76" s="125"/>
      <c r="BG76" s="125"/>
      <c r="BH76" s="125"/>
      <c r="BI76" s="125"/>
      <c r="BJ76" s="125"/>
      <c r="BK76" s="125"/>
      <c r="BL76" s="125"/>
      <c r="BM76" s="125"/>
      <c r="BN76" s="125"/>
      <c r="BO76" s="125"/>
      <c r="BP76" s="125"/>
      <c r="BQ76" s="125"/>
      <c r="BR76" s="125"/>
      <c r="BS76" s="125"/>
      <c r="BT76" s="125"/>
      <c r="BU76" s="125"/>
      <c r="BV76" s="125"/>
      <c r="BW76" s="125"/>
      <c r="BX76" s="125"/>
      <c r="BY76" s="125"/>
      <c r="BZ76" s="125"/>
      <c r="CA76" s="125"/>
      <c r="CB76" s="125"/>
      <c r="CC76" s="125"/>
      <c r="CD76" s="125"/>
      <c r="CE76" s="125"/>
      <c r="CF76" s="125"/>
      <c r="CG76" s="125"/>
      <c r="CH76" s="125"/>
      <c r="CI76" s="125"/>
      <c r="CJ76" s="125"/>
      <c r="CK76" s="125"/>
      <c r="CL76" s="125"/>
      <c r="CM76" s="125"/>
      <c r="CN76" s="125"/>
      <c r="CO76" s="125"/>
      <c r="CP76" s="125"/>
      <c r="CQ76" s="125"/>
      <c r="CR76" s="125"/>
      <c r="CS76" s="125"/>
      <c r="CT76" s="125"/>
      <c r="CU76" s="125"/>
      <c r="CV76" s="125"/>
      <c r="CW76" s="125"/>
      <c r="CX76" s="125"/>
      <c r="CY76" s="125"/>
      <c r="CZ76" s="125"/>
      <c r="DA76" s="125"/>
      <c r="DB76" s="125"/>
      <c r="DC76" s="125"/>
      <c r="DD76" s="125"/>
      <c r="DE76" s="125"/>
      <c r="DF76" s="125"/>
      <c r="DG76" s="125"/>
      <c r="DH76" s="125"/>
      <c r="DI76" s="125"/>
      <c r="DJ76" s="125"/>
      <c r="DK76" s="125"/>
      <c r="DL76" s="125"/>
      <c r="DM76" s="125"/>
      <c r="DN76" s="125"/>
      <c r="DO76" s="125"/>
      <c r="DP76" s="125"/>
      <c r="DQ76" s="125"/>
      <c r="DR76" s="125"/>
      <c r="DS76" s="125"/>
      <c r="DT76" s="125"/>
      <c r="DU76" s="125"/>
      <c r="DV76" s="125"/>
      <c r="DW76" s="125"/>
      <c r="DX76" s="125"/>
      <c r="DY76" s="125"/>
      <c r="DZ76" s="125"/>
      <c r="EA76" s="125"/>
      <c r="EB76" s="125"/>
      <c r="EC76" s="125"/>
      <c r="ED76" s="125"/>
      <c r="EE76" s="125"/>
      <c r="EF76" s="125"/>
      <c r="EG76" s="125"/>
      <c r="EH76" s="125"/>
      <c r="EI76" s="125"/>
      <c r="EJ76" s="125"/>
      <c r="EK76" s="125"/>
      <c r="EL76" s="125"/>
      <c r="EM76" s="125"/>
      <c r="EN76" s="125"/>
      <c r="EO76" s="125"/>
      <c r="EP76" s="125"/>
      <c r="EQ76" s="125"/>
      <c r="ER76" s="125"/>
      <c r="ES76" s="125"/>
      <c r="ET76" s="125"/>
      <c r="EU76" s="125"/>
      <c r="EV76" s="125"/>
      <c r="EW76" s="125"/>
      <c r="EX76" s="125"/>
      <c r="EY76" s="125"/>
      <c r="EZ76" s="125"/>
      <c r="FA76" s="125"/>
      <c r="FB76" s="125"/>
      <c r="FC76" s="125"/>
      <c r="FD76" s="125"/>
      <c r="FE76" s="125"/>
      <c r="FF76" s="125"/>
      <c r="FG76" s="125"/>
    </row>
    <row r="77" spans="1:163" s="126" customFormat="1" ht="15.6" customHeight="1">
      <c r="A77" s="120" t="s">
        <v>234</v>
      </c>
      <c r="B77" s="121">
        <f t="shared" si="6"/>
        <v>16535</v>
      </c>
      <c r="C77" s="122">
        <f t="shared" si="7"/>
        <v>8162</v>
      </c>
      <c r="D77" s="122">
        <f t="shared" si="8"/>
        <v>8373</v>
      </c>
      <c r="E77" s="123">
        <v>1485</v>
      </c>
      <c r="F77" s="123">
        <v>750</v>
      </c>
      <c r="G77" s="123">
        <v>735</v>
      </c>
      <c r="H77" s="124">
        <v>3565</v>
      </c>
      <c r="I77" s="135">
        <v>1756</v>
      </c>
      <c r="J77" s="135">
        <v>1809</v>
      </c>
      <c r="K77" s="123">
        <v>2926</v>
      </c>
      <c r="L77" s="123">
        <v>1374</v>
      </c>
      <c r="M77" s="123">
        <v>1552</v>
      </c>
      <c r="N77" s="123">
        <v>5376</v>
      </c>
      <c r="O77" s="123">
        <v>2671</v>
      </c>
      <c r="P77" s="123">
        <v>2705</v>
      </c>
      <c r="Q77" s="123">
        <v>3183</v>
      </c>
      <c r="R77" s="123">
        <v>1611</v>
      </c>
      <c r="S77" s="123">
        <v>1572</v>
      </c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  <c r="BD77" s="125"/>
      <c r="BE77" s="125"/>
      <c r="BF77" s="125"/>
      <c r="BG77" s="125"/>
      <c r="BH77" s="125"/>
      <c r="BI77" s="125"/>
      <c r="BJ77" s="125"/>
      <c r="BK77" s="125"/>
      <c r="BL77" s="125"/>
      <c r="BM77" s="125"/>
      <c r="BN77" s="125"/>
      <c r="BO77" s="125"/>
      <c r="BP77" s="125"/>
      <c r="BQ77" s="125"/>
      <c r="BR77" s="125"/>
      <c r="BS77" s="125"/>
      <c r="BT77" s="125"/>
      <c r="BU77" s="125"/>
      <c r="BV77" s="125"/>
      <c r="BW77" s="125"/>
      <c r="BX77" s="125"/>
      <c r="BY77" s="125"/>
      <c r="BZ77" s="125"/>
      <c r="CA77" s="125"/>
      <c r="CB77" s="125"/>
      <c r="CC77" s="125"/>
      <c r="CD77" s="125"/>
      <c r="CE77" s="125"/>
      <c r="CF77" s="125"/>
      <c r="CG77" s="125"/>
      <c r="CH77" s="125"/>
      <c r="CI77" s="125"/>
      <c r="CJ77" s="125"/>
      <c r="CK77" s="125"/>
      <c r="CL77" s="125"/>
      <c r="CM77" s="125"/>
      <c r="CN77" s="125"/>
      <c r="CO77" s="125"/>
      <c r="CP77" s="125"/>
      <c r="CQ77" s="125"/>
      <c r="CR77" s="125"/>
      <c r="CS77" s="125"/>
      <c r="CT77" s="125"/>
      <c r="CU77" s="125"/>
      <c r="CV77" s="125"/>
      <c r="CW77" s="125"/>
      <c r="CX77" s="125"/>
      <c r="CY77" s="125"/>
      <c r="CZ77" s="125"/>
      <c r="DA77" s="125"/>
      <c r="DB77" s="125"/>
      <c r="DC77" s="125"/>
      <c r="DD77" s="125"/>
      <c r="DE77" s="125"/>
      <c r="DF77" s="125"/>
      <c r="DG77" s="125"/>
      <c r="DH77" s="125"/>
      <c r="DI77" s="125"/>
      <c r="DJ77" s="125"/>
      <c r="DK77" s="125"/>
      <c r="DL77" s="125"/>
      <c r="DM77" s="125"/>
      <c r="DN77" s="125"/>
      <c r="DO77" s="125"/>
      <c r="DP77" s="125"/>
      <c r="DQ77" s="125"/>
      <c r="DR77" s="125"/>
      <c r="DS77" s="125"/>
      <c r="DT77" s="125"/>
      <c r="DU77" s="125"/>
      <c r="DV77" s="125"/>
      <c r="DW77" s="125"/>
      <c r="DX77" s="125"/>
      <c r="DY77" s="125"/>
      <c r="DZ77" s="125"/>
      <c r="EA77" s="125"/>
      <c r="EB77" s="125"/>
      <c r="EC77" s="125"/>
      <c r="ED77" s="125"/>
      <c r="EE77" s="125"/>
      <c r="EF77" s="125"/>
      <c r="EG77" s="125"/>
      <c r="EH77" s="125"/>
      <c r="EI77" s="125"/>
      <c r="EJ77" s="125"/>
      <c r="EK77" s="125"/>
      <c r="EL77" s="125"/>
      <c r="EM77" s="125"/>
      <c r="EN77" s="125"/>
      <c r="EO77" s="125"/>
      <c r="EP77" s="125"/>
      <c r="EQ77" s="125"/>
      <c r="ER77" s="125"/>
      <c r="ES77" s="125"/>
      <c r="ET77" s="125"/>
      <c r="EU77" s="125"/>
      <c r="EV77" s="125"/>
      <c r="EW77" s="125"/>
      <c r="EX77" s="125"/>
      <c r="EY77" s="125"/>
      <c r="EZ77" s="125"/>
      <c r="FA77" s="125"/>
      <c r="FB77" s="125"/>
      <c r="FC77" s="125"/>
      <c r="FD77" s="125"/>
      <c r="FE77" s="125"/>
      <c r="FF77" s="125"/>
      <c r="FG77" s="125"/>
    </row>
    <row r="78" spans="1:163" s="116" customFormat="1" ht="21.6" customHeight="1">
      <c r="A78" s="127" t="s">
        <v>78</v>
      </c>
      <c r="B78" s="117">
        <f t="shared" si="6"/>
        <v>69968</v>
      </c>
      <c r="C78" s="118">
        <f t="shared" si="7"/>
        <v>33436</v>
      </c>
      <c r="D78" s="118">
        <f t="shared" si="8"/>
        <v>36532</v>
      </c>
      <c r="E78" s="119">
        <f>SUM(E79:E83)</f>
        <v>6916</v>
      </c>
      <c r="F78" s="119">
        <f>SUM(F79:F83)</f>
        <v>3233</v>
      </c>
      <c r="G78" s="119">
        <f>SUM(G79:G83)</f>
        <v>3683</v>
      </c>
      <c r="H78" s="119">
        <v>14541</v>
      </c>
      <c r="I78" s="134">
        <v>6981</v>
      </c>
      <c r="J78" s="134">
        <v>7560</v>
      </c>
      <c r="K78" s="119">
        <v>12802</v>
      </c>
      <c r="L78" s="119">
        <v>5989</v>
      </c>
      <c r="M78" s="119">
        <v>6813</v>
      </c>
      <c r="N78" s="119">
        <v>22875</v>
      </c>
      <c r="O78" s="119">
        <v>10986</v>
      </c>
      <c r="P78" s="119">
        <v>11889</v>
      </c>
      <c r="Q78" s="128">
        <v>12834</v>
      </c>
      <c r="R78" s="128">
        <v>6247</v>
      </c>
      <c r="S78" s="128">
        <v>6587</v>
      </c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  <c r="AR78" s="115"/>
      <c r="AS78" s="115"/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5"/>
      <c r="BQ78" s="115"/>
      <c r="BR78" s="115"/>
      <c r="BS78" s="115"/>
      <c r="BT78" s="115"/>
      <c r="BU78" s="115"/>
      <c r="BV78" s="115"/>
      <c r="BW78" s="115"/>
      <c r="BX78" s="115"/>
      <c r="BY78" s="115"/>
      <c r="BZ78" s="115"/>
      <c r="CA78" s="115"/>
      <c r="CB78" s="115"/>
      <c r="CC78" s="115"/>
      <c r="CD78" s="115"/>
      <c r="CE78" s="115"/>
      <c r="CF78" s="115"/>
      <c r="CG78" s="115"/>
      <c r="CH78" s="115"/>
      <c r="CI78" s="115"/>
      <c r="CJ78" s="115"/>
      <c r="CK78" s="115"/>
      <c r="CL78" s="115"/>
      <c r="CM78" s="115"/>
      <c r="CN78" s="115"/>
      <c r="CO78" s="115"/>
      <c r="CP78" s="115"/>
      <c r="CQ78" s="115"/>
      <c r="CR78" s="115"/>
      <c r="CS78" s="115"/>
      <c r="CT78" s="115"/>
      <c r="CU78" s="115"/>
      <c r="CV78" s="115"/>
      <c r="CW78" s="115"/>
      <c r="CX78" s="115"/>
      <c r="CY78" s="115"/>
      <c r="CZ78" s="115"/>
      <c r="DA78" s="115"/>
      <c r="DB78" s="115"/>
      <c r="DC78" s="115"/>
      <c r="DD78" s="115"/>
      <c r="DE78" s="115"/>
      <c r="DF78" s="115"/>
      <c r="DG78" s="115"/>
      <c r="DH78" s="115"/>
      <c r="DI78" s="115"/>
      <c r="DJ78" s="115"/>
      <c r="DK78" s="115"/>
      <c r="DL78" s="115"/>
      <c r="DM78" s="115"/>
      <c r="DN78" s="115"/>
      <c r="DO78" s="115"/>
      <c r="DP78" s="115"/>
      <c r="DQ78" s="115"/>
      <c r="DR78" s="115"/>
      <c r="DS78" s="115"/>
      <c r="DT78" s="115"/>
      <c r="DU78" s="115"/>
      <c r="DV78" s="115"/>
      <c r="DW78" s="115"/>
      <c r="DX78" s="115"/>
      <c r="DY78" s="115"/>
      <c r="DZ78" s="115"/>
      <c r="EA78" s="115"/>
      <c r="EB78" s="115"/>
      <c r="EC78" s="115"/>
      <c r="ED78" s="115"/>
      <c r="EE78" s="115"/>
      <c r="EF78" s="115"/>
      <c r="EG78" s="115"/>
      <c r="EH78" s="115"/>
      <c r="EI78" s="115"/>
      <c r="EJ78" s="115"/>
      <c r="EK78" s="115"/>
      <c r="EL78" s="115"/>
      <c r="EM78" s="115"/>
      <c r="EN78" s="115"/>
      <c r="EO78" s="115"/>
      <c r="EP78" s="115"/>
      <c r="EQ78" s="115"/>
      <c r="ER78" s="115"/>
      <c r="ES78" s="115"/>
      <c r="ET78" s="115"/>
      <c r="EU78" s="115"/>
      <c r="EV78" s="115"/>
      <c r="EW78" s="115"/>
      <c r="EX78" s="115"/>
      <c r="EY78" s="115"/>
      <c r="EZ78" s="115"/>
      <c r="FA78" s="115"/>
      <c r="FB78" s="115"/>
      <c r="FC78" s="115"/>
      <c r="FD78" s="115"/>
      <c r="FE78" s="115"/>
      <c r="FF78" s="115"/>
      <c r="FG78" s="115"/>
    </row>
    <row r="79" spans="1:163" s="126" customFormat="1" ht="15.6" customHeight="1">
      <c r="A79" s="120" t="s">
        <v>235</v>
      </c>
      <c r="B79" s="121">
        <f t="shared" si="6"/>
        <v>17499</v>
      </c>
      <c r="C79" s="122">
        <f t="shared" si="7"/>
        <v>8414</v>
      </c>
      <c r="D79" s="122">
        <f t="shared" si="8"/>
        <v>9085</v>
      </c>
      <c r="E79" s="123">
        <v>1679</v>
      </c>
      <c r="F79" s="123">
        <v>775</v>
      </c>
      <c r="G79" s="123">
        <v>904</v>
      </c>
      <c r="H79" s="124">
        <v>3696</v>
      </c>
      <c r="I79" s="135">
        <v>1777</v>
      </c>
      <c r="J79" s="135">
        <v>1919</v>
      </c>
      <c r="K79" s="123">
        <v>3168</v>
      </c>
      <c r="L79" s="123">
        <v>1482</v>
      </c>
      <c r="M79" s="123">
        <v>1686</v>
      </c>
      <c r="N79" s="123">
        <v>5710</v>
      </c>
      <c r="O79" s="123">
        <v>2764</v>
      </c>
      <c r="P79" s="123">
        <v>2946</v>
      </c>
      <c r="Q79" s="124">
        <v>3246</v>
      </c>
      <c r="R79" s="124">
        <v>1616</v>
      </c>
      <c r="S79" s="124">
        <v>1630</v>
      </c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  <c r="BD79" s="125"/>
      <c r="BE79" s="125"/>
      <c r="BF79" s="125"/>
      <c r="BG79" s="125"/>
      <c r="BH79" s="125"/>
      <c r="BI79" s="125"/>
      <c r="BJ79" s="125"/>
      <c r="BK79" s="125"/>
      <c r="BL79" s="125"/>
      <c r="BM79" s="125"/>
      <c r="BN79" s="125"/>
      <c r="BO79" s="125"/>
      <c r="BP79" s="125"/>
      <c r="BQ79" s="125"/>
      <c r="BR79" s="125"/>
      <c r="BS79" s="125"/>
      <c r="BT79" s="125"/>
      <c r="BU79" s="125"/>
      <c r="BV79" s="125"/>
      <c r="BW79" s="125"/>
      <c r="BX79" s="125"/>
      <c r="BY79" s="125"/>
      <c r="BZ79" s="125"/>
      <c r="CA79" s="125"/>
      <c r="CB79" s="125"/>
      <c r="CC79" s="125"/>
      <c r="CD79" s="125"/>
      <c r="CE79" s="125"/>
      <c r="CF79" s="125"/>
      <c r="CG79" s="125"/>
      <c r="CH79" s="125"/>
      <c r="CI79" s="125"/>
      <c r="CJ79" s="125"/>
      <c r="CK79" s="125"/>
      <c r="CL79" s="125"/>
      <c r="CM79" s="125"/>
      <c r="CN79" s="125"/>
      <c r="CO79" s="125"/>
      <c r="CP79" s="125"/>
      <c r="CQ79" s="125"/>
      <c r="CR79" s="125"/>
      <c r="CS79" s="125"/>
      <c r="CT79" s="125"/>
      <c r="CU79" s="125"/>
      <c r="CV79" s="125"/>
      <c r="CW79" s="125"/>
      <c r="CX79" s="125"/>
      <c r="CY79" s="125"/>
      <c r="CZ79" s="125"/>
      <c r="DA79" s="125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25"/>
      <c r="DM79" s="125"/>
      <c r="DN79" s="125"/>
      <c r="DO79" s="125"/>
      <c r="DP79" s="125"/>
      <c r="DQ79" s="125"/>
      <c r="DR79" s="125"/>
      <c r="DS79" s="125"/>
      <c r="DT79" s="125"/>
      <c r="DU79" s="125"/>
      <c r="DV79" s="125"/>
      <c r="DW79" s="125"/>
      <c r="DX79" s="125"/>
      <c r="DY79" s="125"/>
      <c r="DZ79" s="125"/>
      <c r="EA79" s="125"/>
      <c r="EB79" s="125"/>
      <c r="EC79" s="125"/>
      <c r="ED79" s="125"/>
      <c r="EE79" s="125"/>
      <c r="EF79" s="125"/>
      <c r="EG79" s="125"/>
      <c r="EH79" s="125"/>
      <c r="EI79" s="125"/>
      <c r="EJ79" s="125"/>
      <c r="EK79" s="125"/>
      <c r="EL79" s="125"/>
      <c r="EM79" s="125"/>
      <c r="EN79" s="125"/>
      <c r="EO79" s="125"/>
      <c r="EP79" s="125"/>
      <c r="EQ79" s="125"/>
      <c r="ER79" s="125"/>
      <c r="ES79" s="125"/>
      <c r="ET79" s="125"/>
      <c r="EU79" s="125"/>
      <c r="EV79" s="125"/>
      <c r="EW79" s="125"/>
      <c r="EX79" s="125"/>
      <c r="EY79" s="125"/>
      <c r="EZ79" s="125"/>
      <c r="FA79" s="125"/>
      <c r="FB79" s="125"/>
      <c r="FC79" s="125"/>
      <c r="FD79" s="125"/>
      <c r="FE79" s="125"/>
      <c r="FF79" s="125"/>
      <c r="FG79" s="125"/>
    </row>
    <row r="80" spans="1:163" s="126" customFormat="1" ht="15.6" customHeight="1">
      <c r="A80" s="120" t="s">
        <v>262</v>
      </c>
      <c r="B80" s="121">
        <f t="shared" si="6"/>
        <v>14532</v>
      </c>
      <c r="C80" s="122">
        <f t="shared" si="7"/>
        <v>7032</v>
      </c>
      <c r="D80" s="122">
        <f t="shared" si="8"/>
        <v>7500</v>
      </c>
      <c r="E80" s="123">
        <v>1427</v>
      </c>
      <c r="F80" s="123">
        <v>705</v>
      </c>
      <c r="G80" s="123">
        <v>722</v>
      </c>
      <c r="H80" s="124">
        <v>2970</v>
      </c>
      <c r="I80" s="135">
        <v>1432</v>
      </c>
      <c r="J80" s="135">
        <v>1538</v>
      </c>
      <c r="K80" s="123">
        <v>2609</v>
      </c>
      <c r="L80" s="123">
        <v>1221</v>
      </c>
      <c r="M80" s="123">
        <v>1388</v>
      </c>
      <c r="N80" s="123">
        <v>4806</v>
      </c>
      <c r="O80" s="123">
        <v>2341</v>
      </c>
      <c r="P80" s="123">
        <v>2465</v>
      </c>
      <c r="Q80" s="123">
        <v>2720</v>
      </c>
      <c r="R80" s="123">
        <v>1333</v>
      </c>
      <c r="S80" s="123">
        <v>1387</v>
      </c>
      <c r="T80" s="125"/>
      <c r="U80" s="125"/>
      <c r="V80" s="125"/>
      <c r="W80" s="125"/>
      <c r="X80" s="125"/>
      <c r="Y80" s="125"/>
      <c r="Z80" s="125"/>
      <c r="AA80" s="125"/>
      <c r="AB80" s="125"/>
      <c r="AC80" s="125"/>
      <c r="AD80" s="125"/>
      <c r="AE80" s="125"/>
      <c r="AF80" s="125"/>
      <c r="AG80" s="125"/>
      <c r="AH80" s="125"/>
      <c r="AI80" s="125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  <c r="BD80" s="125"/>
      <c r="BE80" s="125"/>
      <c r="BF80" s="125"/>
      <c r="BG80" s="125"/>
      <c r="BH80" s="125"/>
      <c r="BI80" s="125"/>
      <c r="BJ80" s="125"/>
      <c r="BK80" s="125"/>
      <c r="BL80" s="125"/>
      <c r="BM80" s="125"/>
      <c r="BN80" s="125"/>
      <c r="BO80" s="125"/>
      <c r="BP80" s="125"/>
      <c r="BQ80" s="125"/>
      <c r="BR80" s="125"/>
      <c r="BS80" s="125"/>
      <c r="BT80" s="125"/>
      <c r="BU80" s="125"/>
      <c r="BV80" s="125"/>
      <c r="BW80" s="125"/>
      <c r="BX80" s="125"/>
      <c r="BY80" s="125"/>
      <c r="BZ80" s="125"/>
      <c r="CA80" s="125"/>
      <c r="CB80" s="125"/>
      <c r="CC80" s="125"/>
      <c r="CD80" s="125"/>
      <c r="CE80" s="125"/>
      <c r="CF80" s="125"/>
      <c r="CG80" s="125"/>
      <c r="CH80" s="125"/>
      <c r="CI80" s="125"/>
      <c r="CJ80" s="125"/>
      <c r="CK80" s="125"/>
      <c r="CL80" s="125"/>
      <c r="CM80" s="125"/>
      <c r="CN80" s="125"/>
      <c r="CO80" s="125"/>
      <c r="CP80" s="125"/>
      <c r="CQ80" s="125"/>
      <c r="CR80" s="125"/>
      <c r="CS80" s="125"/>
      <c r="CT80" s="125"/>
      <c r="CU80" s="125"/>
      <c r="CV80" s="125"/>
      <c r="CW80" s="125"/>
      <c r="CX80" s="125"/>
      <c r="CY80" s="125"/>
      <c r="CZ80" s="125"/>
      <c r="DA80" s="125"/>
      <c r="DB80" s="125"/>
      <c r="DC80" s="125"/>
      <c r="DD80" s="125"/>
      <c r="DE80" s="125"/>
      <c r="DF80" s="125"/>
      <c r="DG80" s="125"/>
      <c r="DH80" s="125"/>
      <c r="DI80" s="125"/>
      <c r="DJ80" s="125"/>
      <c r="DK80" s="125"/>
      <c r="DL80" s="125"/>
      <c r="DM80" s="125"/>
      <c r="DN80" s="125"/>
      <c r="DO80" s="125"/>
      <c r="DP80" s="125"/>
      <c r="DQ80" s="125"/>
      <c r="DR80" s="125"/>
      <c r="DS80" s="125"/>
      <c r="DT80" s="125"/>
      <c r="DU80" s="125"/>
      <c r="DV80" s="125"/>
      <c r="DW80" s="125"/>
      <c r="DX80" s="125"/>
      <c r="DY80" s="125"/>
      <c r="DZ80" s="125"/>
      <c r="EA80" s="125"/>
      <c r="EB80" s="125"/>
      <c r="EC80" s="125"/>
      <c r="ED80" s="125"/>
      <c r="EE80" s="125"/>
      <c r="EF80" s="125"/>
      <c r="EG80" s="125"/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25"/>
      <c r="FG80" s="125"/>
    </row>
    <row r="81" spans="1:163" s="126" customFormat="1" ht="15.6" customHeight="1">
      <c r="A81" s="120" t="s">
        <v>238</v>
      </c>
      <c r="B81" s="121">
        <f t="shared" si="6"/>
        <v>12507</v>
      </c>
      <c r="C81" s="122">
        <f t="shared" si="7"/>
        <v>5906</v>
      </c>
      <c r="D81" s="122">
        <f t="shared" si="8"/>
        <v>6601</v>
      </c>
      <c r="E81" s="123">
        <v>1240</v>
      </c>
      <c r="F81" s="123">
        <v>576</v>
      </c>
      <c r="G81" s="123">
        <v>664</v>
      </c>
      <c r="H81" s="124">
        <v>2610</v>
      </c>
      <c r="I81" s="135">
        <v>1236</v>
      </c>
      <c r="J81" s="135">
        <v>1374</v>
      </c>
      <c r="K81" s="123">
        <v>2273</v>
      </c>
      <c r="L81" s="123">
        <v>1086</v>
      </c>
      <c r="M81" s="123">
        <v>1187</v>
      </c>
      <c r="N81" s="123">
        <v>4078</v>
      </c>
      <c r="O81" s="123">
        <v>1918</v>
      </c>
      <c r="P81" s="123">
        <v>2160</v>
      </c>
      <c r="Q81" s="123">
        <v>2306</v>
      </c>
      <c r="R81" s="123">
        <v>1090</v>
      </c>
      <c r="S81" s="123">
        <v>1216</v>
      </c>
      <c r="T81" s="125"/>
      <c r="U81" s="125"/>
      <c r="V81" s="125"/>
      <c r="W81" s="125"/>
      <c r="X81" s="125"/>
      <c r="Y81" s="125"/>
      <c r="Z81" s="125"/>
      <c r="AA81" s="125"/>
      <c r="AB81" s="125"/>
      <c r="AC81" s="125"/>
      <c r="AD81" s="125"/>
      <c r="AE81" s="125"/>
      <c r="AF81" s="125"/>
      <c r="AG81" s="125"/>
      <c r="AH81" s="125"/>
      <c r="AI81" s="125"/>
      <c r="AJ81" s="125"/>
      <c r="AK81" s="125"/>
      <c r="AL81" s="125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  <c r="BA81" s="125"/>
      <c r="BB81" s="125"/>
      <c r="BC81" s="125"/>
      <c r="BD81" s="125"/>
      <c r="BE81" s="125"/>
      <c r="BF81" s="125"/>
      <c r="BG81" s="125"/>
      <c r="BH81" s="125"/>
      <c r="BI81" s="125"/>
      <c r="BJ81" s="125"/>
      <c r="BK81" s="125"/>
      <c r="BL81" s="125"/>
      <c r="BM81" s="125"/>
      <c r="BN81" s="125"/>
      <c r="BO81" s="125"/>
      <c r="BP81" s="125"/>
      <c r="BQ81" s="125"/>
      <c r="BR81" s="125"/>
      <c r="BS81" s="125"/>
      <c r="BT81" s="125"/>
      <c r="BU81" s="125"/>
      <c r="BV81" s="125"/>
      <c r="BW81" s="125"/>
      <c r="BX81" s="125"/>
      <c r="BY81" s="125"/>
      <c r="BZ81" s="125"/>
      <c r="CA81" s="125"/>
      <c r="CB81" s="125"/>
      <c r="CC81" s="125"/>
      <c r="CD81" s="125"/>
      <c r="CE81" s="125"/>
      <c r="CF81" s="125"/>
      <c r="CG81" s="125"/>
      <c r="CH81" s="125"/>
      <c r="CI81" s="125"/>
      <c r="CJ81" s="125"/>
      <c r="CK81" s="125"/>
      <c r="CL81" s="125"/>
      <c r="CM81" s="125"/>
      <c r="CN81" s="125"/>
      <c r="CO81" s="125"/>
      <c r="CP81" s="125"/>
      <c r="CQ81" s="125"/>
      <c r="CR81" s="125"/>
      <c r="CS81" s="125"/>
      <c r="CT81" s="125"/>
      <c r="CU81" s="125"/>
      <c r="CV81" s="125"/>
      <c r="CW81" s="125"/>
      <c r="CX81" s="125"/>
      <c r="CY81" s="125"/>
      <c r="CZ81" s="125"/>
      <c r="DA81" s="125"/>
      <c r="DB81" s="125"/>
      <c r="DC81" s="125"/>
      <c r="DD81" s="125"/>
      <c r="DE81" s="125"/>
      <c r="DF81" s="125"/>
      <c r="DG81" s="125"/>
      <c r="DH81" s="125"/>
      <c r="DI81" s="125"/>
      <c r="DJ81" s="125"/>
      <c r="DK81" s="125"/>
      <c r="DL81" s="125"/>
      <c r="DM81" s="125"/>
      <c r="DN81" s="125"/>
      <c r="DO81" s="125"/>
      <c r="DP81" s="125"/>
      <c r="DQ81" s="125"/>
      <c r="DR81" s="125"/>
      <c r="DS81" s="125"/>
      <c r="DT81" s="125"/>
      <c r="DU81" s="125"/>
      <c r="DV81" s="125"/>
      <c r="DW81" s="125"/>
      <c r="DX81" s="125"/>
      <c r="DY81" s="125"/>
      <c r="DZ81" s="125"/>
      <c r="EA81" s="125"/>
      <c r="EB81" s="125"/>
      <c r="EC81" s="125"/>
      <c r="ED81" s="125"/>
      <c r="EE81" s="125"/>
      <c r="EF81" s="125"/>
      <c r="EG81" s="125"/>
      <c r="EH81" s="125"/>
      <c r="EI81" s="125"/>
      <c r="EJ81" s="125"/>
      <c r="EK81" s="125"/>
      <c r="EL81" s="125"/>
      <c r="EM81" s="125"/>
      <c r="EN81" s="125"/>
      <c r="EO81" s="125"/>
      <c r="EP81" s="125"/>
      <c r="EQ81" s="125"/>
      <c r="ER81" s="125"/>
      <c r="ES81" s="125"/>
      <c r="ET81" s="125"/>
      <c r="EU81" s="125"/>
      <c r="EV81" s="125"/>
      <c r="EW81" s="125"/>
      <c r="EX81" s="125"/>
      <c r="EY81" s="125"/>
      <c r="EZ81" s="125"/>
      <c r="FA81" s="125"/>
      <c r="FB81" s="125"/>
      <c r="FC81" s="125"/>
      <c r="FD81" s="125"/>
      <c r="FE81" s="125"/>
      <c r="FF81" s="125"/>
      <c r="FG81" s="125"/>
    </row>
    <row r="82" spans="1:163" s="126" customFormat="1" ht="15.6" customHeight="1">
      <c r="A82" s="120" t="s">
        <v>260</v>
      </c>
      <c r="B82" s="121">
        <f t="shared" si="6"/>
        <v>14091</v>
      </c>
      <c r="C82" s="122">
        <f t="shared" si="7"/>
        <v>6690</v>
      </c>
      <c r="D82" s="122">
        <f t="shared" si="8"/>
        <v>7401</v>
      </c>
      <c r="E82" s="123">
        <v>1382</v>
      </c>
      <c r="F82" s="123">
        <v>622</v>
      </c>
      <c r="G82" s="123">
        <v>760</v>
      </c>
      <c r="H82" s="124">
        <v>2953</v>
      </c>
      <c r="I82" s="135">
        <v>1431</v>
      </c>
      <c r="J82" s="135">
        <v>1522</v>
      </c>
      <c r="K82" s="123">
        <v>2651</v>
      </c>
      <c r="L82" s="123">
        <v>1233</v>
      </c>
      <c r="M82" s="123">
        <v>1418</v>
      </c>
      <c r="N82" s="123">
        <v>4577</v>
      </c>
      <c r="O82" s="123">
        <v>2171</v>
      </c>
      <c r="P82" s="123">
        <v>2406</v>
      </c>
      <c r="Q82" s="123">
        <v>2528</v>
      </c>
      <c r="R82" s="123">
        <v>1233</v>
      </c>
      <c r="S82" s="123">
        <v>1295</v>
      </c>
      <c r="T82" s="125"/>
      <c r="U82" s="125"/>
      <c r="V82" s="125"/>
      <c r="W82" s="125"/>
      <c r="X82" s="125"/>
      <c r="Y82" s="125"/>
      <c r="Z82" s="125"/>
      <c r="AA82" s="125"/>
      <c r="AB82" s="125"/>
      <c r="AC82" s="125"/>
      <c r="AD82" s="125"/>
      <c r="AE82" s="125"/>
      <c r="AF82" s="125"/>
      <c r="AG82" s="125"/>
      <c r="AH82" s="125"/>
      <c r="AI82" s="125"/>
      <c r="AJ82" s="125"/>
      <c r="AK82" s="125"/>
      <c r="AL82" s="125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  <c r="BD82" s="125"/>
      <c r="BE82" s="125"/>
      <c r="BF82" s="125"/>
      <c r="BG82" s="125"/>
      <c r="BH82" s="125"/>
      <c r="BI82" s="125"/>
      <c r="BJ82" s="125"/>
      <c r="BK82" s="125"/>
      <c r="BL82" s="125"/>
      <c r="BM82" s="125"/>
      <c r="BN82" s="125"/>
      <c r="BO82" s="125"/>
      <c r="BP82" s="125"/>
      <c r="BQ82" s="125"/>
      <c r="BR82" s="125"/>
      <c r="BS82" s="125"/>
      <c r="BT82" s="125"/>
      <c r="BU82" s="125"/>
      <c r="BV82" s="125"/>
      <c r="BW82" s="125"/>
      <c r="BX82" s="125"/>
      <c r="BY82" s="125"/>
      <c r="BZ82" s="125"/>
      <c r="CA82" s="125"/>
      <c r="CB82" s="125"/>
      <c r="CC82" s="125"/>
      <c r="CD82" s="125"/>
      <c r="CE82" s="125"/>
      <c r="CF82" s="125"/>
      <c r="CG82" s="125"/>
      <c r="CH82" s="125"/>
      <c r="CI82" s="125"/>
      <c r="CJ82" s="125"/>
      <c r="CK82" s="125"/>
      <c r="CL82" s="125"/>
      <c r="CM82" s="125"/>
      <c r="CN82" s="125"/>
      <c r="CO82" s="125"/>
      <c r="CP82" s="125"/>
      <c r="CQ82" s="125"/>
      <c r="CR82" s="125"/>
      <c r="CS82" s="125"/>
      <c r="CT82" s="125"/>
      <c r="CU82" s="125"/>
      <c r="CV82" s="125"/>
      <c r="CW82" s="125"/>
      <c r="CX82" s="125"/>
      <c r="CY82" s="125"/>
      <c r="CZ82" s="125"/>
      <c r="DA82" s="125"/>
      <c r="DB82" s="125"/>
      <c r="DC82" s="125"/>
      <c r="DD82" s="125"/>
      <c r="DE82" s="125"/>
      <c r="DF82" s="125"/>
      <c r="DG82" s="125"/>
      <c r="DH82" s="125"/>
      <c r="DI82" s="125"/>
      <c r="DJ82" s="125"/>
      <c r="DK82" s="125"/>
      <c r="DL82" s="125"/>
      <c r="DM82" s="125"/>
      <c r="DN82" s="125"/>
      <c r="DO82" s="125"/>
      <c r="DP82" s="125"/>
      <c r="DQ82" s="125"/>
      <c r="DR82" s="125"/>
      <c r="DS82" s="125"/>
      <c r="DT82" s="125"/>
      <c r="DU82" s="125"/>
      <c r="DV82" s="125"/>
      <c r="DW82" s="125"/>
      <c r="DX82" s="125"/>
      <c r="DY82" s="125"/>
      <c r="DZ82" s="125"/>
      <c r="EA82" s="125"/>
      <c r="EB82" s="125"/>
      <c r="EC82" s="125"/>
      <c r="ED82" s="125"/>
      <c r="EE82" s="125"/>
      <c r="EF82" s="125"/>
      <c r="EG82" s="125"/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25"/>
      <c r="FG82" s="125"/>
    </row>
    <row r="83" spans="1:163" s="126" customFormat="1" ht="15.6" customHeight="1">
      <c r="A83" s="120" t="s">
        <v>236</v>
      </c>
      <c r="B83" s="121">
        <f t="shared" si="6"/>
        <v>11339</v>
      </c>
      <c r="C83" s="122">
        <f t="shared" si="7"/>
        <v>5394</v>
      </c>
      <c r="D83" s="122">
        <f t="shared" si="8"/>
        <v>5945</v>
      </c>
      <c r="E83" s="123">
        <v>1188</v>
      </c>
      <c r="F83" s="123">
        <v>555</v>
      </c>
      <c r="G83" s="123">
        <v>633</v>
      </c>
      <c r="H83" s="124">
        <v>2312</v>
      </c>
      <c r="I83" s="135">
        <v>1105</v>
      </c>
      <c r="J83" s="135">
        <v>1207</v>
      </c>
      <c r="K83" s="123">
        <v>2101</v>
      </c>
      <c r="L83" s="123">
        <v>967</v>
      </c>
      <c r="M83" s="123">
        <v>1134</v>
      </c>
      <c r="N83" s="123">
        <v>3704</v>
      </c>
      <c r="O83" s="123">
        <v>1792</v>
      </c>
      <c r="P83" s="123">
        <v>1912</v>
      </c>
      <c r="Q83" s="123">
        <v>2034</v>
      </c>
      <c r="R83" s="123">
        <v>975</v>
      </c>
      <c r="S83" s="123">
        <v>1059</v>
      </c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/>
      <c r="BU83" s="125"/>
      <c r="BV83" s="125"/>
      <c r="BW83" s="125"/>
      <c r="BX83" s="125"/>
      <c r="BY83" s="125"/>
      <c r="BZ83" s="125"/>
      <c r="CA83" s="125"/>
      <c r="CB83" s="125"/>
      <c r="CC83" s="125"/>
      <c r="CD83" s="125"/>
      <c r="CE83" s="125"/>
      <c r="CF83" s="125"/>
      <c r="CG83" s="125"/>
      <c r="CH83" s="125"/>
      <c r="CI83" s="125"/>
      <c r="CJ83" s="125"/>
      <c r="CK83" s="125"/>
      <c r="CL83" s="125"/>
      <c r="CM83" s="125"/>
      <c r="CN83" s="125"/>
      <c r="CO83" s="125"/>
      <c r="CP83" s="125"/>
      <c r="CQ83" s="125"/>
      <c r="CR83" s="125"/>
      <c r="CS83" s="125"/>
      <c r="CT83" s="125"/>
      <c r="CU83" s="125"/>
      <c r="CV83" s="125"/>
      <c r="CW83" s="125"/>
      <c r="CX83" s="125"/>
      <c r="CY83" s="125"/>
      <c r="CZ83" s="125"/>
      <c r="DA83" s="125"/>
      <c r="DB83" s="125"/>
      <c r="DC83" s="125"/>
      <c r="DD83" s="125"/>
      <c r="DE83" s="125"/>
      <c r="DF83" s="125"/>
      <c r="DG83" s="125"/>
      <c r="DH83" s="125"/>
      <c r="DI83" s="125"/>
      <c r="DJ83" s="125"/>
      <c r="DK83" s="125"/>
      <c r="DL83" s="125"/>
      <c r="DM83" s="125"/>
      <c r="DN83" s="125"/>
      <c r="DO83" s="125"/>
      <c r="DP83" s="125"/>
      <c r="DQ83" s="125"/>
      <c r="DR83" s="125"/>
      <c r="DS83" s="125"/>
      <c r="DT83" s="125"/>
      <c r="DU83" s="125"/>
      <c r="DV83" s="125"/>
      <c r="DW83" s="125"/>
      <c r="DX83" s="125"/>
      <c r="DY83" s="125"/>
      <c r="DZ83" s="125"/>
      <c r="EA83" s="125"/>
      <c r="EB83" s="125"/>
      <c r="EC83" s="125"/>
      <c r="ED83" s="125"/>
      <c r="EE83" s="125"/>
      <c r="EF83" s="125"/>
      <c r="EG83" s="125"/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25"/>
      <c r="FG83" s="125"/>
    </row>
    <row r="84" spans="1:163" s="116" customFormat="1" ht="21.6" customHeight="1">
      <c r="A84" s="127" t="s">
        <v>83</v>
      </c>
      <c r="B84" s="117">
        <f t="shared" si="6"/>
        <v>57380</v>
      </c>
      <c r="C84" s="118">
        <f t="shared" si="7"/>
        <v>26931</v>
      </c>
      <c r="D84" s="118">
        <f t="shared" si="8"/>
        <v>30449</v>
      </c>
      <c r="E84" s="119">
        <f>SUM(E85:E89)</f>
        <v>6248</v>
      </c>
      <c r="F84" s="119">
        <f>SUM(F85:F89)</f>
        <v>2837</v>
      </c>
      <c r="G84" s="119">
        <f>SUM(G85:G89)</f>
        <v>3411</v>
      </c>
      <c r="H84" s="119">
        <v>11688</v>
      </c>
      <c r="I84" s="134">
        <v>5466</v>
      </c>
      <c r="J84" s="134">
        <v>6222</v>
      </c>
      <c r="K84" s="119">
        <v>10779</v>
      </c>
      <c r="L84" s="119">
        <v>5022</v>
      </c>
      <c r="M84" s="119">
        <v>5757</v>
      </c>
      <c r="N84" s="119">
        <v>18344</v>
      </c>
      <c r="O84" s="119">
        <v>8850</v>
      </c>
      <c r="P84" s="119">
        <v>9494</v>
      </c>
      <c r="Q84" s="128">
        <v>10321</v>
      </c>
      <c r="R84" s="128">
        <v>4756</v>
      </c>
      <c r="S84" s="128">
        <v>5565</v>
      </c>
      <c r="T84" s="115"/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115"/>
      <c r="AX84" s="115"/>
      <c r="AY84" s="115"/>
      <c r="AZ84" s="115"/>
      <c r="BA84" s="115"/>
      <c r="BB84" s="115"/>
      <c r="BC84" s="115"/>
      <c r="BD84" s="115"/>
      <c r="BE84" s="115"/>
      <c r="BF84" s="115"/>
      <c r="BG84" s="115"/>
      <c r="BH84" s="115"/>
      <c r="BI84" s="115"/>
      <c r="BJ84" s="115"/>
      <c r="BK84" s="115"/>
      <c r="BL84" s="115"/>
      <c r="BM84" s="115"/>
      <c r="BN84" s="115"/>
      <c r="BO84" s="115"/>
      <c r="BP84" s="115"/>
      <c r="BQ84" s="115"/>
      <c r="BR84" s="115"/>
      <c r="BS84" s="115"/>
      <c r="BT84" s="115"/>
      <c r="BU84" s="115"/>
      <c r="BV84" s="115"/>
      <c r="BW84" s="115"/>
      <c r="BX84" s="115"/>
      <c r="BY84" s="115"/>
      <c r="BZ84" s="115"/>
      <c r="CA84" s="115"/>
      <c r="CB84" s="115"/>
      <c r="CC84" s="115"/>
      <c r="CD84" s="115"/>
      <c r="CE84" s="115"/>
      <c r="CF84" s="115"/>
      <c r="CG84" s="115"/>
      <c r="CH84" s="115"/>
      <c r="CI84" s="115"/>
      <c r="CJ84" s="115"/>
      <c r="CK84" s="115"/>
      <c r="CL84" s="115"/>
      <c r="CM84" s="115"/>
      <c r="CN84" s="115"/>
      <c r="CO84" s="115"/>
      <c r="CP84" s="115"/>
      <c r="CQ84" s="115"/>
      <c r="CR84" s="115"/>
      <c r="CS84" s="115"/>
      <c r="CT84" s="115"/>
      <c r="CU84" s="115"/>
      <c r="CV84" s="115"/>
      <c r="CW84" s="115"/>
      <c r="CX84" s="115"/>
      <c r="CY84" s="115"/>
      <c r="CZ84" s="115"/>
      <c r="DA84" s="115"/>
      <c r="DB84" s="115"/>
      <c r="DC84" s="115"/>
      <c r="DD84" s="115"/>
      <c r="DE84" s="115"/>
      <c r="DF84" s="115"/>
      <c r="DG84" s="115"/>
      <c r="DH84" s="115"/>
      <c r="DI84" s="115"/>
      <c r="DJ84" s="115"/>
      <c r="DK84" s="115"/>
      <c r="DL84" s="115"/>
      <c r="DM84" s="115"/>
      <c r="DN84" s="115"/>
      <c r="DO84" s="115"/>
      <c r="DP84" s="115"/>
      <c r="DQ84" s="115"/>
      <c r="DR84" s="115"/>
      <c r="DS84" s="115"/>
      <c r="DT84" s="115"/>
      <c r="DU84" s="115"/>
      <c r="DV84" s="115"/>
      <c r="DW84" s="115"/>
      <c r="DX84" s="115"/>
      <c r="DY84" s="115"/>
      <c r="DZ84" s="115"/>
      <c r="EA84" s="115"/>
      <c r="EB84" s="115"/>
      <c r="EC84" s="115"/>
      <c r="ED84" s="115"/>
      <c r="EE84" s="115"/>
      <c r="EF84" s="115"/>
      <c r="EG84" s="115"/>
      <c r="EH84" s="115"/>
      <c r="EI84" s="115"/>
      <c r="EJ84" s="115"/>
      <c r="EK84" s="115"/>
      <c r="EL84" s="115"/>
      <c r="EM84" s="115"/>
      <c r="EN84" s="115"/>
      <c r="EO84" s="115"/>
      <c r="EP84" s="115"/>
      <c r="EQ84" s="115"/>
      <c r="ER84" s="115"/>
      <c r="ES84" s="115"/>
      <c r="ET84" s="115"/>
      <c r="EU84" s="115"/>
      <c r="EV84" s="115"/>
      <c r="EW84" s="115"/>
      <c r="EX84" s="115"/>
      <c r="EY84" s="115"/>
      <c r="EZ84" s="115"/>
      <c r="FA84" s="115"/>
      <c r="FB84" s="115"/>
      <c r="FC84" s="115"/>
      <c r="FD84" s="115"/>
      <c r="FE84" s="115"/>
      <c r="FF84" s="115"/>
      <c r="FG84" s="115"/>
    </row>
    <row r="85" spans="1:163" s="126" customFormat="1" ht="15.6" customHeight="1">
      <c r="A85" s="120" t="s">
        <v>261</v>
      </c>
      <c r="B85" s="121">
        <f t="shared" si="6"/>
        <v>11869</v>
      </c>
      <c r="C85" s="122">
        <f t="shared" si="7"/>
        <v>5641</v>
      </c>
      <c r="D85" s="122">
        <f t="shared" si="8"/>
        <v>6228</v>
      </c>
      <c r="E85" s="123">
        <v>1248</v>
      </c>
      <c r="F85" s="123">
        <v>582</v>
      </c>
      <c r="G85" s="123">
        <v>666</v>
      </c>
      <c r="H85" s="124">
        <v>2438</v>
      </c>
      <c r="I85" s="135">
        <v>1163</v>
      </c>
      <c r="J85" s="135">
        <v>1275</v>
      </c>
      <c r="K85" s="123">
        <v>2191</v>
      </c>
      <c r="L85" s="123">
        <v>1016</v>
      </c>
      <c r="M85" s="123">
        <v>1175</v>
      </c>
      <c r="N85" s="123">
        <v>3916</v>
      </c>
      <c r="O85" s="123">
        <v>1944</v>
      </c>
      <c r="P85" s="123">
        <v>1972</v>
      </c>
      <c r="Q85" s="124">
        <v>2076</v>
      </c>
      <c r="R85" s="124">
        <v>936</v>
      </c>
      <c r="S85" s="124">
        <v>1140</v>
      </c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  <c r="AL85" s="125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  <c r="BD85" s="125"/>
      <c r="BE85" s="125"/>
      <c r="BF85" s="125"/>
      <c r="BG85" s="125"/>
      <c r="BH85" s="125"/>
      <c r="BI85" s="125"/>
      <c r="BJ85" s="125"/>
      <c r="BK85" s="125"/>
      <c r="BL85" s="125"/>
      <c r="BM85" s="125"/>
      <c r="BN85" s="125"/>
      <c r="BO85" s="125"/>
      <c r="BP85" s="125"/>
      <c r="BQ85" s="125"/>
      <c r="BR85" s="125"/>
      <c r="BS85" s="125"/>
      <c r="BT85" s="125"/>
      <c r="BU85" s="125"/>
      <c r="BV85" s="125"/>
      <c r="BW85" s="125"/>
      <c r="BX85" s="125"/>
      <c r="BY85" s="125"/>
      <c r="BZ85" s="125"/>
      <c r="CA85" s="125"/>
      <c r="CB85" s="125"/>
      <c r="CC85" s="125"/>
      <c r="CD85" s="125"/>
      <c r="CE85" s="125"/>
      <c r="CF85" s="125"/>
      <c r="CG85" s="125"/>
      <c r="CH85" s="125"/>
      <c r="CI85" s="125"/>
      <c r="CJ85" s="125"/>
      <c r="CK85" s="125"/>
      <c r="CL85" s="125"/>
      <c r="CM85" s="125"/>
      <c r="CN85" s="125"/>
      <c r="CO85" s="125"/>
      <c r="CP85" s="125"/>
      <c r="CQ85" s="125"/>
      <c r="CR85" s="125"/>
      <c r="CS85" s="125"/>
      <c r="CT85" s="125"/>
      <c r="CU85" s="125"/>
      <c r="CV85" s="125"/>
      <c r="CW85" s="125"/>
      <c r="CX85" s="125"/>
      <c r="CY85" s="125"/>
      <c r="CZ85" s="125"/>
      <c r="DA85" s="125"/>
      <c r="DB85" s="125"/>
      <c r="DC85" s="125"/>
      <c r="DD85" s="125"/>
      <c r="DE85" s="125"/>
      <c r="DF85" s="125"/>
      <c r="DG85" s="125"/>
      <c r="DH85" s="125"/>
      <c r="DI85" s="125"/>
      <c r="DJ85" s="125"/>
      <c r="DK85" s="125"/>
      <c r="DL85" s="125"/>
      <c r="DM85" s="125"/>
      <c r="DN85" s="125"/>
      <c r="DO85" s="125"/>
      <c r="DP85" s="125"/>
      <c r="DQ85" s="125"/>
      <c r="DR85" s="125"/>
      <c r="DS85" s="125"/>
      <c r="DT85" s="125"/>
      <c r="DU85" s="125"/>
      <c r="DV85" s="125"/>
      <c r="DW85" s="125"/>
      <c r="DX85" s="125"/>
      <c r="DY85" s="125"/>
      <c r="DZ85" s="125"/>
      <c r="EA85" s="125"/>
      <c r="EB85" s="125"/>
      <c r="EC85" s="125"/>
      <c r="ED85" s="125"/>
      <c r="EE85" s="125"/>
      <c r="EF85" s="125"/>
      <c r="EG85" s="125"/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25"/>
      <c r="FG85" s="125"/>
    </row>
    <row r="86" spans="1:163" s="126" customFormat="1" ht="15.6" customHeight="1">
      <c r="A86" s="120" t="s">
        <v>239</v>
      </c>
      <c r="B86" s="121">
        <f t="shared" si="6"/>
        <v>12407</v>
      </c>
      <c r="C86" s="122">
        <f t="shared" si="7"/>
        <v>5777</v>
      </c>
      <c r="D86" s="122">
        <f t="shared" si="8"/>
        <v>6630</v>
      </c>
      <c r="E86" s="123">
        <v>1335</v>
      </c>
      <c r="F86" s="123">
        <v>633</v>
      </c>
      <c r="G86" s="123">
        <v>702</v>
      </c>
      <c r="H86" s="124">
        <v>2517</v>
      </c>
      <c r="I86" s="135">
        <v>1169</v>
      </c>
      <c r="J86" s="135">
        <v>1348</v>
      </c>
      <c r="K86" s="123">
        <v>2377</v>
      </c>
      <c r="L86" s="123">
        <v>1083</v>
      </c>
      <c r="M86" s="123">
        <v>1294</v>
      </c>
      <c r="N86" s="123">
        <v>3941</v>
      </c>
      <c r="O86" s="123">
        <v>1875</v>
      </c>
      <c r="P86" s="123">
        <v>2066</v>
      </c>
      <c r="Q86" s="123">
        <v>2237</v>
      </c>
      <c r="R86" s="123">
        <v>1017</v>
      </c>
      <c r="S86" s="123">
        <v>1220</v>
      </c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125"/>
      <c r="BP86" s="125"/>
      <c r="BQ86" s="125"/>
      <c r="BR86" s="125"/>
      <c r="BS86" s="125"/>
      <c r="BT86" s="125"/>
      <c r="BU86" s="125"/>
      <c r="BV86" s="125"/>
      <c r="BW86" s="125"/>
      <c r="BX86" s="125"/>
      <c r="BY86" s="125"/>
      <c r="BZ86" s="125"/>
      <c r="CA86" s="125"/>
      <c r="CB86" s="125"/>
      <c r="CC86" s="125"/>
      <c r="CD86" s="125"/>
      <c r="CE86" s="125"/>
      <c r="CF86" s="125"/>
      <c r="CG86" s="125"/>
      <c r="CH86" s="125"/>
      <c r="CI86" s="125"/>
      <c r="CJ86" s="125"/>
      <c r="CK86" s="125"/>
      <c r="CL86" s="125"/>
      <c r="CM86" s="125"/>
      <c r="CN86" s="125"/>
      <c r="CO86" s="125"/>
      <c r="CP86" s="125"/>
      <c r="CQ86" s="125"/>
      <c r="CR86" s="125"/>
      <c r="CS86" s="125"/>
      <c r="CT86" s="125"/>
      <c r="CU86" s="125"/>
      <c r="CV86" s="125"/>
      <c r="CW86" s="125"/>
      <c r="CX86" s="125"/>
      <c r="CY86" s="125"/>
      <c r="CZ86" s="125"/>
      <c r="DA86" s="125"/>
      <c r="DB86" s="125"/>
      <c r="DC86" s="125"/>
      <c r="DD86" s="125"/>
      <c r="DE86" s="125"/>
      <c r="DF86" s="125"/>
      <c r="DG86" s="125"/>
      <c r="DH86" s="125"/>
      <c r="DI86" s="125"/>
      <c r="DJ86" s="125"/>
      <c r="DK86" s="125"/>
      <c r="DL86" s="125"/>
      <c r="DM86" s="125"/>
      <c r="DN86" s="125"/>
      <c r="DO86" s="125"/>
      <c r="DP86" s="125"/>
      <c r="DQ86" s="125"/>
      <c r="DR86" s="125"/>
      <c r="DS86" s="125"/>
      <c r="DT86" s="125"/>
      <c r="DU86" s="125"/>
      <c r="DV86" s="125"/>
      <c r="DW86" s="125"/>
      <c r="DX86" s="125"/>
      <c r="DY86" s="125"/>
      <c r="DZ86" s="125"/>
      <c r="EA86" s="125"/>
      <c r="EB86" s="125"/>
      <c r="EC86" s="125"/>
      <c r="ED86" s="125"/>
      <c r="EE86" s="125"/>
      <c r="EF86" s="125"/>
      <c r="EG86" s="125"/>
      <c r="EH86" s="125"/>
      <c r="EI86" s="125"/>
      <c r="EJ86" s="125"/>
      <c r="EK86" s="125"/>
      <c r="EL86" s="125"/>
      <c r="EM86" s="125"/>
      <c r="EN86" s="125"/>
      <c r="EO86" s="125"/>
      <c r="EP86" s="125"/>
      <c r="EQ86" s="125"/>
      <c r="ER86" s="125"/>
      <c r="ES86" s="125"/>
      <c r="ET86" s="125"/>
      <c r="EU86" s="125"/>
      <c r="EV86" s="125"/>
      <c r="EW86" s="125"/>
      <c r="EX86" s="125"/>
      <c r="EY86" s="125"/>
      <c r="EZ86" s="125"/>
      <c r="FA86" s="125"/>
      <c r="FB86" s="125"/>
      <c r="FC86" s="125"/>
      <c r="FD86" s="125"/>
      <c r="FE86" s="125"/>
      <c r="FF86" s="125"/>
      <c r="FG86" s="125"/>
    </row>
    <row r="87" spans="1:163" s="126" customFormat="1" ht="15.6" customHeight="1">
      <c r="A87" s="120" t="s">
        <v>240</v>
      </c>
      <c r="B87" s="121">
        <f t="shared" si="6"/>
        <v>11426</v>
      </c>
      <c r="C87" s="122">
        <f t="shared" si="7"/>
        <v>5427</v>
      </c>
      <c r="D87" s="122">
        <f t="shared" si="8"/>
        <v>5999</v>
      </c>
      <c r="E87" s="123">
        <v>1245</v>
      </c>
      <c r="F87" s="123">
        <v>559</v>
      </c>
      <c r="G87" s="123">
        <v>686</v>
      </c>
      <c r="H87" s="124">
        <v>2318</v>
      </c>
      <c r="I87" s="135">
        <v>1098</v>
      </c>
      <c r="J87" s="135">
        <v>1220</v>
      </c>
      <c r="K87" s="123">
        <v>2126</v>
      </c>
      <c r="L87" s="123">
        <v>1005</v>
      </c>
      <c r="M87" s="123">
        <v>1121</v>
      </c>
      <c r="N87" s="123">
        <v>3691</v>
      </c>
      <c r="O87" s="123">
        <v>1809</v>
      </c>
      <c r="P87" s="123">
        <v>1882</v>
      </c>
      <c r="Q87" s="123">
        <v>2046</v>
      </c>
      <c r="R87" s="123">
        <v>956</v>
      </c>
      <c r="S87" s="123">
        <v>1090</v>
      </c>
      <c r="T87" s="125"/>
      <c r="U87" s="125"/>
      <c r="V87" s="125"/>
      <c r="W87" s="125"/>
      <c r="X87" s="125"/>
      <c r="Y87" s="125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  <c r="BD87" s="125"/>
      <c r="BE87" s="125"/>
      <c r="BF87" s="125"/>
      <c r="BG87" s="125"/>
      <c r="BH87" s="125"/>
      <c r="BI87" s="125"/>
      <c r="BJ87" s="125"/>
      <c r="BK87" s="125"/>
      <c r="BL87" s="125"/>
      <c r="BM87" s="125"/>
      <c r="BN87" s="125"/>
      <c r="BO87" s="125"/>
      <c r="BP87" s="125"/>
      <c r="BQ87" s="125"/>
      <c r="BR87" s="125"/>
      <c r="BS87" s="125"/>
      <c r="BT87" s="125"/>
      <c r="BU87" s="125"/>
      <c r="BV87" s="125"/>
      <c r="BW87" s="125"/>
      <c r="BX87" s="125"/>
      <c r="BY87" s="125"/>
      <c r="BZ87" s="125"/>
      <c r="CA87" s="125"/>
      <c r="CB87" s="125"/>
      <c r="CC87" s="125"/>
      <c r="CD87" s="125"/>
      <c r="CE87" s="125"/>
      <c r="CF87" s="125"/>
      <c r="CG87" s="125"/>
      <c r="CH87" s="125"/>
      <c r="CI87" s="125"/>
      <c r="CJ87" s="125"/>
      <c r="CK87" s="125"/>
      <c r="CL87" s="125"/>
      <c r="CM87" s="125"/>
      <c r="CN87" s="125"/>
      <c r="CO87" s="125"/>
      <c r="CP87" s="125"/>
      <c r="CQ87" s="125"/>
      <c r="CR87" s="125"/>
      <c r="CS87" s="125"/>
      <c r="CT87" s="125"/>
      <c r="CU87" s="125"/>
      <c r="CV87" s="125"/>
      <c r="CW87" s="125"/>
      <c r="CX87" s="125"/>
      <c r="CY87" s="125"/>
      <c r="CZ87" s="125"/>
      <c r="DA87" s="125"/>
      <c r="DB87" s="125"/>
      <c r="DC87" s="125"/>
      <c r="DD87" s="125"/>
      <c r="DE87" s="125"/>
      <c r="DF87" s="125"/>
      <c r="DG87" s="125"/>
      <c r="DH87" s="125"/>
      <c r="DI87" s="125"/>
      <c r="DJ87" s="125"/>
      <c r="DK87" s="125"/>
      <c r="DL87" s="125"/>
      <c r="DM87" s="125"/>
      <c r="DN87" s="125"/>
      <c r="DO87" s="125"/>
      <c r="DP87" s="125"/>
      <c r="DQ87" s="125"/>
      <c r="DR87" s="125"/>
      <c r="DS87" s="125"/>
      <c r="DT87" s="125"/>
      <c r="DU87" s="125"/>
      <c r="DV87" s="125"/>
      <c r="DW87" s="125"/>
      <c r="DX87" s="125"/>
      <c r="DY87" s="125"/>
      <c r="DZ87" s="125"/>
      <c r="EA87" s="125"/>
      <c r="EB87" s="125"/>
      <c r="EC87" s="125"/>
      <c r="ED87" s="125"/>
      <c r="EE87" s="125"/>
      <c r="EF87" s="125"/>
      <c r="EG87" s="125"/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25"/>
      <c r="FG87" s="125"/>
    </row>
    <row r="88" spans="1:163" s="126" customFormat="1" ht="15.6" customHeight="1">
      <c r="A88" s="120" t="s">
        <v>242</v>
      </c>
      <c r="B88" s="121">
        <f t="shared" si="6"/>
        <v>12066</v>
      </c>
      <c r="C88" s="122">
        <f t="shared" si="7"/>
        <v>5521</v>
      </c>
      <c r="D88" s="122">
        <f t="shared" si="8"/>
        <v>6545</v>
      </c>
      <c r="E88" s="123">
        <v>1343</v>
      </c>
      <c r="F88" s="123">
        <v>591</v>
      </c>
      <c r="G88" s="123">
        <v>752</v>
      </c>
      <c r="H88" s="124">
        <v>2488</v>
      </c>
      <c r="I88" s="135">
        <v>1147</v>
      </c>
      <c r="J88" s="135">
        <v>1341</v>
      </c>
      <c r="K88" s="123">
        <v>2264</v>
      </c>
      <c r="L88" s="123">
        <v>1049</v>
      </c>
      <c r="M88" s="123">
        <v>1215</v>
      </c>
      <c r="N88" s="123">
        <v>3778</v>
      </c>
      <c r="O88" s="123">
        <v>1743</v>
      </c>
      <c r="P88" s="123">
        <v>2035</v>
      </c>
      <c r="Q88" s="123">
        <v>2193</v>
      </c>
      <c r="R88" s="123">
        <v>991</v>
      </c>
      <c r="S88" s="123">
        <v>1202</v>
      </c>
      <c r="T88" s="125"/>
      <c r="U88" s="125"/>
      <c r="V88" s="125"/>
      <c r="W88" s="125"/>
      <c r="X88" s="125"/>
      <c r="Y88" s="125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  <c r="BD88" s="125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125"/>
      <c r="BP88" s="125"/>
      <c r="BQ88" s="125"/>
      <c r="BR88" s="125"/>
      <c r="BS88" s="125"/>
      <c r="BT88" s="125"/>
      <c r="BU88" s="125"/>
      <c r="BV88" s="125"/>
      <c r="BW88" s="125"/>
      <c r="BX88" s="125"/>
      <c r="BY88" s="125"/>
      <c r="BZ88" s="125"/>
      <c r="CA88" s="125"/>
      <c r="CB88" s="125"/>
      <c r="CC88" s="125"/>
      <c r="CD88" s="125"/>
      <c r="CE88" s="125"/>
      <c r="CF88" s="125"/>
      <c r="CG88" s="125"/>
      <c r="CH88" s="125"/>
      <c r="CI88" s="125"/>
      <c r="CJ88" s="125"/>
      <c r="CK88" s="125"/>
      <c r="CL88" s="125"/>
      <c r="CM88" s="125"/>
      <c r="CN88" s="125"/>
      <c r="CO88" s="125"/>
      <c r="CP88" s="125"/>
      <c r="CQ88" s="125"/>
      <c r="CR88" s="125"/>
      <c r="CS88" s="125"/>
      <c r="CT88" s="125"/>
      <c r="CU88" s="125"/>
      <c r="CV88" s="125"/>
      <c r="CW88" s="125"/>
      <c r="CX88" s="125"/>
      <c r="CY88" s="125"/>
      <c r="CZ88" s="125"/>
      <c r="DA88" s="125"/>
      <c r="DB88" s="125"/>
      <c r="DC88" s="125"/>
      <c r="DD88" s="125"/>
      <c r="DE88" s="125"/>
      <c r="DF88" s="125"/>
      <c r="DG88" s="125"/>
      <c r="DH88" s="125"/>
      <c r="DI88" s="125"/>
      <c r="DJ88" s="125"/>
      <c r="DK88" s="125"/>
      <c r="DL88" s="125"/>
      <c r="DM88" s="125"/>
      <c r="DN88" s="125"/>
      <c r="DO88" s="125"/>
      <c r="DP88" s="125"/>
      <c r="DQ88" s="125"/>
      <c r="DR88" s="125"/>
      <c r="DS88" s="125"/>
      <c r="DT88" s="125"/>
      <c r="DU88" s="125"/>
      <c r="DV88" s="125"/>
      <c r="DW88" s="125"/>
      <c r="DX88" s="125"/>
      <c r="DY88" s="125"/>
      <c r="DZ88" s="125"/>
      <c r="EA88" s="125"/>
      <c r="EB88" s="125"/>
      <c r="EC88" s="125"/>
      <c r="ED88" s="125"/>
      <c r="EE88" s="125"/>
      <c r="EF88" s="125"/>
      <c r="EG88" s="125"/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25"/>
      <c r="FG88" s="125"/>
    </row>
    <row r="89" spans="1:163" s="126" customFormat="1" ht="15.6" customHeight="1">
      <c r="A89" s="120" t="s">
        <v>244</v>
      </c>
      <c r="B89" s="121">
        <f t="shared" si="6"/>
        <v>9612</v>
      </c>
      <c r="C89" s="122">
        <f t="shared" si="7"/>
        <v>4565</v>
      </c>
      <c r="D89" s="122">
        <f t="shared" si="8"/>
        <v>5047</v>
      </c>
      <c r="E89" s="123">
        <v>1077</v>
      </c>
      <c r="F89" s="123">
        <v>472</v>
      </c>
      <c r="G89" s="123">
        <v>605</v>
      </c>
      <c r="H89" s="124">
        <v>1927</v>
      </c>
      <c r="I89" s="135">
        <v>889</v>
      </c>
      <c r="J89" s="135">
        <v>1038</v>
      </c>
      <c r="K89" s="123">
        <v>1821</v>
      </c>
      <c r="L89" s="123">
        <v>869</v>
      </c>
      <c r="M89" s="123">
        <v>952</v>
      </c>
      <c r="N89" s="123">
        <v>3018</v>
      </c>
      <c r="O89" s="123">
        <v>1479</v>
      </c>
      <c r="P89" s="123">
        <v>1539</v>
      </c>
      <c r="Q89" s="123">
        <v>1769</v>
      </c>
      <c r="R89" s="123">
        <v>856</v>
      </c>
      <c r="S89" s="123">
        <v>913</v>
      </c>
      <c r="T89" s="125"/>
      <c r="U89" s="125"/>
      <c r="V89" s="125"/>
      <c r="W89" s="125"/>
      <c r="X89" s="125"/>
      <c r="Y89" s="125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  <c r="BD89" s="125"/>
      <c r="BE89" s="125"/>
      <c r="BF89" s="125"/>
      <c r="BG89" s="125"/>
      <c r="BH89" s="125"/>
      <c r="BI89" s="125"/>
      <c r="BJ89" s="125"/>
      <c r="BK89" s="125"/>
      <c r="BL89" s="125"/>
      <c r="BM89" s="125"/>
      <c r="BN89" s="125"/>
      <c r="BO89" s="125"/>
      <c r="BP89" s="125"/>
      <c r="BQ89" s="125"/>
      <c r="BR89" s="125"/>
      <c r="BS89" s="125"/>
      <c r="BT89" s="125"/>
      <c r="BU89" s="125"/>
      <c r="BV89" s="125"/>
      <c r="BW89" s="125"/>
      <c r="BX89" s="125"/>
      <c r="BY89" s="125"/>
      <c r="BZ89" s="125"/>
      <c r="CA89" s="125"/>
      <c r="CB89" s="125"/>
      <c r="CC89" s="125"/>
      <c r="CD89" s="125"/>
      <c r="CE89" s="125"/>
      <c r="CF89" s="125"/>
      <c r="CG89" s="125"/>
      <c r="CH89" s="125"/>
      <c r="CI89" s="125"/>
      <c r="CJ89" s="125"/>
      <c r="CK89" s="125"/>
      <c r="CL89" s="125"/>
      <c r="CM89" s="125"/>
      <c r="CN89" s="125"/>
      <c r="CO89" s="125"/>
      <c r="CP89" s="125"/>
      <c r="CQ89" s="125"/>
      <c r="CR89" s="125"/>
      <c r="CS89" s="125"/>
      <c r="CT89" s="125"/>
      <c r="CU89" s="125"/>
      <c r="CV89" s="125"/>
      <c r="CW89" s="125"/>
      <c r="CX89" s="125"/>
      <c r="CY89" s="125"/>
      <c r="CZ89" s="125"/>
      <c r="DA89" s="125"/>
      <c r="DB89" s="125"/>
      <c r="DC89" s="125"/>
      <c r="DD89" s="125"/>
      <c r="DE89" s="125"/>
      <c r="DF89" s="125"/>
      <c r="DG89" s="125"/>
      <c r="DH89" s="125"/>
      <c r="DI89" s="125"/>
      <c r="DJ89" s="125"/>
      <c r="DK89" s="125"/>
      <c r="DL89" s="125"/>
      <c r="DM89" s="125"/>
      <c r="DN89" s="125"/>
      <c r="DO89" s="125"/>
      <c r="DP89" s="125"/>
      <c r="DQ89" s="125"/>
      <c r="DR89" s="125"/>
      <c r="DS89" s="125"/>
      <c r="DT89" s="125"/>
      <c r="DU89" s="125"/>
      <c r="DV89" s="125"/>
      <c r="DW89" s="125"/>
      <c r="DX89" s="125"/>
      <c r="DY89" s="125"/>
      <c r="DZ89" s="125"/>
      <c r="EA89" s="125"/>
      <c r="EB89" s="125"/>
      <c r="EC89" s="125"/>
      <c r="ED89" s="125"/>
      <c r="EE89" s="125"/>
      <c r="EF89" s="125"/>
      <c r="EG89" s="125"/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25"/>
      <c r="FG89" s="125"/>
    </row>
    <row r="90" spans="1:163" s="116" customFormat="1" ht="13.9" customHeight="1">
      <c r="A90" s="127" t="s">
        <v>91</v>
      </c>
      <c r="B90" s="117">
        <f t="shared" si="6"/>
        <v>44455</v>
      </c>
      <c r="C90" s="118">
        <f t="shared" si="7"/>
        <v>19980</v>
      </c>
      <c r="D90" s="118">
        <f t="shared" si="8"/>
        <v>24475</v>
      </c>
      <c r="E90" s="119">
        <f>SUM(E91:E95)</f>
        <v>5321</v>
      </c>
      <c r="F90" s="119">
        <f>SUM(F91:F95)</f>
        <v>2472</v>
      </c>
      <c r="G90" s="119">
        <f>SUM(G91:G95)</f>
        <v>2849</v>
      </c>
      <c r="H90" s="119">
        <v>8962</v>
      </c>
      <c r="I90" s="134">
        <v>4065</v>
      </c>
      <c r="J90" s="134">
        <v>4897</v>
      </c>
      <c r="K90" s="119">
        <v>8249</v>
      </c>
      <c r="L90" s="119">
        <v>3802</v>
      </c>
      <c r="M90" s="119">
        <v>4447</v>
      </c>
      <c r="N90" s="119">
        <v>13690</v>
      </c>
      <c r="O90" s="119">
        <v>6138</v>
      </c>
      <c r="P90" s="119">
        <v>7552</v>
      </c>
      <c r="Q90" s="128">
        <v>8233</v>
      </c>
      <c r="R90" s="128">
        <v>3503</v>
      </c>
      <c r="S90" s="128">
        <v>4730</v>
      </c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15"/>
      <c r="AU90" s="115"/>
      <c r="AV90" s="115"/>
      <c r="AW90" s="115"/>
      <c r="AX90" s="115"/>
      <c r="AY90" s="115"/>
      <c r="AZ90" s="115"/>
      <c r="BA90" s="115"/>
      <c r="BB90" s="115"/>
      <c r="BC90" s="115"/>
      <c r="BD90" s="115"/>
      <c r="BE90" s="115"/>
      <c r="BF90" s="115"/>
      <c r="BG90" s="115"/>
      <c r="BH90" s="115"/>
      <c r="BI90" s="115"/>
      <c r="BJ90" s="115"/>
      <c r="BK90" s="115"/>
      <c r="BL90" s="115"/>
      <c r="BM90" s="115"/>
      <c r="BN90" s="115"/>
      <c r="BO90" s="115"/>
      <c r="BP90" s="115"/>
      <c r="BQ90" s="115"/>
      <c r="BR90" s="115"/>
      <c r="BS90" s="115"/>
      <c r="BT90" s="115"/>
      <c r="BU90" s="115"/>
      <c r="BV90" s="115"/>
      <c r="BW90" s="115"/>
      <c r="BX90" s="115"/>
      <c r="BY90" s="115"/>
      <c r="BZ90" s="115"/>
      <c r="CA90" s="115"/>
      <c r="CB90" s="115"/>
      <c r="CC90" s="115"/>
      <c r="CD90" s="115"/>
      <c r="CE90" s="115"/>
      <c r="CF90" s="115"/>
      <c r="CG90" s="115"/>
      <c r="CH90" s="115"/>
      <c r="CI90" s="115"/>
      <c r="CJ90" s="115"/>
      <c r="CK90" s="115"/>
      <c r="CL90" s="115"/>
      <c r="CM90" s="115"/>
      <c r="CN90" s="115"/>
      <c r="CO90" s="115"/>
      <c r="CP90" s="115"/>
      <c r="CQ90" s="115"/>
      <c r="CR90" s="115"/>
      <c r="CS90" s="115"/>
      <c r="CT90" s="115"/>
      <c r="CU90" s="115"/>
      <c r="CV90" s="115"/>
      <c r="CW90" s="115"/>
      <c r="CX90" s="115"/>
      <c r="CY90" s="115"/>
      <c r="CZ90" s="115"/>
      <c r="DA90" s="115"/>
      <c r="DB90" s="115"/>
      <c r="DC90" s="115"/>
      <c r="DD90" s="115"/>
      <c r="DE90" s="115"/>
      <c r="DF90" s="115"/>
      <c r="DG90" s="115"/>
      <c r="DH90" s="115"/>
      <c r="DI90" s="115"/>
      <c r="DJ90" s="115"/>
      <c r="DK90" s="115"/>
      <c r="DL90" s="115"/>
      <c r="DM90" s="115"/>
      <c r="DN90" s="115"/>
      <c r="DO90" s="115"/>
      <c r="DP90" s="115"/>
      <c r="DQ90" s="115"/>
      <c r="DR90" s="115"/>
      <c r="DS90" s="115"/>
      <c r="DT90" s="115"/>
      <c r="DU90" s="115"/>
      <c r="DV90" s="115"/>
      <c r="DW90" s="115"/>
      <c r="DX90" s="115"/>
      <c r="DY90" s="115"/>
      <c r="DZ90" s="115"/>
      <c r="EA90" s="115"/>
      <c r="EB90" s="115"/>
      <c r="EC90" s="115"/>
      <c r="ED90" s="115"/>
      <c r="EE90" s="115"/>
      <c r="EF90" s="115"/>
      <c r="EG90" s="115"/>
      <c r="EH90" s="115"/>
      <c r="EI90" s="115"/>
      <c r="EJ90" s="115"/>
      <c r="EK90" s="115"/>
      <c r="EL90" s="115"/>
      <c r="EM90" s="115"/>
      <c r="EN90" s="115"/>
      <c r="EO90" s="115"/>
      <c r="EP90" s="115"/>
      <c r="EQ90" s="115"/>
      <c r="ER90" s="115"/>
      <c r="ES90" s="115"/>
      <c r="ET90" s="115"/>
      <c r="EU90" s="115"/>
      <c r="EV90" s="115"/>
      <c r="EW90" s="115"/>
      <c r="EX90" s="115"/>
      <c r="EY90" s="115"/>
      <c r="EZ90" s="115"/>
      <c r="FA90" s="115"/>
      <c r="FB90" s="115"/>
      <c r="FC90" s="115"/>
      <c r="FD90" s="115"/>
      <c r="FE90" s="115"/>
      <c r="FF90" s="115"/>
      <c r="FG90" s="115"/>
    </row>
    <row r="91" spans="1:163" s="126" customFormat="1" ht="13.9" customHeight="1">
      <c r="A91" s="120" t="s">
        <v>241</v>
      </c>
      <c r="B91" s="121">
        <f t="shared" si="6"/>
        <v>8518</v>
      </c>
      <c r="C91" s="122">
        <f t="shared" si="7"/>
        <v>3943</v>
      </c>
      <c r="D91" s="122">
        <f t="shared" si="8"/>
        <v>4575</v>
      </c>
      <c r="E91" s="123">
        <v>1015</v>
      </c>
      <c r="F91" s="123">
        <v>456</v>
      </c>
      <c r="G91" s="123">
        <v>559</v>
      </c>
      <c r="H91" s="124">
        <v>1756</v>
      </c>
      <c r="I91" s="135">
        <v>828</v>
      </c>
      <c r="J91" s="135">
        <v>928</v>
      </c>
      <c r="K91" s="123">
        <v>1602</v>
      </c>
      <c r="L91" s="123">
        <v>762</v>
      </c>
      <c r="M91" s="123">
        <v>840</v>
      </c>
      <c r="N91" s="123">
        <v>2619</v>
      </c>
      <c r="O91" s="123">
        <v>1192</v>
      </c>
      <c r="P91" s="123">
        <v>1427</v>
      </c>
      <c r="Q91" s="124">
        <v>1526</v>
      </c>
      <c r="R91" s="124">
        <v>705</v>
      </c>
      <c r="S91" s="124">
        <v>821</v>
      </c>
      <c r="T91" s="125"/>
      <c r="U91" s="125"/>
      <c r="V91" s="125"/>
      <c r="W91" s="125"/>
      <c r="X91" s="125"/>
      <c r="Y91" s="125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  <c r="BD91" s="125"/>
      <c r="BE91" s="125"/>
      <c r="BF91" s="125"/>
      <c r="BG91" s="125"/>
      <c r="BH91" s="125"/>
      <c r="BI91" s="125"/>
      <c r="BJ91" s="125"/>
      <c r="BK91" s="125"/>
      <c r="BL91" s="125"/>
      <c r="BM91" s="125"/>
      <c r="BN91" s="125"/>
      <c r="BO91" s="125"/>
      <c r="BP91" s="125"/>
      <c r="BQ91" s="125"/>
      <c r="BR91" s="125"/>
      <c r="BS91" s="125"/>
      <c r="BT91" s="125"/>
      <c r="BU91" s="125"/>
      <c r="BV91" s="125"/>
      <c r="BW91" s="125"/>
      <c r="BX91" s="125"/>
      <c r="BY91" s="125"/>
      <c r="BZ91" s="125"/>
      <c r="CA91" s="125"/>
      <c r="CB91" s="125"/>
      <c r="CC91" s="125"/>
      <c r="CD91" s="125"/>
      <c r="CE91" s="125"/>
      <c r="CF91" s="125"/>
      <c r="CG91" s="125"/>
      <c r="CH91" s="125"/>
      <c r="CI91" s="125"/>
      <c r="CJ91" s="125"/>
      <c r="CK91" s="125"/>
      <c r="CL91" s="125"/>
      <c r="CM91" s="125"/>
      <c r="CN91" s="125"/>
      <c r="CO91" s="125"/>
      <c r="CP91" s="125"/>
      <c r="CQ91" s="125"/>
      <c r="CR91" s="125"/>
      <c r="CS91" s="125"/>
      <c r="CT91" s="125"/>
      <c r="CU91" s="125"/>
      <c r="CV91" s="125"/>
      <c r="CW91" s="125"/>
      <c r="CX91" s="125"/>
      <c r="CY91" s="125"/>
      <c r="CZ91" s="125"/>
      <c r="DA91" s="125"/>
      <c r="DB91" s="125"/>
      <c r="DC91" s="125"/>
      <c r="DD91" s="125"/>
      <c r="DE91" s="125"/>
      <c r="DF91" s="125"/>
      <c r="DG91" s="125"/>
      <c r="DH91" s="125"/>
      <c r="DI91" s="125"/>
      <c r="DJ91" s="125"/>
      <c r="DK91" s="125"/>
      <c r="DL91" s="125"/>
      <c r="DM91" s="125"/>
      <c r="DN91" s="125"/>
      <c r="DO91" s="125"/>
      <c r="DP91" s="125"/>
      <c r="DQ91" s="125"/>
      <c r="DR91" s="125"/>
      <c r="DS91" s="125"/>
      <c r="DT91" s="125"/>
      <c r="DU91" s="125"/>
      <c r="DV91" s="125"/>
      <c r="DW91" s="125"/>
      <c r="DX91" s="125"/>
      <c r="DY91" s="125"/>
      <c r="DZ91" s="125"/>
      <c r="EA91" s="125"/>
      <c r="EB91" s="125"/>
      <c r="EC91" s="125"/>
      <c r="ED91" s="125"/>
      <c r="EE91" s="125"/>
      <c r="EF91" s="125"/>
      <c r="EG91" s="125"/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25"/>
      <c r="FG91" s="125"/>
    </row>
    <row r="92" spans="1:163" s="126" customFormat="1" ht="13.9" customHeight="1">
      <c r="A92" s="120" t="s">
        <v>243</v>
      </c>
      <c r="B92" s="121">
        <f t="shared" si="6"/>
        <v>8533</v>
      </c>
      <c r="C92" s="122">
        <f t="shared" si="7"/>
        <v>3854</v>
      </c>
      <c r="D92" s="122">
        <f t="shared" si="8"/>
        <v>4679</v>
      </c>
      <c r="E92" s="123">
        <v>960</v>
      </c>
      <c r="F92" s="123">
        <v>452</v>
      </c>
      <c r="G92" s="123">
        <v>508</v>
      </c>
      <c r="H92" s="124">
        <v>1746</v>
      </c>
      <c r="I92" s="135">
        <v>788</v>
      </c>
      <c r="J92" s="135">
        <v>958</v>
      </c>
      <c r="K92" s="123">
        <v>1596</v>
      </c>
      <c r="L92" s="123">
        <v>739</v>
      </c>
      <c r="M92" s="123">
        <v>857</v>
      </c>
      <c r="N92" s="123">
        <v>2692</v>
      </c>
      <c r="O92" s="123">
        <v>1218</v>
      </c>
      <c r="P92" s="123">
        <v>1474</v>
      </c>
      <c r="Q92" s="123">
        <v>1539</v>
      </c>
      <c r="R92" s="123">
        <v>657</v>
      </c>
      <c r="S92" s="123">
        <v>882</v>
      </c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  <c r="BD92" s="125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125"/>
      <c r="BP92" s="125"/>
      <c r="BQ92" s="125"/>
      <c r="BR92" s="125"/>
      <c r="BS92" s="125"/>
      <c r="BT92" s="125"/>
      <c r="BU92" s="125"/>
      <c r="BV92" s="125"/>
      <c r="BW92" s="125"/>
      <c r="BX92" s="125"/>
      <c r="BY92" s="125"/>
      <c r="BZ92" s="125"/>
      <c r="CA92" s="125"/>
      <c r="CB92" s="125"/>
      <c r="CC92" s="125"/>
      <c r="CD92" s="125"/>
      <c r="CE92" s="125"/>
      <c r="CF92" s="125"/>
      <c r="CG92" s="125"/>
      <c r="CH92" s="125"/>
      <c r="CI92" s="125"/>
      <c r="CJ92" s="125"/>
      <c r="CK92" s="125"/>
      <c r="CL92" s="125"/>
      <c r="CM92" s="125"/>
      <c r="CN92" s="125"/>
      <c r="CO92" s="125"/>
      <c r="CP92" s="125"/>
      <c r="CQ92" s="125"/>
      <c r="CR92" s="125"/>
      <c r="CS92" s="125"/>
      <c r="CT92" s="125"/>
      <c r="CU92" s="125"/>
      <c r="CV92" s="125"/>
      <c r="CW92" s="125"/>
      <c r="CX92" s="125"/>
      <c r="CY92" s="125"/>
      <c r="CZ92" s="125"/>
      <c r="DA92" s="125"/>
      <c r="DB92" s="125"/>
      <c r="DC92" s="125"/>
      <c r="DD92" s="125"/>
      <c r="DE92" s="125"/>
      <c r="DF92" s="125"/>
      <c r="DG92" s="125"/>
      <c r="DH92" s="125"/>
      <c r="DI92" s="125"/>
      <c r="DJ92" s="125"/>
      <c r="DK92" s="125"/>
      <c r="DL92" s="125"/>
      <c r="DM92" s="125"/>
      <c r="DN92" s="125"/>
      <c r="DO92" s="125"/>
      <c r="DP92" s="125"/>
      <c r="DQ92" s="125"/>
      <c r="DR92" s="125"/>
      <c r="DS92" s="125"/>
      <c r="DT92" s="125"/>
      <c r="DU92" s="125"/>
      <c r="DV92" s="125"/>
      <c r="DW92" s="125"/>
      <c r="DX92" s="125"/>
      <c r="DY92" s="125"/>
      <c r="DZ92" s="125"/>
      <c r="EA92" s="125"/>
      <c r="EB92" s="125"/>
      <c r="EC92" s="125"/>
      <c r="ED92" s="125"/>
      <c r="EE92" s="125"/>
      <c r="EF92" s="125"/>
      <c r="EG92" s="125"/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25"/>
      <c r="FG92" s="125"/>
    </row>
    <row r="93" spans="1:163" s="126" customFormat="1" ht="13.9" customHeight="1">
      <c r="A93" s="120" t="s">
        <v>246</v>
      </c>
      <c r="B93" s="121">
        <f t="shared" si="6"/>
        <v>7889</v>
      </c>
      <c r="C93" s="122">
        <f t="shared" si="7"/>
        <v>3541</v>
      </c>
      <c r="D93" s="122">
        <f t="shared" si="8"/>
        <v>4348</v>
      </c>
      <c r="E93" s="123">
        <v>944</v>
      </c>
      <c r="F93" s="123">
        <v>431</v>
      </c>
      <c r="G93" s="123">
        <v>513</v>
      </c>
      <c r="H93" s="124">
        <v>1628</v>
      </c>
      <c r="I93" s="135">
        <v>758</v>
      </c>
      <c r="J93" s="135">
        <v>870</v>
      </c>
      <c r="K93" s="123">
        <v>1473</v>
      </c>
      <c r="L93" s="123">
        <v>680</v>
      </c>
      <c r="M93" s="123">
        <v>793</v>
      </c>
      <c r="N93" s="123">
        <v>2393</v>
      </c>
      <c r="O93" s="123">
        <v>1050</v>
      </c>
      <c r="P93" s="123">
        <v>1343</v>
      </c>
      <c r="Q93" s="123">
        <v>1451</v>
      </c>
      <c r="R93" s="123">
        <v>622</v>
      </c>
      <c r="S93" s="123">
        <v>829</v>
      </c>
      <c r="T93" s="125"/>
      <c r="U93" s="125"/>
      <c r="V93" s="125"/>
      <c r="W93" s="125"/>
      <c r="X93" s="125"/>
      <c r="Y93" s="125"/>
      <c r="Z93" s="125"/>
      <c r="AA93" s="125"/>
      <c r="AB93" s="125"/>
      <c r="AC93" s="125"/>
      <c r="AD93" s="125"/>
      <c r="AE93" s="125"/>
      <c r="AF93" s="125"/>
      <c r="AG93" s="125"/>
      <c r="AH93" s="125"/>
      <c r="AI93" s="125"/>
      <c r="AJ93" s="125"/>
      <c r="AK93" s="125"/>
      <c r="AL93" s="125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  <c r="BD93" s="125"/>
      <c r="BE93" s="125"/>
      <c r="BF93" s="125"/>
      <c r="BG93" s="125"/>
      <c r="BH93" s="125"/>
      <c r="BI93" s="125"/>
      <c r="BJ93" s="125"/>
      <c r="BK93" s="125"/>
      <c r="BL93" s="125"/>
      <c r="BM93" s="125"/>
      <c r="BN93" s="125"/>
      <c r="BO93" s="125"/>
      <c r="BP93" s="125"/>
      <c r="BQ93" s="125"/>
      <c r="BR93" s="125"/>
      <c r="BS93" s="125"/>
      <c r="BT93" s="125"/>
      <c r="BU93" s="125"/>
      <c r="BV93" s="125"/>
      <c r="BW93" s="125"/>
      <c r="BX93" s="125"/>
      <c r="BY93" s="125"/>
      <c r="BZ93" s="125"/>
      <c r="CA93" s="125"/>
      <c r="CB93" s="125"/>
      <c r="CC93" s="125"/>
      <c r="CD93" s="125"/>
      <c r="CE93" s="125"/>
      <c r="CF93" s="125"/>
      <c r="CG93" s="125"/>
      <c r="CH93" s="125"/>
      <c r="CI93" s="125"/>
      <c r="CJ93" s="125"/>
      <c r="CK93" s="125"/>
      <c r="CL93" s="125"/>
      <c r="CM93" s="125"/>
      <c r="CN93" s="125"/>
      <c r="CO93" s="125"/>
      <c r="CP93" s="125"/>
      <c r="CQ93" s="125"/>
      <c r="CR93" s="125"/>
      <c r="CS93" s="125"/>
      <c r="CT93" s="125"/>
      <c r="CU93" s="125"/>
      <c r="CV93" s="125"/>
      <c r="CW93" s="125"/>
      <c r="CX93" s="125"/>
      <c r="CY93" s="125"/>
      <c r="CZ93" s="125"/>
      <c r="DA93" s="125"/>
      <c r="DB93" s="125"/>
      <c r="DC93" s="125"/>
      <c r="DD93" s="125"/>
      <c r="DE93" s="125"/>
      <c r="DF93" s="125"/>
      <c r="DG93" s="125"/>
      <c r="DH93" s="125"/>
      <c r="DI93" s="125"/>
      <c r="DJ93" s="125"/>
      <c r="DK93" s="125"/>
      <c r="DL93" s="125"/>
      <c r="DM93" s="125"/>
      <c r="DN93" s="125"/>
      <c r="DO93" s="125"/>
      <c r="DP93" s="125"/>
      <c r="DQ93" s="125"/>
      <c r="DR93" s="125"/>
      <c r="DS93" s="125"/>
      <c r="DT93" s="125"/>
      <c r="DU93" s="125"/>
      <c r="DV93" s="125"/>
      <c r="DW93" s="125"/>
      <c r="DX93" s="125"/>
      <c r="DY93" s="125"/>
      <c r="DZ93" s="125"/>
      <c r="EA93" s="125"/>
      <c r="EB93" s="125"/>
      <c r="EC93" s="125"/>
      <c r="ED93" s="125"/>
      <c r="EE93" s="125"/>
      <c r="EF93" s="125"/>
      <c r="EG93" s="125"/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25"/>
      <c r="FG93" s="125"/>
    </row>
    <row r="94" spans="1:163" s="126" customFormat="1" ht="13.9" customHeight="1">
      <c r="A94" s="120" t="s">
        <v>245</v>
      </c>
      <c r="B94" s="121">
        <f t="shared" si="6"/>
        <v>10908</v>
      </c>
      <c r="C94" s="122">
        <f t="shared" si="7"/>
        <v>4943</v>
      </c>
      <c r="D94" s="122">
        <f t="shared" si="8"/>
        <v>5965</v>
      </c>
      <c r="E94" s="123">
        <v>1324</v>
      </c>
      <c r="F94" s="123">
        <v>632</v>
      </c>
      <c r="G94" s="123">
        <v>692</v>
      </c>
      <c r="H94" s="124">
        <v>2154</v>
      </c>
      <c r="I94" s="135">
        <v>955</v>
      </c>
      <c r="J94" s="135">
        <v>1199</v>
      </c>
      <c r="K94" s="123">
        <v>1982</v>
      </c>
      <c r="L94" s="123">
        <v>920</v>
      </c>
      <c r="M94" s="123">
        <v>1062</v>
      </c>
      <c r="N94" s="123">
        <v>3390</v>
      </c>
      <c r="O94" s="123">
        <v>1569</v>
      </c>
      <c r="P94" s="123">
        <v>1821</v>
      </c>
      <c r="Q94" s="123">
        <v>2058</v>
      </c>
      <c r="R94" s="123">
        <v>867</v>
      </c>
      <c r="S94" s="123">
        <v>1191</v>
      </c>
      <c r="T94" s="125"/>
      <c r="U94" s="125"/>
      <c r="V94" s="125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  <c r="BD94" s="125"/>
      <c r="BE94" s="125"/>
      <c r="BF94" s="125"/>
      <c r="BG94" s="125"/>
      <c r="BH94" s="125"/>
      <c r="BI94" s="125"/>
      <c r="BJ94" s="125"/>
      <c r="BK94" s="125"/>
      <c r="BL94" s="125"/>
      <c r="BM94" s="125"/>
      <c r="BN94" s="125"/>
      <c r="BO94" s="125"/>
      <c r="BP94" s="125"/>
      <c r="BQ94" s="125"/>
      <c r="BR94" s="125"/>
      <c r="BS94" s="125"/>
      <c r="BT94" s="125"/>
      <c r="BU94" s="125"/>
      <c r="BV94" s="125"/>
      <c r="BW94" s="125"/>
      <c r="BX94" s="125"/>
      <c r="BY94" s="125"/>
      <c r="BZ94" s="125"/>
      <c r="CA94" s="125"/>
      <c r="CB94" s="125"/>
      <c r="CC94" s="125"/>
      <c r="CD94" s="125"/>
      <c r="CE94" s="125"/>
      <c r="CF94" s="125"/>
      <c r="CG94" s="125"/>
      <c r="CH94" s="125"/>
      <c r="CI94" s="125"/>
      <c r="CJ94" s="125"/>
      <c r="CK94" s="125"/>
      <c r="CL94" s="125"/>
      <c r="CM94" s="125"/>
      <c r="CN94" s="125"/>
      <c r="CO94" s="125"/>
      <c r="CP94" s="125"/>
      <c r="CQ94" s="125"/>
      <c r="CR94" s="125"/>
      <c r="CS94" s="125"/>
      <c r="CT94" s="125"/>
      <c r="CU94" s="125"/>
      <c r="CV94" s="125"/>
      <c r="CW94" s="125"/>
      <c r="CX94" s="125"/>
      <c r="CY94" s="125"/>
      <c r="CZ94" s="125"/>
      <c r="DA94" s="125"/>
      <c r="DB94" s="125"/>
      <c r="DC94" s="125"/>
      <c r="DD94" s="125"/>
      <c r="DE94" s="125"/>
      <c r="DF94" s="125"/>
      <c r="DG94" s="125"/>
      <c r="DH94" s="125"/>
      <c r="DI94" s="125"/>
      <c r="DJ94" s="125"/>
      <c r="DK94" s="125"/>
      <c r="DL94" s="125"/>
      <c r="DM94" s="125"/>
      <c r="DN94" s="125"/>
      <c r="DO94" s="125"/>
      <c r="DP94" s="125"/>
      <c r="DQ94" s="125"/>
      <c r="DR94" s="125"/>
      <c r="DS94" s="125"/>
      <c r="DT94" s="125"/>
      <c r="DU94" s="125"/>
      <c r="DV94" s="125"/>
      <c r="DW94" s="125"/>
      <c r="DX94" s="125"/>
      <c r="DY94" s="125"/>
      <c r="DZ94" s="125"/>
      <c r="EA94" s="125"/>
      <c r="EB94" s="125"/>
      <c r="EC94" s="125"/>
      <c r="ED94" s="125"/>
      <c r="EE94" s="125"/>
      <c r="EF94" s="125"/>
      <c r="EG94" s="125"/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25"/>
      <c r="FG94" s="125"/>
    </row>
    <row r="95" spans="1:163" s="126" customFormat="1" ht="13.9" customHeight="1">
      <c r="A95" s="120" t="s">
        <v>248</v>
      </c>
      <c r="B95" s="121">
        <f t="shared" si="6"/>
        <v>8607</v>
      </c>
      <c r="C95" s="122">
        <f t="shared" si="7"/>
        <v>3699</v>
      </c>
      <c r="D95" s="122">
        <f t="shared" si="8"/>
        <v>4908</v>
      </c>
      <c r="E95" s="123">
        <v>1078</v>
      </c>
      <c r="F95" s="123">
        <v>501</v>
      </c>
      <c r="G95" s="123">
        <v>577</v>
      </c>
      <c r="H95" s="124">
        <v>1678</v>
      </c>
      <c r="I95" s="135">
        <v>736</v>
      </c>
      <c r="J95" s="135">
        <v>942</v>
      </c>
      <c r="K95" s="123">
        <v>1596</v>
      </c>
      <c r="L95" s="123">
        <v>701</v>
      </c>
      <c r="M95" s="123">
        <v>895</v>
      </c>
      <c r="N95" s="123">
        <v>2596</v>
      </c>
      <c r="O95" s="123">
        <v>1109</v>
      </c>
      <c r="P95" s="123">
        <v>1487</v>
      </c>
      <c r="Q95" s="123">
        <v>1659</v>
      </c>
      <c r="R95" s="123">
        <v>652</v>
      </c>
      <c r="S95" s="123">
        <v>1007</v>
      </c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5"/>
      <c r="AI95" s="125"/>
      <c r="AJ95" s="125"/>
      <c r="AK95" s="125"/>
      <c r="AL95" s="125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5"/>
      <c r="BI95" s="125"/>
      <c r="BJ95" s="125"/>
      <c r="BK95" s="125"/>
      <c r="BL95" s="125"/>
      <c r="BM95" s="125"/>
      <c r="BN95" s="125"/>
      <c r="BO95" s="125"/>
      <c r="BP95" s="125"/>
      <c r="BQ95" s="125"/>
      <c r="BR95" s="125"/>
      <c r="BS95" s="125"/>
      <c r="BT95" s="125"/>
      <c r="BU95" s="125"/>
      <c r="BV95" s="125"/>
      <c r="BW95" s="125"/>
      <c r="BX95" s="125"/>
      <c r="BY95" s="125"/>
      <c r="BZ95" s="125"/>
      <c r="CA95" s="125"/>
      <c r="CB95" s="125"/>
      <c r="CC95" s="125"/>
      <c r="CD95" s="125"/>
      <c r="CE95" s="125"/>
      <c r="CF95" s="125"/>
      <c r="CG95" s="125"/>
      <c r="CH95" s="125"/>
      <c r="CI95" s="125"/>
      <c r="CJ95" s="125"/>
      <c r="CK95" s="125"/>
      <c r="CL95" s="125"/>
      <c r="CM95" s="125"/>
      <c r="CN95" s="125"/>
      <c r="CO95" s="125"/>
      <c r="CP95" s="125"/>
      <c r="CQ95" s="125"/>
      <c r="CR95" s="125"/>
      <c r="CS95" s="125"/>
      <c r="CT95" s="125"/>
      <c r="CU95" s="125"/>
      <c r="CV95" s="125"/>
      <c r="CW95" s="125"/>
      <c r="CX95" s="125"/>
      <c r="CY95" s="125"/>
      <c r="CZ95" s="125"/>
      <c r="DA95" s="125"/>
      <c r="DB95" s="125"/>
      <c r="DC95" s="125"/>
      <c r="DD95" s="125"/>
      <c r="DE95" s="125"/>
      <c r="DF95" s="125"/>
      <c r="DG95" s="125"/>
      <c r="DH95" s="125"/>
      <c r="DI95" s="125"/>
      <c r="DJ95" s="125"/>
      <c r="DK95" s="125"/>
      <c r="DL95" s="125"/>
      <c r="DM95" s="125"/>
      <c r="DN95" s="125"/>
      <c r="DO95" s="125"/>
      <c r="DP95" s="125"/>
      <c r="DQ95" s="125"/>
      <c r="DR95" s="125"/>
      <c r="DS95" s="125"/>
      <c r="DT95" s="125"/>
      <c r="DU95" s="125"/>
      <c r="DV95" s="125"/>
      <c r="DW95" s="125"/>
      <c r="DX95" s="125"/>
      <c r="DY95" s="125"/>
      <c r="DZ95" s="125"/>
      <c r="EA95" s="125"/>
      <c r="EB95" s="125"/>
      <c r="EC95" s="125"/>
      <c r="ED95" s="125"/>
      <c r="EE95" s="125"/>
      <c r="EF95" s="125"/>
      <c r="EG95" s="125"/>
      <c r="EH95" s="125"/>
      <c r="EI95" s="125"/>
      <c r="EJ95" s="125"/>
      <c r="EK95" s="125"/>
      <c r="EL95" s="125"/>
      <c r="EM95" s="125"/>
      <c r="EN95" s="125"/>
      <c r="EO95" s="125"/>
      <c r="EP95" s="125"/>
      <c r="EQ95" s="125"/>
      <c r="ER95" s="125"/>
      <c r="ES95" s="125"/>
      <c r="ET95" s="125"/>
      <c r="EU95" s="125"/>
      <c r="EV95" s="125"/>
      <c r="EW95" s="125"/>
      <c r="EX95" s="125"/>
      <c r="EY95" s="125"/>
      <c r="EZ95" s="125"/>
      <c r="FA95" s="125"/>
      <c r="FB95" s="125"/>
      <c r="FC95" s="125"/>
      <c r="FD95" s="125"/>
      <c r="FE95" s="125"/>
      <c r="FF95" s="125"/>
      <c r="FG95" s="125"/>
    </row>
    <row r="96" spans="1:163" s="116" customFormat="1" ht="13.9" customHeight="1">
      <c r="A96" s="127" t="s">
        <v>94</v>
      </c>
      <c r="B96" s="117">
        <f t="shared" si="6"/>
        <v>32034</v>
      </c>
      <c r="C96" s="118">
        <f t="shared" si="7"/>
        <v>12912</v>
      </c>
      <c r="D96" s="118">
        <f t="shared" si="8"/>
        <v>19122</v>
      </c>
      <c r="E96" s="119">
        <f>SUM(E97:E101)</f>
        <v>3903</v>
      </c>
      <c r="F96" s="119">
        <f>SUM(F97:F101)</f>
        <v>1787</v>
      </c>
      <c r="G96" s="119">
        <f>SUM(G97:G101)</f>
        <v>2116</v>
      </c>
      <c r="H96" s="119">
        <v>6361</v>
      </c>
      <c r="I96" s="134">
        <v>2572</v>
      </c>
      <c r="J96" s="134">
        <v>3789</v>
      </c>
      <c r="K96" s="119">
        <v>5882</v>
      </c>
      <c r="L96" s="119">
        <v>2430</v>
      </c>
      <c r="M96" s="119">
        <v>3452</v>
      </c>
      <c r="N96" s="119">
        <v>9793</v>
      </c>
      <c r="O96" s="119">
        <v>3969</v>
      </c>
      <c r="P96" s="119">
        <v>5824</v>
      </c>
      <c r="Q96" s="128">
        <v>6095</v>
      </c>
      <c r="R96" s="128">
        <v>2154</v>
      </c>
      <c r="S96" s="128">
        <v>3941</v>
      </c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  <c r="FE96" s="115"/>
      <c r="FF96" s="115"/>
      <c r="FG96" s="115"/>
    </row>
    <row r="97" spans="1:163" s="126" customFormat="1" ht="13.9" customHeight="1">
      <c r="A97" s="120" t="s">
        <v>249</v>
      </c>
      <c r="B97" s="121">
        <f t="shared" si="6"/>
        <v>7276</v>
      </c>
      <c r="C97" s="122">
        <f t="shared" si="7"/>
        <v>3012</v>
      </c>
      <c r="D97" s="122">
        <f t="shared" si="8"/>
        <v>4264</v>
      </c>
      <c r="E97" s="123">
        <v>910</v>
      </c>
      <c r="F97" s="123">
        <v>415</v>
      </c>
      <c r="G97" s="123">
        <v>495</v>
      </c>
      <c r="H97" s="124">
        <v>1447</v>
      </c>
      <c r="I97" s="135">
        <v>621</v>
      </c>
      <c r="J97" s="135">
        <v>826</v>
      </c>
      <c r="K97" s="123">
        <v>1353</v>
      </c>
      <c r="L97" s="123">
        <v>576</v>
      </c>
      <c r="M97" s="123">
        <v>777</v>
      </c>
      <c r="N97" s="123">
        <v>2234</v>
      </c>
      <c r="O97" s="123">
        <v>911</v>
      </c>
      <c r="P97" s="123">
        <v>1323</v>
      </c>
      <c r="Q97" s="124">
        <v>1332</v>
      </c>
      <c r="R97" s="124">
        <v>489</v>
      </c>
      <c r="S97" s="124">
        <v>843</v>
      </c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125"/>
      <c r="AP97" s="125"/>
      <c r="AQ97" s="125"/>
      <c r="AR97" s="125"/>
      <c r="AS97" s="125"/>
      <c r="AT97" s="125"/>
      <c r="AU97" s="125"/>
      <c r="AV97" s="125"/>
      <c r="AW97" s="125"/>
      <c r="AX97" s="125"/>
      <c r="AY97" s="125"/>
      <c r="AZ97" s="125"/>
      <c r="BA97" s="125"/>
      <c r="BB97" s="125"/>
      <c r="BC97" s="125"/>
      <c r="BD97" s="125"/>
      <c r="BE97" s="125"/>
      <c r="BF97" s="125"/>
      <c r="BG97" s="125"/>
      <c r="BH97" s="125"/>
      <c r="BI97" s="125"/>
      <c r="BJ97" s="125"/>
      <c r="BK97" s="125"/>
      <c r="BL97" s="125"/>
      <c r="BM97" s="125"/>
      <c r="BN97" s="125"/>
      <c r="BO97" s="125"/>
      <c r="BP97" s="125"/>
      <c r="BQ97" s="125"/>
      <c r="BR97" s="125"/>
      <c r="BS97" s="125"/>
      <c r="BT97" s="125"/>
      <c r="BU97" s="125"/>
      <c r="BV97" s="125"/>
      <c r="BW97" s="125"/>
      <c r="BX97" s="125"/>
      <c r="BY97" s="125"/>
      <c r="BZ97" s="125"/>
      <c r="CA97" s="125"/>
      <c r="CB97" s="125"/>
      <c r="CC97" s="125"/>
      <c r="CD97" s="125"/>
      <c r="CE97" s="125"/>
      <c r="CF97" s="125"/>
      <c r="CG97" s="125"/>
      <c r="CH97" s="125"/>
      <c r="CI97" s="125"/>
      <c r="CJ97" s="125"/>
      <c r="CK97" s="125"/>
      <c r="CL97" s="125"/>
      <c r="CM97" s="125"/>
      <c r="CN97" s="125"/>
      <c r="CO97" s="125"/>
      <c r="CP97" s="125"/>
      <c r="CQ97" s="125"/>
      <c r="CR97" s="125"/>
      <c r="CS97" s="125"/>
      <c r="CT97" s="125"/>
      <c r="CU97" s="125"/>
      <c r="CV97" s="125"/>
      <c r="CW97" s="125"/>
      <c r="CX97" s="125"/>
      <c r="CY97" s="125"/>
      <c r="CZ97" s="125"/>
      <c r="DA97" s="125"/>
      <c r="DB97" s="125"/>
      <c r="DC97" s="125"/>
      <c r="DD97" s="125"/>
      <c r="DE97" s="125"/>
      <c r="DF97" s="125"/>
      <c r="DG97" s="125"/>
      <c r="DH97" s="125"/>
      <c r="DI97" s="125"/>
      <c r="DJ97" s="125"/>
      <c r="DK97" s="125"/>
      <c r="DL97" s="125"/>
      <c r="DM97" s="125"/>
      <c r="DN97" s="125"/>
      <c r="DO97" s="125"/>
      <c r="DP97" s="125"/>
      <c r="DQ97" s="125"/>
      <c r="DR97" s="125"/>
      <c r="DS97" s="125"/>
      <c r="DT97" s="125"/>
      <c r="DU97" s="125"/>
      <c r="DV97" s="125"/>
      <c r="DW97" s="125"/>
      <c r="DX97" s="125"/>
      <c r="DY97" s="125"/>
      <c r="DZ97" s="125"/>
      <c r="EA97" s="125"/>
      <c r="EB97" s="125"/>
      <c r="EC97" s="125"/>
      <c r="ED97" s="125"/>
      <c r="EE97" s="125"/>
      <c r="EF97" s="125"/>
      <c r="EG97" s="125"/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25"/>
      <c r="FG97" s="125"/>
    </row>
    <row r="98" spans="1:163" s="126" customFormat="1" ht="13.9" customHeight="1">
      <c r="A98" s="120" t="s">
        <v>247</v>
      </c>
      <c r="B98" s="121">
        <f t="shared" si="6"/>
        <v>7132</v>
      </c>
      <c r="C98" s="122">
        <f t="shared" si="7"/>
        <v>2966</v>
      </c>
      <c r="D98" s="122">
        <f t="shared" si="8"/>
        <v>4166</v>
      </c>
      <c r="E98" s="123">
        <v>851</v>
      </c>
      <c r="F98" s="123">
        <v>398</v>
      </c>
      <c r="G98" s="123">
        <v>453</v>
      </c>
      <c r="H98" s="124">
        <v>1486</v>
      </c>
      <c r="I98" s="135">
        <v>598</v>
      </c>
      <c r="J98" s="135">
        <v>888</v>
      </c>
      <c r="K98" s="123">
        <v>1321</v>
      </c>
      <c r="L98" s="123">
        <v>576</v>
      </c>
      <c r="M98" s="123">
        <v>745</v>
      </c>
      <c r="N98" s="123">
        <v>2134</v>
      </c>
      <c r="O98" s="123">
        <v>904</v>
      </c>
      <c r="P98" s="123">
        <v>1230</v>
      </c>
      <c r="Q98" s="123">
        <v>1340</v>
      </c>
      <c r="R98" s="123">
        <v>490</v>
      </c>
      <c r="S98" s="123">
        <v>850</v>
      </c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5"/>
      <c r="AH98" s="125"/>
      <c r="AI98" s="125"/>
      <c r="AJ98" s="125"/>
      <c r="AK98" s="125"/>
      <c r="AL98" s="125"/>
      <c r="AM98" s="125"/>
      <c r="AN98" s="125"/>
      <c r="AO98" s="125"/>
      <c r="AP98" s="125"/>
      <c r="AQ98" s="125"/>
      <c r="AR98" s="125"/>
      <c r="AS98" s="125"/>
      <c r="AT98" s="125"/>
      <c r="AU98" s="125"/>
      <c r="AV98" s="125"/>
      <c r="AW98" s="125"/>
      <c r="AX98" s="125"/>
      <c r="AY98" s="125"/>
      <c r="AZ98" s="125"/>
      <c r="BA98" s="125"/>
      <c r="BB98" s="125"/>
      <c r="BC98" s="125"/>
      <c r="BD98" s="125"/>
      <c r="BE98" s="125"/>
      <c r="BF98" s="125"/>
      <c r="BG98" s="125"/>
      <c r="BH98" s="125"/>
      <c r="BI98" s="125"/>
      <c r="BJ98" s="125"/>
      <c r="BK98" s="125"/>
      <c r="BL98" s="125"/>
      <c r="BM98" s="125"/>
      <c r="BN98" s="125"/>
      <c r="BO98" s="125"/>
      <c r="BP98" s="125"/>
      <c r="BQ98" s="125"/>
      <c r="BR98" s="125"/>
      <c r="BS98" s="125"/>
      <c r="BT98" s="125"/>
      <c r="BU98" s="125"/>
      <c r="BV98" s="125"/>
      <c r="BW98" s="125"/>
      <c r="BX98" s="125"/>
      <c r="BY98" s="125"/>
      <c r="BZ98" s="125"/>
      <c r="CA98" s="125"/>
      <c r="CB98" s="125"/>
      <c r="CC98" s="125"/>
      <c r="CD98" s="125"/>
      <c r="CE98" s="125"/>
      <c r="CF98" s="125"/>
      <c r="CG98" s="125"/>
      <c r="CH98" s="125"/>
      <c r="CI98" s="125"/>
      <c r="CJ98" s="125"/>
      <c r="CK98" s="125"/>
      <c r="CL98" s="125"/>
      <c r="CM98" s="125"/>
      <c r="CN98" s="125"/>
      <c r="CO98" s="125"/>
      <c r="CP98" s="125"/>
      <c r="CQ98" s="125"/>
      <c r="CR98" s="125"/>
      <c r="CS98" s="125"/>
      <c r="CT98" s="125"/>
      <c r="CU98" s="125"/>
      <c r="CV98" s="125"/>
      <c r="CW98" s="125"/>
      <c r="CX98" s="125"/>
      <c r="CY98" s="125"/>
      <c r="CZ98" s="125"/>
      <c r="DA98" s="125"/>
      <c r="DB98" s="125"/>
      <c r="DC98" s="125"/>
      <c r="DD98" s="125"/>
      <c r="DE98" s="125"/>
      <c r="DF98" s="125"/>
      <c r="DG98" s="125"/>
      <c r="DH98" s="125"/>
      <c r="DI98" s="125"/>
      <c r="DJ98" s="125"/>
      <c r="DK98" s="125"/>
      <c r="DL98" s="125"/>
      <c r="DM98" s="125"/>
      <c r="DN98" s="125"/>
      <c r="DO98" s="125"/>
      <c r="DP98" s="125"/>
      <c r="DQ98" s="125"/>
      <c r="DR98" s="125"/>
      <c r="DS98" s="125"/>
      <c r="DT98" s="125"/>
      <c r="DU98" s="125"/>
      <c r="DV98" s="125"/>
      <c r="DW98" s="125"/>
      <c r="DX98" s="125"/>
      <c r="DY98" s="125"/>
      <c r="DZ98" s="125"/>
      <c r="EA98" s="125"/>
      <c r="EB98" s="125"/>
      <c r="EC98" s="125"/>
      <c r="ED98" s="125"/>
      <c r="EE98" s="125"/>
      <c r="EF98" s="125"/>
      <c r="EG98" s="125"/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25"/>
      <c r="FG98" s="125"/>
    </row>
    <row r="99" spans="1:163" s="126" customFormat="1" ht="13.9" customHeight="1">
      <c r="A99" s="120" t="s">
        <v>255</v>
      </c>
      <c r="B99" s="121">
        <f t="shared" si="6"/>
        <v>6505</v>
      </c>
      <c r="C99" s="122">
        <f t="shared" si="7"/>
        <v>2669</v>
      </c>
      <c r="D99" s="122">
        <f t="shared" si="8"/>
        <v>3836</v>
      </c>
      <c r="E99" s="123">
        <v>804</v>
      </c>
      <c r="F99" s="123">
        <v>377</v>
      </c>
      <c r="G99" s="123">
        <v>427</v>
      </c>
      <c r="H99" s="124">
        <v>1264</v>
      </c>
      <c r="I99" s="135">
        <v>510</v>
      </c>
      <c r="J99" s="135">
        <v>754</v>
      </c>
      <c r="K99" s="123">
        <v>1184</v>
      </c>
      <c r="L99" s="123">
        <v>506</v>
      </c>
      <c r="M99" s="123">
        <v>678</v>
      </c>
      <c r="N99" s="123">
        <v>2004</v>
      </c>
      <c r="O99" s="123">
        <v>817</v>
      </c>
      <c r="P99" s="123">
        <v>1187</v>
      </c>
      <c r="Q99" s="123">
        <v>1249</v>
      </c>
      <c r="R99" s="123">
        <v>459</v>
      </c>
      <c r="S99" s="123">
        <v>790</v>
      </c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5"/>
      <c r="AH99" s="125"/>
      <c r="AI99" s="125"/>
      <c r="AJ99" s="125"/>
      <c r="AK99" s="125"/>
      <c r="AL99" s="125"/>
      <c r="AM99" s="125"/>
      <c r="AN99" s="125"/>
      <c r="AO99" s="125"/>
      <c r="AP99" s="125"/>
      <c r="AQ99" s="125"/>
      <c r="AR99" s="125"/>
      <c r="AS99" s="125"/>
      <c r="AT99" s="125"/>
      <c r="AU99" s="125"/>
      <c r="AV99" s="125"/>
      <c r="AW99" s="125"/>
      <c r="AX99" s="125"/>
      <c r="AY99" s="125"/>
      <c r="AZ99" s="125"/>
      <c r="BA99" s="125"/>
      <c r="BB99" s="125"/>
      <c r="BC99" s="125"/>
      <c r="BD99" s="125"/>
      <c r="BE99" s="125"/>
      <c r="BF99" s="125"/>
      <c r="BG99" s="125"/>
      <c r="BH99" s="125"/>
      <c r="BI99" s="125"/>
      <c r="BJ99" s="125"/>
      <c r="BK99" s="125"/>
      <c r="BL99" s="125"/>
      <c r="BM99" s="125"/>
      <c r="BN99" s="125"/>
      <c r="BO99" s="125"/>
      <c r="BP99" s="125"/>
      <c r="BQ99" s="125"/>
      <c r="BR99" s="125"/>
      <c r="BS99" s="125"/>
      <c r="BT99" s="125"/>
      <c r="BU99" s="125"/>
      <c r="BV99" s="125"/>
      <c r="BW99" s="125"/>
      <c r="BX99" s="125"/>
      <c r="BY99" s="125"/>
      <c r="BZ99" s="125"/>
      <c r="CA99" s="125"/>
      <c r="CB99" s="125"/>
      <c r="CC99" s="125"/>
      <c r="CD99" s="125"/>
      <c r="CE99" s="125"/>
      <c r="CF99" s="125"/>
      <c r="CG99" s="125"/>
      <c r="CH99" s="125"/>
      <c r="CI99" s="125"/>
      <c r="CJ99" s="125"/>
      <c r="CK99" s="125"/>
      <c r="CL99" s="125"/>
      <c r="CM99" s="125"/>
      <c r="CN99" s="125"/>
      <c r="CO99" s="125"/>
      <c r="CP99" s="125"/>
      <c r="CQ99" s="125"/>
      <c r="CR99" s="125"/>
      <c r="CS99" s="125"/>
      <c r="CT99" s="125"/>
      <c r="CU99" s="125"/>
      <c r="CV99" s="125"/>
      <c r="CW99" s="125"/>
      <c r="CX99" s="125"/>
      <c r="CY99" s="125"/>
      <c r="CZ99" s="125"/>
      <c r="DA99" s="125"/>
      <c r="DB99" s="125"/>
      <c r="DC99" s="125"/>
      <c r="DD99" s="125"/>
      <c r="DE99" s="125"/>
      <c r="DF99" s="125"/>
      <c r="DG99" s="125"/>
      <c r="DH99" s="125"/>
      <c r="DI99" s="125"/>
      <c r="DJ99" s="125"/>
      <c r="DK99" s="125"/>
      <c r="DL99" s="125"/>
      <c r="DM99" s="125"/>
      <c r="DN99" s="125"/>
      <c r="DO99" s="125"/>
      <c r="DP99" s="125"/>
      <c r="DQ99" s="125"/>
      <c r="DR99" s="125"/>
      <c r="DS99" s="125"/>
      <c r="DT99" s="125"/>
      <c r="DU99" s="125"/>
      <c r="DV99" s="125"/>
      <c r="DW99" s="125"/>
      <c r="DX99" s="125"/>
      <c r="DY99" s="125"/>
      <c r="DZ99" s="125"/>
      <c r="EA99" s="125"/>
      <c r="EB99" s="125"/>
      <c r="EC99" s="125"/>
      <c r="ED99" s="125"/>
      <c r="EE99" s="125"/>
      <c r="EF99" s="125"/>
      <c r="EG99" s="125"/>
      <c r="EH99" s="125"/>
      <c r="EI99" s="125"/>
      <c r="EJ99" s="125"/>
      <c r="EK99" s="125"/>
      <c r="EL99" s="125"/>
      <c r="EM99" s="125"/>
      <c r="EN99" s="125"/>
      <c r="EO99" s="125"/>
      <c r="EP99" s="125"/>
      <c r="EQ99" s="125"/>
      <c r="ER99" s="125"/>
      <c r="ES99" s="125"/>
      <c r="ET99" s="125"/>
      <c r="EU99" s="125"/>
      <c r="EV99" s="125"/>
      <c r="EW99" s="125"/>
      <c r="EX99" s="125"/>
      <c r="EY99" s="125"/>
      <c r="EZ99" s="125"/>
      <c r="FA99" s="125"/>
      <c r="FB99" s="125"/>
      <c r="FC99" s="125"/>
      <c r="FD99" s="125"/>
      <c r="FE99" s="125"/>
      <c r="FF99" s="125"/>
      <c r="FG99" s="125"/>
    </row>
    <row r="100" spans="1:163" s="126" customFormat="1" ht="13.9" customHeight="1">
      <c r="A100" s="120" t="s">
        <v>251</v>
      </c>
      <c r="B100" s="121">
        <f t="shared" si="6"/>
        <v>5964</v>
      </c>
      <c r="C100" s="122">
        <f t="shared" si="7"/>
        <v>2338</v>
      </c>
      <c r="D100" s="122">
        <f t="shared" si="8"/>
        <v>3626</v>
      </c>
      <c r="E100" s="123">
        <v>676</v>
      </c>
      <c r="F100" s="123">
        <v>300</v>
      </c>
      <c r="G100" s="123">
        <v>376</v>
      </c>
      <c r="H100" s="124">
        <v>1183</v>
      </c>
      <c r="I100" s="135">
        <v>470</v>
      </c>
      <c r="J100" s="135">
        <v>713</v>
      </c>
      <c r="K100" s="123">
        <v>1078</v>
      </c>
      <c r="L100" s="123">
        <v>414</v>
      </c>
      <c r="M100" s="123">
        <v>664</v>
      </c>
      <c r="N100" s="123">
        <v>1834</v>
      </c>
      <c r="O100" s="123">
        <v>749</v>
      </c>
      <c r="P100" s="123">
        <v>1085</v>
      </c>
      <c r="Q100" s="123">
        <v>1193</v>
      </c>
      <c r="R100" s="123">
        <v>405</v>
      </c>
      <c r="S100" s="123">
        <v>788</v>
      </c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  <c r="BD100" s="125"/>
      <c r="BE100" s="125"/>
      <c r="BF100" s="125"/>
      <c r="BG100" s="125"/>
      <c r="BH100" s="125"/>
      <c r="BI100" s="125"/>
      <c r="BJ100" s="125"/>
      <c r="BK100" s="125"/>
      <c r="BL100" s="125"/>
      <c r="BM100" s="125"/>
      <c r="BN100" s="125"/>
      <c r="BO100" s="125"/>
      <c r="BP100" s="125"/>
      <c r="BQ100" s="125"/>
      <c r="BR100" s="125"/>
      <c r="BS100" s="125"/>
      <c r="BT100" s="125"/>
      <c r="BU100" s="125"/>
      <c r="BV100" s="125"/>
      <c r="BW100" s="125"/>
      <c r="BX100" s="125"/>
      <c r="BY100" s="125"/>
      <c r="BZ100" s="125"/>
      <c r="CA100" s="125"/>
      <c r="CB100" s="125"/>
      <c r="CC100" s="125"/>
      <c r="CD100" s="125"/>
      <c r="CE100" s="125"/>
      <c r="CF100" s="125"/>
      <c r="CG100" s="125"/>
      <c r="CH100" s="125"/>
      <c r="CI100" s="125"/>
      <c r="CJ100" s="125"/>
      <c r="CK100" s="125"/>
      <c r="CL100" s="125"/>
      <c r="CM100" s="125"/>
      <c r="CN100" s="125"/>
      <c r="CO100" s="125"/>
      <c r="CP100" s="125"/>
      <c r="CQ100" s="125"/>
      <c r="CR100" s="125"/>
      <c r="CS100" s="125"/>
      <c r="CT100" s="125"/>
      <c r="CU100" s="125"/>
      <c r="CV100" s="125"/>
      <c r="CW100" s="125"/>
      <c r="CX100" s="125"/>
      <c r="CY100" s="125"/>
      <c r="CZ100" s="125"/>
      <c r="DA100" s="125"/>
      <c r="DB100" s="125"/>
      <c r="DC100" s="125"/>
      <c r="DD100" s="125"/>
      <c r="DE100" s="125"/>
      <c r="DF100" s="125"/>
      <c r="DG100" s="125"/>
      <c r="DH100" s="125"/>
      <c r="DI100" s="125"/>
      <c r="DJ100" s="125"/>
      <c r="DK100" s="125"/>
      <c r="DL100" s="125"/>
      <c r="DM100" s="125"/>
      <c r="DN100" s="125"/>
      <c r="DO100" s="125"/>
      <c r="DP100" s="125"/>
      <c r="DQ100" s="125"/>
      <c r="DR100" s="125"/>
      <c r="DS100" s="125"/>
      <c r="DT100" s="125"/>
      <c r="DU100" s="125"/>
      <c r="DV100" s="125"/>
      <c r="DW100" s="125"/>
      <c r="DX100" s="125"/>
      <c r="DY100" s="125"/>
      <c r="DZ100" s="125"/>
      <c r="EA100" s="125"/>
      <c r="EB100" s="125"/>
      <c r="EC100" s="125"/>
      <c r="ED100" s="125"/>
      <c r="EE100" s="125"/>
      <c r="EF100" s="125"/>
      <c r="EG100" s="125"/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25"/>
      <c r="FG100" s="125"/>
    </row>
    <row r="101" spans="1:163" s="126" customFormat="1" ht="13.9" customHeight="1">
      <c r="A101" s="120" t="s">
        <v>250</v>
      </c>
      <c r="B101" s="121">
        <f t="shared" ref="B101:B126" si="9">SUM(C101:D101)</f>
        <v>5157</v>
      </c>
      <c r="C101" s="122">
        <f t="shared" ref="C101:C126" si="10">SUM(F101,I101,L101,O101,R101)</f>
        <v>1927</v>
      </c>
      <c r="D101" s="122">
        <f t="shared" ref="D101:D126" si="11">SUM(G101,J101,M101,P101,S101)</f>
        <v>3230</v>
      </c>
      <c r="E101" s="123">
        <v>662</v>
      </c>
      <c r="F101" s="123">
        <v>297</v>
      </c>
      <c r="G101" s="123">
        <v>365</v>
      </c>
      <c r="H101" s="124">
        <v>981</v>
      </c>
      <c r="I101" s="135">
        <v>373</v>
      </c>
      <c r="J101" s="135">
        <v>608</v>
      </c>
      <c r="K101" s="123">
        <v>946</v>
      </c>
      <c r="L101" s="123">
        <v>358</v>
      </c>
      <c r="M101" s="123">
        <v>588</v>
      </c>
      <c r="N101" s="123">
        <v>1587</v>
      </c>
      <c r="O101" s="123">
        <v>588</v>
      </c>
      <c r="P101" s="123">
        <v>999</v>
      </c>
      <c r="Q101" s="123">
        <v>981</v>
      </c>
      <c r="R101" s="123">
        <v>311</v>
      </c>
      <c r="S101" s="123">
        <v>670</v>
      </c>
      <c r="T101" s="125"/>
      <c r="U101" s="125"/>
      <c r="V101" s="125"/>
      <c r="W101" s="125"/>
      <c r="X101" s="125"/>
      <c r="Y101" s="125"/>
      <c r="Z101" s="125"/>
      <c r="AA101" s="125"/>
      <c r="AB101" s="125"/>
      <c r="AC101" s="125"/>
      <c r="AD101" s="125"/>
      <c r="AE101" s="125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  <c r="BD101" s="125"/>
      <c r="BE101" s="125"/>
      <c r="BF101" s="125"/>
      <c r="BG101" s="125"/>
      <c r="BH101" s="125"/>
      <c r="BI101" s="125"/>
      <c r="BJ101" s="125"/>
      <c r="BK101" s="125"/>
      <c r="BL101" s="125"/>
      <c r="BM101" s="125"/>
      <c r="BN101" s="125"/>
      <c r="BO101" s="125"/>
      <c r="BP101" s="125"/>
      <c r="BQ101" s="125"/>
      <c r="BR101" s="125"/>
      <c r="BS101" s="125"/>
      <c r="BT101" s="125"/>
      <c r="BU101" s="125"/>
      <c r="BV101" s="125"/>
      <c r="BW101" s="125"/>
      <c r="BX101" s="125"/>
      <c r="BY101" s="125"/>
      <c r="BZ101" s="125"/>
      <c r="CA101" s="125"/>
      <c r="CB101" s="125"/>
      <c r="CC101" s="125"/>
      <c r="CD101" s="125"/>
      <c r="CE101" s="125"/>
      <c r="CF101" s="125"/>
      <c r="CG101" s="125"/>
      <c r="CH101" s="125"/>
      <c r="CI101" s="125"/>
      <c r="CJ101" s="125"/>
      <c r="CK101" s="125"/>
      <c r="CL101" s="125"/>
      <c r="CM101" s="125"/>
      <c r="CN101" s="125"/>
      <c r="CO101" s="125"/>
      <c r="CP101" s="125"/>
      <c r="CQ101" s="125"/>
      <c r="CR101" s="125"/>
      <c r="CS101" s="125"/>
      <c r="CT101" s="125"/>
      <c r="CU101" s="125"/>
      <c r="CV101" s="125"/>
      <c r="CW101" s="125"/>
      <c r="CX101" s="125"/>
      <c r="CY101" s="125"/>
      <c r="CZ101" s="125"/>
      <c r="DA101" s="125"/>
      <c r="DB101" s="125"/>
      <c r="DC101" s="125"/>
      <c r="DD101" s="125"/>
      <c r="DE101" s="125"/>
      <c r="DF101" s="125"/>
      <c r="DG101" s="125"/>
      <c r="DH101" s="125"/>
      <c r="DI101" s="125"/>
      <c r="DJ101" s="125"/>
      <c r="DK101" s="125"/>
      <c r="DL101" s="125"/>
      <c r="DM101" s="125"/>
      <c r="DN101" s="125"/>
      <c r="DO101" s="125"/>
      <c r="DP101" s="125"/>
      <c r="DQ101" s="125"/>
      <c r="DR101" s="125"/>
      <c r="DS101" s="125"/>
      <c r="DT101" s="125"/>
      <c r="DU101" s="125"/>
      <c r="DV101" s="125"/>
      <c r="DW101" s="125"/>
      <c r="DX101" s="125"/>
      <c r="DY101" s="125"/>
      <c r="DZ101" s="125"/>
      <c r="EA101" s="125"/>
      <c r="EB101" s="125"/>
      <c r="EC101" s="125"/>
      <c r="ED101" s="125"/>
      <c r="EE101" s="125"/>
      <c r="EF101" s="125"/>
      <c r="EG101" s="125"/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25"/>
      <c r="FG101" s="125"/>
    </row>
    <row r="102" spans="1:163" s="116" customFormat="1" ht="13.9" customHeight="1">
      <c r="A102" s="127" t="s">
        <v>100</v>
      </c>
      <c r="B102" s="117">
        <f t="shared" si="9"/>
        <v>19112</v>
      </c>
      <c r="C102" s="118">
        <f t="shared" si="10"/>
        <v>6511</v>
      </c>
      <c r="D102" s="118">
        <f t="shared" si="11"/>
        <v>12601</v>
      </c>
      <c r="E102" s="119">
        <f>SUM(E103:E107)</f>
        <v>2271</v>
      </c>
      <c r="F102" s="119">
        <f>SUM(F103:F107)</f>
        <v>881</v>
      </c>
      <c r="G102" s="119">
        <f>SUM(G103:G107)</f>
        <v>1390</v>
      </c>
      <c r="H102" s="119">
        <v>3847</v>
      </c>
      <c r="I102" s="134">
        <v>1351</v>
      </c>
      <c r="J102" s="134">
        <v>2496</v>
      </c>
      <c r="K102" s="119">
        <v>3485</v>
      </c>
      <c r="L102" s="119">
        <v>1198</v>
      </c>
      <c r="M102" s="119">
        <v>2287</v>
      </c>
      <c r="N102" s="119">
        <v>5710</v>
      </c>
      <c r="O102" s="119">
        <v>1939</v>
      </c>
      <c r="P102" s="119">
        <v>3771</v>
      </c>
      <c r="Q102" s="128">
        <v>3799</v>
      </c>
      <c r="R102" s="128">
        <v>1142</v>
      </c>
      <c r="S102" s="128">
        <v>2657</v>
      </c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5"/>
      <c r="EV102" s="115"/>
      <c r="EW102" s="115"/>
      <c r="EX102" s="115"/>
      <c r="EY102" s="115"/>
      <c r="EZ102" s="115"/>
      <c r="FA102" s="115"/>
      <c r="FB102" s="115"/>
      <c r="FC102" s="115"/>
      <c r="FD102" s="115"/>
      <c r="FE102" s="115"/>
      <c r="FF102" s="115"/>
      <c r="FG102" s="115"/>
    </row>
    <row r="103" spans="1:163" s="126" customFormat="1" ht="13.9" customHeight="1">
      <c r="A103" s="120" t="s">
        <v>253</v>
      </c>
      <c r="B103" s="121">
        <f t="shared" si="9"/>
        <v>5065</v>
      </c>
      <c r="C103" s="122">
        <f t="shared" si="10"/>
        <v>1864</v>
      </c>
      <c r="D103" s="122">
        <f t="shared" si="11"/>
        <v>3201</v>
      </c>
      <c r="E103" s="123">
        <v>578</v>
      </c>
      <c r="F103" s="123">
        <v>225</v>
      </c>
      <c r="G103" s="123">
        <v>353</v>
      </c>
      <c r="H103" s="124">
        <v>994</v>
      </c>
      <c r="I103" s="135">
        <v>402</v>
      </c>
      <c r="J103" s="135">
        <v>592</v>
      </c>
      <c r="K103" s="123">
        <v>951</v>
      </c>
      <c r="L103" s="123">
        <v>347</v>
      </c>
      <c r="M103" s="123">
        <v>604</v>
      </c>
      <c r="N103" s="123">
        <v>1508</v>
      </c>
      <c r="O103" s="123">
        <v>548</v>
      </c>
      <c r="P103" s="123">
        <v>960</v>
      </c>
      <c r="Q103" s="124">
        <v>1034</v>
      </c>
      <c r="R103" s="124">
        <v>342</v>
      </c>
      <c r="S103" s="124">
        <v>692</v>
      </c>
      <c r="T103" s="125"/>
      <c r="U103" s="125"/>
      <c r="V103" s="125"/>
      <c r="W103" s="125"/>
      <c r="X103" s="125"/>
      <c r="Y103" s="125"/>
      <c r="Z103" s="125"/>
      <c r="AA103" s="125"/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/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/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/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</row>
    <row r="104" spans="1:163" s="126" customFormat="1" ht="13.9" customHeight="1">
      <c r="A104" s="120" t="s">
        <v>252</v>
      </c>
      <c r="B104" s="121">
        <f t="shared" si="9"/>
        <v>4525</v>
      </c>
      <c r="C104" s="122">
        <f t="shared" si="10"/>
        <v>1644</v>
      </c>
      <c r="D104" s="122">
        <f t="shared" si="11"/>
        <v>2881</v>
      </c>
      <c r="E104" s="123">
        <v>551</v>
      </c>
      <c r="F104" s="123">
        <v>241</v>
      </c>
      <c r="G104" s="123">
        <v>310</v>
      </c>
      <c r="H104" s="124">
        <v>875</v>
      </c>
      <c r="I104" s="135">
        <v>311</v>
      </c>
      <c r="J104" s="135">
        <v>564</v>
      </c>
      <c r="K104" s="123">
        <v>802</v>
      </c>
      <c r="L104" s="123">
        <v>288</v>
      </c>
      <c r="M104" s="123">
        <v>514</v>
      </c>
      <c r="N104" s="123">
        <v>1388</v>
      </c>
      <c r="O104" s="123">
        <v>510</v>
      </c>
      <c r="P104" s="123">
        <v>878</v>
      </c>
      <c r="Q104" s="123">
        <v>909</v>
      </c>
      <c r="R104" s="123">
        <v>294</v>
      </c>
      <c r="S104" s="123">
        <v>615</v>
      </c>
      <c r="T104" s="125"/>
      <c r="U104" s="125"/>
      <c r="V104" s="125"/>
      <c r="W104" s="125"/>
      <c r="X104" s="125"/>
      <c r="Y104" s="125"/>
      <c r="Z104" s="125"/>
      <c r="AA104" s="125"/>
      <c r="AB104" s="125"/>
      <c r="AC104" s="125"/>
      <c r="AD104" s="125"/>
      <c r="AE104" s="125"/>
      <c r="AF104" s="125"/>
      <c r="AG104" s="125"/>
      <c r="AH104" s="125"/>
      <c r="AI104" s="125"/>
      <c r="AJ104" s="125"/>
      <c r="AK104" s="125"/>
      <c r="AL104" s="125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  <c r="BD104" s="125"/>
      <c r="BE104" s="125"/>
      <c r="BF104" s="125"/>
      <c r="BG104" s="125"/>
      <c r="BH104" s="125"/>
      <c r="BI104" s="125"/>
      <c r="BJ104" s="125"/>
      <c r="BK104" s="125"/>
      <c r="BL104" s="125"/>
      <c r="BM104" s="125"/>
      <c r="BN104" s="125"/>
      <c r="BO104" s="125"/>
      <c r="BP104" s="125"/>
      <c r="BQ104" s="125"/>
      <c r="BR104" s="125"/>
      <c r="BS104" s="125"/>
      <c r="BT104" s="125"/>
      <c r="BU104" s="125"/>
      <c r="BV104" s="125"/>
      <c r="BW104" s="125"/>
      <c r="BX104" s="125"/>
      <c r="BY104" s="125"/>
      <c r="BZ104" s="125"/>
      <c r="CA104" s="125"/>
      <c r="CB104" s="125"/>
      <c r="CC104" s="125"/>
      <c r="CD104" s="125"/>
      <c r="CE104" s="125"/>
      <c r="CF104" s="125"/>
      <c r="CG104" s="125"/>
      <c r="CH104" s="125"/>
      <c r="CI104" s="125"/>
      <c r="CJ104" s="125"/>
      <c r="CK104" s="125"/>
      <c r="CL104" s="125"/>
      <c r="CM104" s="125"/>
      <c r="CN104" s="125"/>
      <c r="CO104" s="125"/>
      <c r="CP104" s="125"/>
      <c r="CQ104" s="125"/>
      <c r="CR104" s="125"/>
      <c r="CS104" s="125"/>
      <c r="CT104" s="125"/>
      <c r="CU104" s="125"/>
      <c r="CV104" s="125"/>
      <c r="CW104" s="125"/>
      <c r="CX104" s="125"/>
      <c r="CY104" s="125"/>
      <c r="CZ104" s="125"/>
      <c r="DA104" s="125"/>
      <c r="DB104" s="125"/>
      <c r="DC104" s="125"/>
      <c r="DD104" s="125"/>
      <c r="DE104" s="125"/>
      <c r="DF104" s="125"/>
      <c r="DG104" s="125"/>
      <c r="DH104" s="125"/>
      <c r="DI104" s="125"/>
      <c r="DJ104" s="125"/>
      <c r="DK104" s="125"/>
      <c r="DL104" s="125"/>
      <c r="DM104" s="125"/>
      <c r="DN104" s="125"/>
      <c r="DO104" s="125"/>
      <c r="DP104" s="125"/>
      <c r="DQ104" s="125"/>
      <c r="DR104" s="125"/>
      <c r="DS104" s="125"/>
      <c r="DT104" s="125"/>
      <c r="DU104" s="125"/>
      <c r="DV104" s="125"/>
      <c r="DW104" s="125"/>
      <c r="DX104" s="125"/>
      <c r="DY104" s="125"/>
      <c r="DZ104" s="125"/>
      <c r="EA104" s="125"/>
      <c r="EB104" s="125"/>
      <c r="EC104" s="125"/>
      <c r="ED104" s="125"/>
      <c r="EE104" s="125"/>
      <c r="EF104" s="125"/>
      <c r="EG104" s="125"/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25"/>
      <c r="FG104" s="125"/>
    </row>
    <row r="105" spans="1:163" s="126" customFormat="1" ht="13.9" customHeight="1">
      <c r="A105" s="120" t="s">
        <v>259</v>
      </c>
      <c r="B105" s="121">
        <f t="shared" si="9"/>
        <v>3609</v>
      </c>
      <c r="C105" s="122">
        <f t="shared" si="10"/>
        <v>1197</v>
      </c>
      <c r="D105" s="122">
        <f t="shared" si="11"/>
        <v>2412</v>
      </c>
      <c r="E105" s="123">
        <v>439</v>
      </c>
      <c r="F105" s="123">
        <v>171</v>
      </c>
      <c r="G105" s="123">
        <v>268</v>
      </c>
      <c r="H105" s="124">
        <v>759</v>
      </c>
      <c r="I105" s="135">
        <v>246</v>
      </c>
      <c r="J105" s="135">
        <v>513</v>
      </c>
      <c r="K105" s="123">
        <v>663</v>
      </c>
      <c r="L105" s="123">
        <v>226</v>
      </c>
      <c r="M105" s="123">
        <v>437</v>
      </c>
      <c r="N105" s="123">
        <v>1058</v>
      </c>
      <c r="O105" s="123">
        <v>355</v>
      </c>
      <c r="P105" s="123">
        <v>703</v>
      </c>
      <c r="Q105" s="123">
        <v>690</v>
      </c>
      <c r="R105" s="123">
        <v>199</v>
      </c>
      <c r="S105" s="123">
        <v>491</v>
      </c>
      <c r="T105" s="125"/>
      <c r="U105" s="125"/>
      <c r="V105" s="125"/>
      <c r="W105" s="125"/>
      <c r="X105" s="125"/>
      <c r="Y105" s="125"/>
      <c r="Z105" s="125"/>
      <c r="AA105" s="125"/>
      <c r="AB105" s="125"/>
      <c r="AC105" s="125"/>
      <c r="AD105" s="125"/>
      <c r="AE105" s="125"/>
      <c r="AF105" s="125"/>
      <c r="AG105" s="125"/>
      <c r="AH105" s="125"/>
      <c r="AI105" s="125"/>
      <c r="AJ105" s="125"/>
      <c r="AK105" s="125"/>
      <c r="AL105" s="125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  <c r="BD105" s="125"/>
      <c r="BE105" s="125"/>
      <c r="BF105" s="125"/>
      <c r="BG105" s="125"/>
      <c r="BH105" s="125"/>
      <c r="BI105" s="125"/>
      <c r="BJ105" s="125"/>
      <c r="BK105" s="125"/>
      <c r="BL105" s="125"/>
      <c r="BM105" s="125"/>
      <c r="BN105" s="125"/>
      <c r="BO105" s="125"/>
      <c r="BP105" s="125"/>
      <c r="BQ105" s="125"/>
      <c r="BR105" s="125"/>
      <c r="BS105" s="125"/>
      <c r="BT105" s="125"/>
      <c r="BU105" s="125"/>
      <c r="BV105" s="125"/>
      <c r="BW105" s="125"/>
      <c r="BX105" s="125"/>
      <c r="BY105" s="125"/>
      <c r="BZ105" s="125"/>
      <c r="CA105" s="125"/>
      <c r="CB105" s="125"/>
      <c r="CC105" s="125"/>
      <c r="CD105" s="125"/>
      <c r="CE105" s="125"/>
      <c r="CF105" s="125"/>
      <c r="CG105" s="125"/>
      <c r="CH105" s="125"/>
      <c r="CI105" s="125"/>
      <c r="CJ105" s="125"/>
      <c r="CK105" s="125"/>
      <c r="CL105" s="125"/>
      <c r="CM105" s="125"/>
      <c r="CN105" s="125"/>
      <c r="CO105" s="125"/>
      <c r="CP105" s="125"/>
      <c r="CQ105" s="125"/>
      <c r="CR105" s="125"/>
      <c r="CS105" s="125"/>
      <c r="CT105" s="125"/>
      <c r="CU105" s="125"/>
      <c r="CV105" s="125"/>
      <c r="CW105" s="125"/>
      <c r="CX105" s="125"/>
      <c r="CY105" s="125"/>
      <c r="CZ105" s="125"/>
      <c r="DA105" s="125"/>
      <c r="DB105" s="125"/>
      <c r="DC105" s="125"/>
      <c r="DD105" s="125"/>
      <c r="DE105" s="125"/>
      <c r="DF105" s="125"/>
      <c r="DG105" s="125"/>
      <c r="DH105" s="125"/>
      <c r="DI105" s="125"/>
      <c r="DJ105" s="125"/>
      <c r="DK105" s="125"/>
      <c r="DL105" s="125"/>
      <c r="DM105" s="125"/>
      <c r="DN105" s="125"/>
      <c r="DO105" s="125"/>
      <c r="DP105" s="125"/>
      <c r="DQ105" s="125"/>
      <c r="DR105" s="125"/>
      <c r="DS105" s="125"/>
      <c r="DT105" s="125"/>
      <c r="DU105" s="125"/>
      <c r="DV105" s="125"/>
      <c r="DW105" s="125"/>
      <c r="DX105" s="125"/>
      <c r="DY105" s="125"/>
      <c r="DZ105" s="125"/>
      <c r="EA105" s="125"/>
      <c r="EB105" s="125"/>
      <c r="EC105" s="125"/>
      <c r="ED105" s="125"/>
      <c r="EE105" s="125"/>
      <c r="EF105" s="125"/>
      <c r="EG105" s="125"/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25"/>
      <c r="FG105" s="125"/>
    </row>
    <row r="106" spans="1:163" s="126" customFormat="1" ht="13.9" customHeight="1">
      <c r="A106" s="120" t="s">
        <v>254</v>
      </c>
      <c r="B106" s="121">
        <f t="shared" si="9"/>
        <v>3240</v>
      </c>
      <c r="C106" s="122">
        <f t="shared" si="10"/>
        <v>1017</v>
      </c>
      <c r="D106" s="122">
        <f t="shared" si="11"/>
        <v>2223</v>
      </c>
      <c r="E106" s="123">
        <v>387</v>
      </c>
      <c r="F106" s="123">
        <v>134</v>
      </c>
      <c r="G106" s="123">
        <v>253</v>
      </c>
      <c r="H106" s="124">
        <v>675</v>
      </c>
      <c r="I106" s="135">
        <v>225</v>
      </c>
      <c r="J106" s="135">
        <v>450</v>
      </c>
      <c r="K106" s="123">
        <v>610</v>
      </c>
      <c r="L106" s="123">
        <v>197</v>
      </c>
      <c r="M106" s="123">
        <v>413</v>
      </c>
      <c r="N106" s="123">
        <v>923</v>
      </c>
      <c r="O106" s="123">
        <v>280</v>
      </c>
      <c r="P106" s="123">
        <v>643</v>
      </c>
      <c r="Q106" s="123">
        <v>645</v>
      </c>
      <c r="R106" s="123">
        <v>181</v>
      </c>
      <c r="S106" s="123">
        <v>464</v>
      </c>
      <c r="T106" s="125"/>
      <c r="U106" s="125"/>
      <c r="V106" s="125"/>
      <c r="W106" s="125"/>
      <c r="X106" s="125"/>
      <c r="Y106" s="125"/>
      <c r="Z106" s="125"/>
      <c r="AA106" s="125"/>
      <c r="AB106" s="125"/>
      <c r="AC106" s="125"/>
      <c r="AD106" s="125"/>
      <c r="AE106" s="125"/>
      <c r="AF106" s="125"/>
      <c r="AG106" s="125"/>
      <c r="AH106" s="125"/>
      <c r="AI106" s="125"/>
      <c r="AJ106" s="125"/>
      <c r="AK106" s="125"/>
      <c r="AL106" s="125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  <c r="BD106" s="125"/>
      <c r="BE106" s="125"/>
      <c r="BF106" s="125"/>
      <c r="BG106" s="125"/>
      <c r="BH106" s="125"/>
      <c r="BI106" s="125"/>
      <c r="BJ106" s="125"/>
      <c r="BK106" s="125"/>
      <c r="BL106" s="125"/>
      <c r="BM106" s="125"/>
      <c r="BN106" s="125"/>
      <c r="BO106" s="125"/>
      <c r="BP106" s="125"/>
      <c r="BQ106" s="125"/>
      <c r="BR106" s="125"/>
      <c r="BS106" s="125"/>
      <c r="BT106" s="125"/>
      <c r="BU106" s="125"/>
      <c r="BV106" s="125"/>
      <c r="BW106" s="125"/>
      <c r="BX106" s="125"/>
      <c r="BY106" s="125"/>
      <c r="BZ106" s="125"/>
      <c r="CA106" s="125"/>
      <c r="CB106" s="125"/>
      <c r="CC106" s="125"/>
      <c r="CD106" s="125"/>
      <c r="CE106" s="125"/>
      <c r="CF106" s="125"/>
      <c r="CG106" s="125"/>
      <c r="CH106" s="125"/>
      <c r="CI106" s="125"/>
      <c r="CJ106" s="125"/>
      <c r="CK106" s="125"/>
      <c r="CL106" s="125"/>
      <c r="CM106" s="125"/>
      <c r="CN106" s="125"/>
      <c r="CO106" s="125"/>
      <c r="CP106" s="125"/>
      <c r="CQ106" s="125"/>
      <c r="CR106" s="125"/>
      <c r="CS106" s="125"/>
      <c r="CT106" s="125"/>
      <c r="CU106" s="125"/>
      <c r="CV106" s="125"/>
      <c r="CW106" s="125"/>
      <c r="CX106" s="125"/>
      <c r="CY106" s="125"/>
      <c r="CZ106" s="125"/>
      <c r="DA106" s="125"/>
      <c r="DB106" s="125"/>
      <c r="DC106" s="125"/>
      <c r="DD106" s="125"/>
      <c r="DE106" s="125"/>
      <c r="DF106" s="125"/>
      <c r="DG106" s="125"/>
      <c r="DH106" s="125"/>
      <c r="DI106" s="125"/>
      <c r="DJ106" s="125"/>
      <c r="DK106" s="125"/>
      <c r="DL106" s="125"/>
      <c r="DM106" s="125"/>
      <c r="DN106" s="125"/>
      <c r="DO106" s="125"/>
      <c r="DP106" s="125"/>
      <c r="DQ106" s="125"/>
      <c r="DR106" s="125"/>
      <c r="DS106" s="125"/>
      <c r="DT106" s="125"/>
      <c r="DU106" s="125"/>
      <c r="DV106" s="125"/>
      <c r="DW106" s="125"/>
      <c r="DX106" s="125"/>
      <c r="DY106" s="125"/>
      <c r="DZ106" s="125"/>
      <c r="EA106" s="125"/>
      <c r="EB106" s="125"/>
      <c r="EC106" s="125"/>
      <c r="ED106" s="125"/>
      <c r="EE106" s="125"/>
      <c r="EF106" s="125"/>
      <c r="EG106" s="125"/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25"/>
      <c r="FG106" s="125"/>
    </row>
    <row r="107" spans="1:163" s="126" customFormat="1" ht="13.9" customHeight="1">
      <c r="A107" s="120" t="s">
        <v>257</v>
      </c>
      <c r="B107" s="121">
        <f t="shared" si="9"/>
        <v>2673</v>
      </c>
      <c r="C107" s="122">
        <f t="shared" si="10"/>
        <v>789</v>
      </c>
      <c r="D107" s="122">
        <f t="shared" si="11"/>
        <v>1884</v>
      </c>
      <c r="E107" s="123">
        <v>316</v>
      </c>
      <c r="F107" s="123">
        <v>110</v>
      </c>
      <c r="G107" s="123">
        <v>206</v>
      </c>
      <c r="H107" s="124">
        <v>544</v>
      </c>
      <c r="I107" s="135">
        <v>167</v>
      </c>
      <c r="J107" s="135">
        <v>377</v>
      </c>
      <c r="K107" s="123">
        <v>459</v>
      </c>
      <c r="L107" s="123">
        <v>140</v>
      </c>
      <c r="M107" s="123">
        <v>319</v>
      </c>
      <c r="N107" s="123">
        <v>833</v>
      </c>
      <c r="O107" s="123">
        <v>246</v>
      </c>
      <c r="P107" s="123">
        <v>587</v>
      </c>
      <c r="Q107" s="123">
        <v>521</v>
      </c>
      <c r="R107" s="123">
        <v>126</v>
      </c>
      <c r="S107" s="123">
        <v>395</v>
      </c>
      <c r="T107" s="125"/>
      <c r="U107" s="125"/>
      <c r="V107" s="125"/>
      <c r="W107" s="125"/>
      <c r="X107" s="125"/>
      <c r="Y107" s="125"/>
      <c r="Z107" s="125"/>
      <c r="AA107" s="125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  <c r="BD107" s="125"/>
      <c r="BE107" s="125"/>
      <c r="BF107" s="125"/>
      <c r="BG107" s="125"/>
      <c r="BH107" s="125"/>
      <c r="BI107" s="125"/>
      <c r="BJ107" s="125"/>
      <c r="BK107" s="125"/>
      <c r="BL107" s="125"/>
      <c r="BM107" s="125"/>
      <c r="BN107" s="125"/>
      <c r="BO107" s="125"/>
      <c r="BP107" s="125"/>
      <c r="BQ107" s="125"/>
      <c r="BR107" s="125"/>
      <c r="BS107" s="125"/>
      <c r="BT107" s="125"/>
      <c r="BU107" s="125"/>
      <c r="BV107" s="125"/>
      <c r="BW107" s="125"/>
      <c r="BX107" s="125"/>
      <c r="BY107" s="125"/>
      <c r="BZ107" s="125"/>
      <c r="CA107" s="125"/>
      <c r="CB107" s="125"/>
      <c r="CC107" s="125"/>
      <c r="CD107" s="125"/>
      <c r="CE107" s="125"/>
      <c r="CF107" s="125"/>
      <c r="CG107" s="125"/>
      <c r="CH107" s="125"/>
      <c r="CI107" s="125"/>
      <c r="CJ107" s="125"/>
      <c r="CK107" s="125"/>
      <c r="CL107" s="125"/>
      <c r="CM107" s="125"/>
      <c r="CN107" s="125"/>
      <c r="CO107" s="125"/>
      <c r="CP107" s="125"/>
      <c r="CQ107" s="125"/>
      <c r="CR107" s="125"/>
      <c r="CS107" s="125"/>
      <c r="CT107" s="125"/>
      <c r="CU107" s="125"/>
      <c r="CV107" s="125"/>
      <c r="CW107" s="125"/>
      <c r="CX107" s="125"/>
      <c r="CY107" s="125"/>
      <c r="CZ107" s="125"/>
      <c r="DA107" s="125"/>
      <c r="DB107" s="125"/>
      <c r="DC107" s="125"/>
      <c r="DD107" s="125"/>
      <c r="DE107" s="125"/>
      <c r="DF107" s="125"/>
      <c r="DG107" s="125"/>
      <c r="DH107" s="125"/>
      <c r="DI107" s="125"/>
      <c r="DJ107" s="125"/>
      <c r="DK107" s="125"/>
      <c r="DL107" s="125"/>
      <c r="DM107" s="125"/>
      <c r="DN107" s="125"/>
      <c r="DO107" s="125"/>
      <c r="DP107" s="125"/>
      <c r="DQ107" s="125"/>
      <c r="DR107" s="125"/>
      <c r="DS107" s="125"/>
      <c r="DT107" s="125"/>
      <c r="DU107" s="125"/>
      <c r="DV107" s="125"/>
      <c r="DW107" s="125"/>
      <c r="DX107" s="125"/>
      <c r="DY107" s="125"/>
      <c r="DZ107" s="125"/>
      <c r="EA107" s="125"/>
      <c r="EB107" s="125"/>
      <c r="EC107" s="125"/>
      <c r="ED107" s="125"/>
      <c r="EE107" s="125"/>
      <c r="EF107" s="125"/>
      <c r="EG107" s="125"/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25"/>
      <c r="FG107" s="125"/>
    </row>
    <row r="108" spans="1:163" s="116" customFormat="1" ht="13.9" customHeight="1">
      <c r="A108" s="127" t="s">
        <v>107</v>
      </c>
      <c r="B108" s="117">
        <f t="shared" si="9"/>
        <v>9234</v>
      </c>
      <c r="C108" s="118">
        <f t="shared" si="10"/>
        <v>2414</v>
      </c>
      <c r="D108" s="118">
        <f t="shared" si="11"/>
        <v>6820</v>
      </c>
      <c r="E108" s="119">
        <f>SUM(E109:E113)</f>
        <v>1078</v>
      </c>
      <c r="F108" s="119">
        <f>SUM(F109:F113)</f>
        <v>343</v>
      </c>
      <c r="G108" s="119">
        <f>SUM(G109:G113)</f>
        <v>735</v>
      </c>
      <c r="H108" s="119">
        <v>1827</v>
      </c>
      <c r="I108" s="134">
        <v>494</v>
      </c>
      <c r="J108" s="134">
        <v>1333</v>
      </c>
      <c r="K108" s="119">
        <v>1724</v>
      </c>
      <c r="L108" s="119">
        <v>463</v>
      </c>
      <c r="M108" s="119">
        <v>1261</v>
      </c>
      <c r="N108" s="119">
        <v>2821</v>
      </c>
      <c r="O108" s="119">
        <v>706</v>
      </c>
      <c r="P108" s="119">
        <v>2115</v>
      </c>
      <c r="Q108" s="128">
        <v>1784</v>
      </c>
      <c r="R108" s="128">
        <v>408</v>
      </c>
      <c r="S108" s="128">
        <v>1376</v>
      </c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5"/>
      <c r="EV108" s="115"/>
      <c r="EW108" s="115"/>
      <c r="EX108" s="115"/>
      <c r="EY108" s="115"/>
      <c r="EZ108" s="115"/>
      <c r="FA108" s="115"/>
      <c r="FB108" s="115"/>
      <c r="FC108" s="115"/>
      <c r="FD108" s="115"/>
      <c r="FE108" s="115"/>
      <c r="FF108" s="115"/>
      <c r="FG108" s="115"/>
    </row>
    <row r="109" spans="1:163" s="126" customFormat="1" ht="13.9" customHeight="1">
      <c r="A109" s="120" t="s">
        <v>256</v>
      </c>
      <c r="B109" s="121">
        <f t="shared" si="9"/>
        <v>2566</v>
      </c>
      <c r="C109" s="122">
        <f t="shared" si="10"/>
        <v>648</v>
      </c>
      <c r="D109" s="122">
        <f t="shared" si="11"/>
        <v>1918</v>
      </c>
      <c r="E109" s="123">
        <v>288</v>
      </c>
      <c r="F109" s="123">
        <v>84</v>
      </c>
      <c r="G109" s="123">
        <v>204</v>
      </c>
      <c r="H109" s="124">
        <v>463</v>
      </c>
      <c r="I109" s="135">
        <v>116</v>
      </c>
      <c r="J109" s="135">
        <v>347</v>
      </c>
      <c r="K109" s="123">
        <v>484</v>
      </c>
      <c r="L109" s="123">
        <v>131</v>
      </c>
      <c r="M109" s="123">
        <v>353</v>
      </c>
      <c r="N109" s="123">
        <v>790</v>
      </c>
      <c r="O109" s="123">
        <v>190</v>
      </c>
      <c r="P109" s="123">
        <v>600</v>
      </c>
      <c r="Q109" s="124">
        <v>541</v>
      </c>
      <c r="R109" s="124">
        <v>127</v>
      </c>
      <c r="S109" s="124">
        <v>414</v>
      </c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  <c r="BD109" s="125"/>
      <c r="BE109" s="125"/>
      <c r="BF109" s="125"/>
      <c r="BG109" s="125"/>
      <c r="BH109" s="125"/>
      <c r="BI109" s="125"/>
      <c r="BJ109" s="125"/>
      <c r="BK109" s="125"/>
      <c r="BL109" s="125"/>
      <c r="BM109" s="125"/>
      <c r="BN109" s="125"/>
      <c r="BO109" s="125"/>
      <c r="BP109" s="125"/>
      <c r="BQ109" s="125"/>
      <c r="BR109" s="125"/>
      <c r="BS109" s="125"/>
      <c r="BT109" s="125"/>
      <c r="BU109" s="125"/>
      <c r="BV109" s="125"/>
      <c r="BW109" s="125"/>
      <c r="BX109" s="125"/>
      <c r="BY109" s="125"/>
      <c r="BZ109" s="125"/>
      <c r="CA109" s="125"/>
      <c r="CB109" s="125"/>
      <c r="CC109" s="125"/>
      <c r="CD109" s="125"/>
      <c r="CE109" s="125"/>
      <c r="CF109" s="125"/>
      <c r="CG109" s="125"/>
      <c r="CH109" s="125"/>
      <c r="CI109" s="125"/>
      <c r="CJ109" s="125"/>
      <c r="CK109" s="125"/>
      <c r="CL109" s="125"/>
      <c r="CM109" s="125"/>
      <c r="CN109" s="125"/>
      <c r="CO109" s="125"/>
      <c r="CP109" s="125"/>
      <c r="CQ109" s="125"/>
      <c r="CR109" s="125"/>
      <c r="CS109" s="125"/>
      <c r="CT109" s="125"/>
      <c r="CU109" s="125"/>
      <c r="CV109" s="125"/>
      <c r="CW109" s="125"/>
      <c r="CX109" s="125"/>
      <c r="CY109" s="125"/>
      <c r="CZ109" s="125"/>
      <c r="DA109" s="125"/>
      <c r="DB109" s="125"/>
      <c r="DC109" s="125"/>
      <c r="DD109" s="125"/>
      <c r="DE109" s="125"/>
      <c r="DF109" s="125"/>
      <c r="DG109" s="125"/>
      <c r="DH109" s="125"/>
      <c r="DI109" s="125"/>
      <c r="DJ109" s="125"/>
      <c r="DK109" s="125"/>
      <c r="DL109" s="125"/>
      <c r="DM109" s="125"/>
      <c r="DN109" s="125"/>
      <c r="DO109" s="125"/>
      <c r="DP109" s="125"/>
      <c r="DQ109" s="125"/>
      <c r="DR109" s="125"/>
      <c r="DS109" s="125"/>
      <c r="DT109" s="125"/>
      <c r="DU109" s="125"/>
      <c r="DV109" s="125"/>
      <c r="DW109" s="125"/>
      <c r="DX109" s="125"/>
      <c r="DY109" s="125"/>
      <c r="DZ109" s="125"/>
      <c r="EA109" s="125"/>
      <c r="EB109" s="125"/>
      <c r="EC109" s="125"/>
      <c r="ED109" s="125"/>
      <c r="EE109" s="125"/>
      <c r="EF109" s="125"/>
      <c r="EG109" s="125"/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25"/>
      <c r="FG109" s="125"/>
    </row>
    <row r="110" spans="1:163" s="126" customFormat="1" ht="13.9" customHeight="1">
      <c r="A110" s="120" t="s">
        <v>268</v>
      </c>
      <c r="B110" s="121">
        <f t="shared" si="9"/>
        <v>2313</v>
      </c>
      <c r="C110" s="122">
        <f t="shared" si="10"/>
        <v>667</v>
      </c>
      <c r="D110" s="122">
        <f t="shared" si="11"/>
        <v>1646</v>
      </c>
      <c r="E110" s="123">
        <v>272</v>
      </c>
      <c r="F110" s="123">
        <v>84</v>
      </c>
      <c r="G110" s="123">
        <v>188</v>
      </c>
      <c r="H110" s="124">
        <v>488</v>
      </c>
      <c r="I110" s="135">
        <v>145</v>
      </c>
      <c r="J110" s="135">
        <v>343</v>
      </c>
      <c r="K110" s="123">
        <v>430</v>
      </c>
      <c r="L110" s="123">
        <v>127</v>
      </c>
      <c r="M110" s="123">
        <v>303</v>
      </c>
      <c r="N110" s="123">
        <v>694</v>
      </c>
      <c r="O110" s="123">
        <v>201</v>
      </c>
      <c r="P110" s="123">
        <v>493</v>
      </c>
      <c r="Q110" s="123">
        <v>429</v>
      </c>
      <c r="R110" s="123">
        <v>110</v>
      </c>
      <c r="S110" s="123">
        <v>319</v>
      </c>
      <c r="T110" s="125"/>
      <c r="U110" s="125"/>
      <c r="V110" s="125"/>
      <c r="W110" s="125"/>
      <c r="X110" s="125"/>
      <c r="Y110" s="125"/>
      <c r="Z110" s="125"/>
      <c r="AA110" s="125"/>
      <c r="AB110" s="125"/>
      <c r="AC110" s="125"/>
      <c r="AD110" s="125"/>
      <c r="AE110" s="125"/>
      <c r="AF110" s="125"/>
      <c r="AG110" s="125"/>
      <c r="AH110" s="125"/>
      <c r="AI110" s="125"/>
      <c r="AJ110" s="125"/>
      <c r="AK110" s="125"/>
      <c r="AL110" s="125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  <c r="BD110" s="125"/>
      <c r="BE110" s="125"/>
      <c r="BF110" s="125"/>
      <c r="BG110" s="125"/>
      <c r="BH110" s="125"/>
      <c r="BI110" s="125"/>
      <c r="BJ110" s="125"/>
      <c r="BK110" s="125"/>
      <c r="BL110" s="125"/>
      <c r="BM110" s="125"/>
      <c r="BN110" s="125"/>
      <c r="BO110" s="125"/>
      <c r="BP110" s="125"/>
      <c r="BQ110" s="125"/>
      <c r="BR110" s="125"/>
      <c r="BS110" s="125"/>
      <c r="BT110" s="125"/>
      <c r="BU110" s="125"/>
      <c r="BV110" s="125"/>
      <c r="BW110" s="125"/>
      <c r="BX110" s="125"/>
      <c r="BY110" s="125"/>
      <c r="BZ110" s="125"/>
      <c r="CA110" s="125"/>
      <c r="CB110" s="125"/>
      <c r="CC110" s="125"/>
      <c r="CD110" s="125"/>
      <c r="CE110" s="125"/>
      <c r="CF110" s="125"/>
      <c r="CG110" s="125"/>
      <c r="CH110" s="125"/>
      <c r="CI110" s="125"/>
      <c r="CJ110" s="125"/>
      <c r="CK110" s="125"/>
      <c r="CL110" s="125"/>
      <c r="CM110" s="125"/>
      <c r="CN110" s="125"/>
      <c r="CO110" s="125"/>
      <c r="CP110" s="125"/>
      <c r="CQ110" s="125"/>
      <c r="CR110" s="125"/>
      <c r="CS110" s="125"/>
      <c r="CT110" s="125"/>
      <c r="CU110" s="125"/>
      <c r="CV110" s="125"/>
      <c r="CW110" s="125"/>
      <c r="CX110" s="125"/>
      <c r="CY110" s="125"/>
      <c r="CZ110" s="125"/>
      <c r="DA110" s="125"/>
      <c r="DB110" s="125"/>
      <c r="DC110" s="125"/>
      <c r="DD110" s="125"/>
      <c r="DE110" s="125"/>
      <c r="DF110" s="125"/>
      <c r="DG110" s="125"/>
      <c r="DH110" s="125"/>
      <c r="DI110" s="125"/>
      <c r="DJ110" s="125"/>
      <c r="DK110" s="125"/>
      <c r="DL110" s="125"/>
      <c r="DM110" s="125"/>
      <c r="DN110" s="125"/>
      <c r="DO110" s="125"/>
      <c r="DP110" s="125"/>
      <c r="DQ110" s="125"/>
      <c r="DR110" s="125"/>
      <c r="DS110" s="125"/>
      <c r="DT110" s="125"/>
      <c r="DU110" s="125"/>
      <c r="DV110" s="125"/>
      <c r="DW110" s="125"/>
      <c r="DX110" s="125"/>
      <c r="DY110" s="125"/>
      <c r="DZ110" s="125"/>
      <c r="EA110" s="125"/>
      <c r="EB110" s="125"/>
      <c r="EC110" s="125"/>
      <c r="ED110" s="125"/>
      <c r="EE110" s="125"/>
      <c r="EF110" s="125"/>
      <c r="EG110" s="125"/>
      <c r="EH110" s="125"/>
      <c r="EI110" s="125"/>
      <c r="EJ110" s="125"/>
      <c r="EK110" s="125"/>
      <c r="EL110" s="125"/>
      <c r="EM110" s="125"/>
      <c r="EN110" s="125"/>
      <c r="EO110" s="125"/>
      <c r="EP110" s="125"/>
      <c r="EQ110" s="125"/>
      <c r="ER110" s="125"/>
      <c r="ES110" s="125"/>
      <c r="ET110" s="125"/>
      <c r="EU110" s="125"/>
      <c r="EV110" s="125"/>
      <c r="EW110" s="125"/>
      <c r="EX110" s="125"/>
      <c r="EY110" s="125"/>
      <c r="EZ110" s="125"/>
      <c r="FA110" s="125"/>
      <c r="FB110" s="125"/>
      <c r="FC110" s="125"/>
      <c r="FD110" s="125"/>
      <c r="FE110" s="125"/>
      <c r="FF110" s="125"/>
      <c r="FG110" s="125"/>
    </row>
    <row r="111" spans="1:163" s="126" customFormat="1" ht="13.9" customHeight="1">
      <c r="A111" s="120" t="s">
        <v>258</v>
      </c>
      <c r="B111" s="121">
        <f t="shared" si="9"/>
        <v>1731</v>
      </c>
      <c r="C111" s="122">
        <f t="shared" si="10"/>
        <v>472</v>
      </c>
      <c r="D111" s="122">
        <f t="shared" si="11"/>
        <v>1259</v>
      </c>
      <c r="E111" s="123">
        <v>196</v>
      </c>
      <c r="F111" s="123">
        <v>77</v>
      </c>
      <c r="G111" s="123">
        <v>119</v>
      </c>
      <c r="H111" s="124">
        <v>359</v>
      </c>
      <c r="I111" s="135">
        <v>105</v>
      </c>
      <c r="J111" s="135">
        <v>254</v>
      </c>
      <c r="K111" s="123">
        <v>302</v>
      </c>
      <c r="L111" s="123">
        <v>78</v>
      </c>
      <c r="M111" s="123">
        <v>224</v>
      </c>
      <c r="N111" s="123">
        <v>546</v>
      </c>
      <c r="O111" s="123">
        <v>127</v>
      </c>
      <c r="P111" s="123">
        <v>419</v>
      </c>
      <c r="Q111" s="123">
        <v>328</v>
      </c>
      <c r="R111" s="123">
        <v>85</v>
      </c>
      <c r="S111" s="123">
        <v>243</v>
      </c>
      <c r="T111" s="125"/>
      <c r="U111" s="125"/>
      <c r="V111" s="125"/>
      <c r="W111" s="125"/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25"/>
      <c r="AI111" s="125"/>
      <c r="AJ111" s="125"/>
      <c r="AK111" s="125"/>
      <c r="AL111" s="125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  <c r="BD111" s="125"/>
      <c r="BE111" s="125"/>
      <c r="BF111" s="125"/>
      <c r="BG111" s="125"/>
      <c r="BH111" s="125"/>
      <c r="BI111" s="125"/>
      <c r="BJ111" s="125"/>
      <c r="BK111" s="125"/>
      <c r="BL111" s="125"/>
      <c r="BM111" s="125"/>
      <c r="BN111" s="125"/>
      <c r="BO111" s="125"/>
      <c r="BP111" s="125"/>
      <c r="BQ111" s="125"/>
      <c r="BR111" s="125"/>
      <c r="BS111" s="125"/>
      <c r="BT111" s="125"/>
      <c r="BU111" s="125"/>
      <c r="BV111" s="125"/>
      <c r="BW111" s="125"/>
      <c r="BX111" s="125"/>
      <c r="BY111" s="125"/>
      <c r="BZ111" s="125"/>
      <c r="CA111" s="125"/>
      <c r="CB111" s="125"/>
      <c r="CC111" s="125"/>
      <c r="CD111" s="125"/>
      <c r="CE111" s="125"/>
      <c r="CF111" s="125"/>
      <c r="CG111" s="125"/>
      <c r="CH111" s="125"/>
      <c r="CI111" s="125"/>
      <c r="CJ111" s="125"/>
      <c r="CK111" s="125"/>
      <c r="CL111" s="125"/>
      <c r="CM111" s="125"/>
      <c r="CN111" s="125"/>
      <c r="CO111" s="125"/>
      <c r="CP111" s="125"/>
      <c r="CQ111" s="125"/>
      <c r="CR111" s="125"/>
      <c r="CS111" s="125"/>
      <c r="CT111" s="125"/>
      <c r="CU111" s="125"/>
      <c r="CV111" s="125"/>
      <c r="CW111" s="125"/>
      <c r="CX111" s="125"/>
      <c r="CY111" s="125"/>
      <c r="CZ111" s="125"/>
      <c r="DA111" s="125"/>
      <c r="DB111" s="125"/>
      <c r="DC111" s="125"/>
      <c r="DD111" s="125"/>
      <c r="DE111" s="125"/>
      <c r="DF111" s="125"/>
      <c r="DG111" s="125"/>
      <c r="DH111" s="125"/>
      <c r="DI111" s="125"/>
      <c r="DJ111" s="125"/>
      <c r="DK111" s="125"/>
      <c r="DL111" s="125"/>
      <c r="DM111" s="125"/>
      <c r="DN111" s="125"/>
      <c r="DO111" s="125"/>
      <c r="DP111" s="125"/>
      <c r="DQ111" s="125"/>
      <c r="DR111" s="125"/>
      <c r="DS111" s="125"/>
      <c r="DT111" s="125"/>
      <c r="DU111" s="125"/>
      <c r="DV111" s="125"/>
      <c r="DW111" s="125"/>
      <c r="DX111" s="125"/>
      <c r="DY111" s="125"/>
      <c r="DZ111" s="125"/>
      <c r="EA111" s="125"/>
      <c r="EB111" s="125"/>
      <c r="EC111" s="125"/>
      <c r="ED111" s="125"/>
      <c r="EE111" s="125"/>
      <c r="EF111" s="125"/>
      <c r="EG111" s="125"/>
      <c r="EH111" s="125"/>
      <c r="EI111" s="125"/>
      <c r="EJ111" s="125"/>
      <c r="EK111" s="125"/>
      <c r="EL111" s="125"/>
      <c r="EM111" s="125"/>
      <c r="EN111" s="125"/>
      <c r="EO111" s="125"/>
      <c r="EP111" s="125"/>
      <c r="EQ111" s="125"/>
      <c r="ER111" s="125"/>
      <c r="ES111" s="125"/>
      <c r="ET111" s="125"/>
      <c r="EU111" s="125"/>
      <c r="EV111" s="125"/>
      <c r="EW111" s="125"/>
      <c r="EX111" s="125"/>
      <c r="EY111" s="125"/>
      <c r="EZ111" s="125"/>
      <c r="FA111" s="125"/>
      <c r="FB111" s="125"/>
      <c r="FC111" s="125"/>
      <c r="FD111" s="125"/>
      <c r="FE111" s="125"/>
      <c r="FF111" s="125"/>
      <c r="FG111" s="125"/>
    </row>
    <row r="112" spans="1:163" s="126" customFormat="1" ht="13.9" customHeight="1">
      <c r="A112" s="120" t="s">
        <v>263</v>
      </c>
      <c r="B112" s="121">
        <f t="shared" si="9"/>
        <v>1521</v>
      </c>
      <c r="C112" s="122">
        <f t="shared" si="10"/>
        <v>369</v>
      </c>
      <c r="D112" s="122">
        <f t="shared" si="11"/>
        <v>1152</v>
      </c>
      <c r="E112" s="123">
        <v>196</v>
      </c>
      <c r="F112" s="123">
        <v>53</v>
      </c>
      <c r="G112" s="123">
        <v>143</v>
      </c>
      <c r="H112" s="124">
        <v>304</v>
      </c>
      <c r="I112" s="135">
        <v>79</v>
      </c>
      <c r="J112" s="135">
        <v>225</v>
      </c>
      <c r="K112" s="123">
        <v>299</v>
      </c>
      <c r="L112" s="123">
        <v>76</v>
      </c>
      <c r="M112" s="123">
        <v>223</v>
      </c>
      <c r="N112" s="123">
        <v>456</v>
      </c>
      <c r="O112" s="123">
        <v>113</v>
      </c>
      <c r="P112" s="123">
        <v>343</v>
      </c>
      <c r="Q112" s="123">
        <v>266</v>
      </c>
      <c r="R112" s="123">
        <v>48</v>
      </c>
      <c r="S112" s="123">
        <v>218</v>
      </c>
      <c r="T112" s="125"/>
      <c r="U112" s="125"/>
      <c r="V112" s="125"/>
      <c r="W112" s="125"/>
      <c r="X112" s="125"/>
      <c r="Y112" s="125"/>
      <c r="Z112" s="125"/>
      <c r="AA112" s="125"/>
      <c r="AB112" s="125"/>
      <c r="AC112" s="125"/>
      <c r="AD112" s="125"/>
      <c r="AE112" s="125"/>
      <c r="AF112" s="125"/>
      <c r="AG112" s="125"/>
      <c r="AH112" s="125"/>
      <c r="AI112" s="125"/>
      <c r="AJ112" s="125"/>
      <c r="AK112" s="125"/>
      <c r="AL112" s="125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  <c r="BD112" s="125"/>
      <c r="BE112" s="125"/>
      <c r="BF112" s="125"/>
      <c r="BG112" s="125"/>
      <c r="BH112" s="125"/>
      <c r="BI112" s="125"/>
      <c r="BJ112" s="125"/>
      <c r="BK112" s="125"/>
      <c r="BL112" s="125"/>
      <c r="BM112" s="125"/>
      <c r="BN112" s="125"/>
      <c r="BO112" s="125"/>
      <c r="BP112" s="125"/>
      <c r="BQ112" s="125"/>
      <c r="BR112" s="125"/>
      <c r="BS112" s="125"/>
      <c r="BT112" s="125"/>
      <c r="BU112" s="125"/>
      <c r="BV112" s="125"/>
      <c r="BW112" s="125"/>
      <c r="BX112" s="125"/>
      <c r="BY112" s="125"/>
      <c r="BZ112" s="125"/>
      <c r="CA112" s="125"/>
      <c r="CB112" s="125"/>
      <c r="CC112" s="125"/>
      <c r="CD112" s="125"/>
      <c r="CE112" s="125"/>
      <c r="CF112" s="125"/>
      <c r="CG112" s="125"/>
      <c r="CH112" s="125"/>
      <c r="CI112" s="125"/>
      <c r="CJ112" s="125"/>
      <c r="CK112" s="125"/>
      <c r="CL112" s="125"/>
      <c r="CM112" s="125"/>
      <c r="CN112" s="125"/>
      <c r="CO112" s="125"/>
      <c r="CP112" s="125"/>
      <c r="CQ112" s="125"/>
      <c r="CR112" s="125"/>
      <c r="CS112" s="125"/>
      <c r="CT112" s="125"/>
      <c r="CU112" s="125"/>
      <c r="CV112" s="125"/>
      <c r="CW112" s="125"/>
      <c r="CX112" s="125"/>
      <c r="CY112" s="125"/>
      <c r="CZ112" s="125"/>
      <c r="DA112" s="125"/>
      <c r="DB112" s="125"/>
      <c r="DC112" s="125"/>
      <c r="DD112" s="125"/>
      <c r="DE112" s="125"/>
      <c r="DF112" s="125"/>
      <c r="DG112" s="125"/>
      <c r="DH112" s="125"/>
      <c r="DI112" s="125"/>
      <c r="DJ112" s="125"/>
      <c r="DK112" s="125"/>
      <c r="DL112" s="125"/>
      <c r="DM112" s="125"/>
      <c r="DN112" s="125"/>
      <c r="DO112" s="125"/>
      <c r="DP112" s="125"/>
      <c r="DQ112" s="125"/>
      <c r="DR112" s="125"/>
      <c r="DS112" s="125"/>
      <c r="DT112" s="125"/>
      <c r="DU112" s="125"/>
      <c r="DV112" s="125"/>
      <c r="DW112" s="125"/>
      <c r="DX112" s="125"/>
      <c r="DY112" s="125"/>
      <c r="DZ112" s="125"/>
      <c r="EA112" s="125"/>
      <c r="EB112" s="125"/>
      <c r="EC112" s="125"/>
      <c r="ED112" s="125"/>
      <c r="EE112" s="125"/>
      <c r="EF112" s="125"/>
      <c r="EG112" s="125"/>
      <c r="EH112" s="125"/>
      <c r="EI112" s="125"/>
      <c r="EJ112" s="125"/>
      <c r="EK112" s="125"/>
      <c r="EL112" s="125"/>
      <c r="EM112" s="125"/>
      <c r="EN112" s="125"/>
      <c r="EO112" s="125"/>
      <c r="EP112" s="125"/>
      <c r="EQ112" s="125"/>
      <c r="ER112" s="125"/>
      <c r="ES112" s="125"/>
      <c r="ET112" s="125"/>
      <c r="EU112" s="125"/>
      <c r="EV112" s="125"/>
      <c r="EW112" s="125"/>
      <c r="EX112" s="125"/>
      <c r="EY112" s="125"/>
      <c r="EZ112" s="125"/>
      <c r="FA112" s="125"/>
      <c r="FB112" s="125"/>
      <c r="FC112" s="125"/>
      <c r="FD112" s="125"/>
      <c r="FE112" s="125"/>
      <c r="FF112" s="125"/>
      <c r="FG112" s="125"/>
    </row>
    <row r="113" spans="1:163" s="126" customFormat="1" ht="13.9" customHeight="1">
      <c r="A113" s="120" t="s">
        <v>266</v>
      </c>
      <c r="B113" s="121">
        <f t="shared" si="9"/>
        <v>1103</v>
      </c>
      <c r="C113" s="122">
        <f t="shared" si="10"/>
        <v>258</v>
      </c>
      <c r="D113" s="122">
        <f t="shared" si="11"/>
        <v>845</v>
      </c>
      <c r="E113" s="123">
        <v>126</v>
      </c>
      <c r="F113" s="123">
        <v>45</v>
      </c>
      <c r="G113" s="123">
        <v>81</v>
      </c>
      <c r="H113" s="124">
        <v>213</v>
      </c>
      <c r="I113" s="135">
        <v>49</v>
      </c>
      <c r="J113" s="135">
        <v>164</v>
      </c>
      <c r="K113" s="123">
        <v>209</v>
      </c>
      <c r="L113" s="123">
        <v>51</v>
      </c>
      <c r="M113" s="123">
        <v>158</v>
      </c>
      <c r="N113" s="123">
        <v>335</v>
      </c>
      <c r="O113" s="123">
        <v>75</v>
      </c>
      <c r="P113" s="123">
        <v>260</v>
      </c>
      <c r="Q113" s="123">
        <v>220</v>
      </c>
      <c r="R113" s="123">
        <v>38</v>
      </c>
      <c r="S113" s="123">
        <v>182</v>
      </c>
      <c r="T113" s="125"/>
      <c r="U113" s="125"/>
      <c r="V113" s="125"/>
      <c r="W113" s="125"/>
      <c r="X113" s="125"/>
      <c r="Y113" s="125"/>
      <c r="Z113" s="125"/>
      <c r="AA113" s="125"/>
      <c r="AB113" s="125"/>
      <c r="AC113" s="125"/>
      <c r="AD113" s="125"/>
      <c r="AE113" s="125"/>
      <c r="AF113" s="125"/>
      <c r="AG113" s="125"/>
      <c r="AH113" s="125"/>
      <c r="AI113" s="125"/>
      <c r="AJ113" s="125"/>
      <c r="AK113" s="125"/>
      <c r="AL113" s="125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  <c r="BD113" s="125"/>
      <c r="BE113" s="125"/>
      <c r="BF113" s="125"/>
      <c r="BG113" s="125"/>
      <c r="BH113" s="125"/>
      <c r="BI113" s="125"/>
      <c r="BJ113" s="125"/>
      <c r="BK113" s="125"/>
      <c r="BL113" s="125"/>
      <c r="BM113" s="125"/>
      <c r="BN113" s="125"/>
      <c r="BO113" s="125"/>
      <c r="BP113" s="125"/>
      <c r="BQ113" s="125"/>
      <c r="BR113" s="125"/>
      <c r="BS113" s="125"/>
      <c r="BT113" s="125"/>
      <c r="BU113" s="125"/>
      <c r="BV113" s="125"/>
      <c r="BW113" s="125"/>
      <c r="BX113" s="125"/>
      <c r="BY113" s="125"/>
      <c r="BZ113" s="125"/>
      <c r="CA113" s="125"/>
      <c r="CB113" s="125"/>
      <c r="CC113" s="125"/>
      <c r="CD113" s="125"/>
      <c r="CE113" s="125"/>
      <c r="CF113" s="125"/>
      <c r="CG113" s="125"/>
      <c r="CH113" s="125"/>
      <c r="CI113" s="125"/>
      <c r="CJ113" s="125"/>
      <c r="CK113" s="125"/>
      <c r="CL113" s="125"/>
      <c r="CM113" s="125"/>
      <c r="CN113" s="125"/>
      <c r="CO113" s="125"/>
      <c r="CP113" s="125"/>
      <c r="CQ113" s="125"/>
      <c r="CR113" s="125"/>
      <c r="CS113" s="125"/>
      <c r="CT113" s="125"/>
      <c r="CU113" s="125"/>
      <c r="CV113" s="125"/>
      <c r="CW113" s="125"/>
      <c r="CX113" s="125"/>
      <c r="CY113" s="125"/>
      <c r="CZ113" s="125"/>
      <c r="DA113" s="125"/>
      <c r="DB113" s="125"/>
      <c r="DC113" s="125"/>
      <c r="DD113" s="125"/>
      <c r="DE113" s="125"/>
      <c r="DF113" s="125"/>
      <c r="DG113" s="125"/>
      <c r="DH113" s="125"/>
      <c r="DI113" s="125"/>
      <c r="DJ113" s="125"/>
      <c r="DK113" s="125"/>
      <c r="DL113" s="125"/>
      <c r="DM113" s="125"/>
      <c r="DN113" s="125"/>
      <c r="DO113" s="125"/>
      <c r="DP113" s="125"/>
      <c r="DQ113" s="125"/>
      <c r="DR113" s="125"/>
      <c r="DS113" s="125"/>
      <c r="DT113" s="125"/>
      <c r="DU113" s="125"/>
      <c r="DV113" s="125"/>
      <c r="DW113" s="125"/>
      <c r="DX113" s="125"/>
      <c r="DY113" s="125"/>
      <c r="DZ113" s="125"/>
      <c r="EA113" s="125"/>
      <c r="EB113" s="125"/>
      <c r="EC113" s="125"/>
      <c r="ED113" s="125"/>
      <c r="EE113" s="125"/>
      <c r="EF113" s="125"/>
      <c r="EG113" s="125"/>
      <c r="EH113" s="125"/>
      <c r="EI113" s="125"/>
      <c r="EJ113" s="125"/>
      <c r="EK113" s="125"/>
      <c r="EL113" s="125"/>
      <c r="EM113" s="125"/>
      <c r="EN113" s="125"/>
      <c r="EO113" s="125"/>
      <c r="EP113" s="125"/>
      <c r="EQ113" s="125"/>
      <c r="ER113" s="125"/>
      <c r="ES113" s="125"/>
      <c r="ET113" s="125"/>
      <c r="EU113" s="125"/>
      <c r="EV113" s="125"/>
      <c r="EW113" s="125"/>
      <c r="EX113" s="125"/>
      <c r="EY113" s="125"/>
      <c r="EZ113" s="125"/>
      <c r="FA113" s="125"/>
      <c r="FB113" s="125"/>
      <c r="FC113" s="125"/>
      <c r="FD113" s="125"/>
      <c r="FE113" s="125"/>
      <c r="FF113" s="125"/>
      <c r="FG113" s="125"/>
    </row>
    <row r="114" spans="1:163" s="116" customFormat="1" ht="16.149999999999999" customHeight="1">
      <c r="A114" s="127" t="s">
        <v>116</v>
      </c>
      <c r="B114" s="117">
        <f t="shared" si="9"/>
        <v>3111</v>
      </c>
      <c r="C114" s="118">
        <f t="shared" si="10"/>
        <v>634</v>
      </c>
      <c r="D114" s="118">
        <f t="shared" si="11"/>
        <v>2477</v>
      </c>
      <c r="E114" s="119">
        <f>SUM(E115:E119)</f>
        <v>374</v>
      </c>
      <c r="F114" s="119">
        <f>SUM(F115:F119)</f>
        <v>89</v>
      </c>
      <c r="G114" s="119">
        <f>SUM(G115:G119)</f>
        <v>285</v>
      </c>
      <c r="H114" s="119">
        <v>668</v>
      </c>
      <c r="I114" s="134">
        <v>127</v>
      </c>
      <c r="J114" s="134">
        <v>541</v>
      </c>
      <c r="K114" s="119">
        <v>578</v>
      </c>
      <c r="L114" s="119">
        <v>129</v>
      </c>
      <c r="M114" s="119">
        <v>449</v>
      </c>
      <c r="N114" s="119">
        <v>858</v>
      </c>
      <c r="O114" s="119">
        <v>167</v>
      </c>
      <c r="P114" s="119">
        <v>691</v>
      </c>
      <c r="Q114" s="128">
        <v>633</v>
      </c>
      <c r="R114" s="128">
        <v>122</v>
      </c>
      <c r="S114" s="128">
        <v>511</v>
      </c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  <c r="BH114" s="115"/>
      <c r="BI114" s="115"/>
      <c r="BJ114" s="115"/>
      <c r="BK114" s="115"/>
      <c r="BL114" s="115"/>
      <c r="BM114" s="115"/>
      <c r="BN114" s="115"/>
      <c r="BO114" s="115"/>
      <c r="BP114" s="115"/>
      <c r="BQ114" s="115"/>
      <c r="BR114" s="115"/>
      <c r="BS114" s="115"/>
      <c r="BT114" s="115"/>
      <c r="BU114" s="115"/>
      <c r="BV114" s="115"/>
      <c r="BW114" s="115"/>
      <c r="BX114" s="115"/>
      <c r="BY114" s="115"/>
      <c r="BZ114" s="115"/>
      <c r="CA114" s="115"/>
      <c r="CB114" s="115"/>
      <c r="CC114" s="115"/>
      <c r="CD114" s="115"/>
      <c r="CE114" s="115"/>
      <c r="CF114" s="115"/>
      <c r="CG114" s="115"/>
      <c r="CH114" s="115"/>
      <c r="CI114" s="115"/>
      <c r="CJ114" s="115"/>
      <c r="CK114" s="115"/>
      <c r="CL114" s="115"/>
      <c r="CM114" s="115"/>
      <c r="CN114" s="115"/>
      <c r="CO114" s="115"/>
      <c r="CP114" s="115"/>
      <c r="CQ114" s="115"/>
      <c r="CR114" s="115"/>
      <c r="CS114" s="115"/>
      <c r="CT114" s="115"/>
      <c r="CU114" s="115"/>
      <c r="CV114" s="115"/>
      <c r="CW114" s="115"/>
      <c r="CX114" s="115"/>
      <c r="CY114" s="115"/>
      <c r="CZ114" s="115"/>
      <c r="DA114" s="115"/>
      <c r="DB114" s="115"/>
      <c r="DC114" s="115"/>
      <c r="DD114" s="115"/>
      <c r="DE114" s="115"/>
      <c r="DF114" s="115"/>
      <c r="DG114" s="115"/>
      <c r="DH114" s="115"/>
      <c r="DI114" s="115"/>
      <c r="DJ114" s="115"/>
      <c r="DK114" s="115"/>
      <c r="DL114" s="115"/>
      <c r="DM114" s="115"/>
      <c r="DN114" s="115"/>
      <c r="DO114" s="115"/>
      <c r="DP114" s="115"/>
      <c r="DQ114" s="115"/>
      <c r="DR114" s="115"/>
      <c r="DS114" s="115"/>
      <c r="DT114" s="115"/>
      <c r="DU114" s="115"/>
      <c r="DV114" s="115"/>
      <c r="DW114" s="115"/>
      <c r="DX114" s="115"/>
      <c r="DY114" s="115"/>
      <c r="DZ114" s="115"/>
      <c r="EA114" s="115"/>
      <c r="EB114" s="115"/>
      <c r="EC114" s="115"/>
      <c r="ED114" s="115"/>
      <c r="EE114" s="115"/>
      <c r="EF114" s="115"/>
      <c r="EG114" s="115"/>
      <c r="EH114" s="115"/>
      <c r="EI114" s="115"/>
      <c r="EJ114" s="115"/>
      <c r="EK114" s="115"/>
      <c r="EL114" s="115"/>
      <c r="EM114" s="115"/>
      <c r="EN114" s="115"/>
      <c r="EO114" s="115"/>
      <c r="EP114" s="115"/>
      <c r="EQ114" s="115"/>
      <c r="ER114" s="115"/>
      <c r="ES114" s="115"/>
      <c r="ET114" s="115"/>
      <c r="EU114" s="115"/>
      <c r="EV114" s="115"/>
      <c r="EW114" s="115"/>
      <c r="EX114" s="115"/>
      <c r="EY114" s="115"/>
      <c r="EZ114" s="115"/>
      <c r="FA114" s="115"/>
      <c r="FB114" s="115"/>
      <c r="FC114" s="115"/>
      <c r="FD114" s="115"/>
      <c r="FE114" s="115"/>
      <c r="FF114" s="115"/>
      <c r="FG114" s="115"/>
    </row>
    <row r="115" spans="1:163" s="126" customFormat="1" ht="13.9" customHeight="1">
      <c r="A115" s="120" t="s">
        <v>265</v>
      </c>
      <c r="B115" s="121">
        <f t="shared" si="9"/>
        <v>921</v>
      </c>
      <c r="C115" s="122">
        <f t="shared" si="10"/>
        <v>198</v>
      </c>
      <c r="D115" s="122">
        <f t="shared" si="11"/>
        <v>723</v>
      </c>
      <c r="E115" s="123">
        <v>106</v>
      </c>
      <c r="F115" s="123">
        <v>34</v>
      </c>
      <c r="G115" s="123">
        <v>72</v>
      </c>
      <c r="H115" s="124">
        <v>202</v>
      </c>
      <c r="I115" s="135">
        <v>35</v>
      </c>
      <c r="J115" s="135">
        <v>167</v>
      </c>
      <c r="K115" s="123">
        <v>160</v>
      </c>
      <c r="L115" s="123">
        <v>37</v>
      </c>
      <c r="M115" s="123">
        <v>123</v>
      </c>
      <c r="N115" s="123">
        <v>254</v>
      </c>
      <c r="O115" s="123">
        <v>55</v>
      </c>
      <c r="P115" s="123">
        <v>199</v>
      </c>
      <c r="Q115" s="124">
        <v>199</v>
      </c>
      <c r="R115" s="124">
        <v>37</v>
      </c>
      <c r="S115" s="124">
        <v>162</v>
      </c>
      <c r="T115" s="125"/>
      <c r="U115" s="125"/>
      <c r="V115" s="125"/>
      <c r="W115" s="125"/>
      <c r="X115" s="125"/>
      <c r="Y115" s="125"/>
      <c r="Z115" s="125"/>
      <c r="AA115" s="125"/>
      <c r="AB115" s="125"/>
      <c r="AC115" s="125"/>
      <c r="AD115" s="125"/>
      <c r="AE115" s="125"/>
      <c r="AF115" s="125"/>
      <c r="AG115" s="125"/>
      <c r="AH115" s="125"/>
      <c r="AI115" s="125"/>
      <c r="AJ115" s="125"/>
      <c r="AK115" s="125"/>
      <c r="AL115" s="125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  <c r="BD115" s="125"/>
      <c r="BE115" s="125"/>
      <c r="BF115" s="125"/>
      <c r="BG115" s="125"/>
      <c r="BH115" s="125"/>
      <c r="BI115" s="125"/>
      <c r="BJ115" s="125"/>
      <c r="BK115" s="125"/>
      <c r="BL115" s="125"/>
      <c r="BM115" s="125"/>
      <c r="BN115" s="125"/>
      <c r="BO115" s="125"/>
      <c r="BP115" s="125"/>
      <c r="BQ115" s="125"/>
      <c r="BR115" s="125"/>
      <c r="BS115" s="125"/>
      <c r="BT115" s="125"/>
      <c r="BU115" s="125"/>
      <c r="BV115" s="125"/>
      <c r="BW115" s="125"/>
      <c r="BX115" s="125"/>
      <c r="BY115" s="125"/>
      <c r="BZ115" s="125"/>
      <c r="CA115" s="125"/>
      <c r="CB115" s="125"/>
      <c r="CC115" s="125"/>
      <c r="CD115" s="125"/>
      <c r="CE115" s="125"/>
      <c r="CF115" s="125"/>
      <c r="CG115" s="125"/>
      <c r="CH115" s="125"/>
      <c r="CI115" s="125"/>
      <c r="CJ115" s="125"/>
      <c r="CK115" s="125"/>
      <c r="CL115" s="125"/>
      <c r="CM115" s="125"/>
      <c r="CN115" s="125"/>
      <c r="CO115" s="125"/>
      <c r="CP115" s="125"/>
      <c r="CQ115" s="125"/>
      <c r="CR115" s="125"/>
      <c r="CS115" s="125"/>
      <c r="CT115" s="125"/>
      <c r="CU115" s="125"/>
      <c r="CV115" s="125"/>
      <c r="CW115" s="125"/>
      <c r="CX115" s="125"/>
      <c r="CY115" s="125"/>
      <c r="CZ115" s="125"/>
      <c r="DA115" s="125"/>
      <c r="DB115" s="125"/>
      <c r="DC115" s="125"/>
      <c r="DD115" s="125"/>
      <c r="DE115" s="125"/>
      <c r="DF115" s="125"/>
      <c r="DG115" s="125"/>
      <c r="DH115" s="125"/>
      <c r="DI115" s="125"/>
      <c r="DJ115" s="125"/>
      <c r="DK115" s="125"/>
      <c r="DL115" s="125"/>
      <c r="DM115" s="125"/>
      <c r="DN115" s="125"/>
      <c r="DO115" s="125"/>
      <c r="DP115" s="125"/>
      <c r="DQ115" s="125"/>
      <c r="DR115" s="125"/>
      <c r="DS115" s="125"/>
      <c r="DT115" s="125"/>
      <c r="DU115" s="125"/>
      <c r="DV115" s="125"/>
      <c r="DW115" s="125"/>
      <c r="DX115" s="125"/>
      <c r="DY115" s="125"/>
      <c r="DZ115" s="125"/>
      <c r="EA115" s="125"/>
      <c r="EB115" s="125"/>
      <c r="EC115" s="125"/>
      <c r="ED115" s="125"/>
      <c r="EE115" s="125"/>
      <c r="EF115" s="125"/>
      <c r="EG115" s="125"/>
      <c r="EH115" s="125"/>
      <c r="EI115" s="125"/>
      <c r="EJ115" s="125"/>
      <c r="EK115" s="125"/>
      <c r="EL115" s="125"/>
      <c r="EM115" s="125"/>
      <c r="EN115" s="125"/>
      <c r="EO115" s="125"/>
      <c r="EP115" s="125"/>
      <c r="EQ115" s="125"/>
      <c r="ER115" s="125"/>
      <c r="ES115" s="125"/>
      <c r="ET115" s="125"/>
      <c r="EU115" s="125"/>
      <c r="EV115" s="125"/>
      <c r="EW115" s="125"/>
      <c r="EX115" s="125"/>
      <c r="EY115" s="125"/>
      <c r="EZ115" s="125"/>
      <c r="FA115" s="125"/>
      <c r="FB115" s="125"/>
      <c r="FC115" s="125"/>
      <c r="FD115" s="125"/>
      <c r="FE115" s="125"/>
      <c r="FF115" s="125"/>
      <c r="FG115" s="125"/>
    </row>
    <row r="116" spans="1:163" s="126" customFormat="1" ht="13.9" customHeight="1">
      <c r="A116" s="120" t="s">
        <v>267</v>
      </c>
      <c r="B116" s="121">
        <f t="shared" si="9"/>
        <v>612</v>
      </c>
      <c r="C116" s="122">
        <f t="shared" si="10"/>
        <v>151</v>
      </c>
      <c r="D116" s="122">
        <f t="shared" si="11"/>
        <v>461</v>
      </c>
      <c r="E116" s="123">
        <v>81</v>
      </c>
      <c r="F116" s="123">
        <v>17</v>
      </c>
      <c r="G116" s="123">
        <v>64</v>
      </c>
      <c r="H116" s="124">
        <v>132</v>
      </c>
      <c r="I116" s="135">
        <v>33</v>
      </c>
      <c r="J116" s="135">
        <v>99</v>
      </c>
      <c r="K116" s="123">
        <v>102</v>
      </c>
      <c r="L116" s="123">
        <v>29</v>
      </c>
      <c r="M116" s="123">
        <v>73</v>
      </c>
      <c r="N116" s="123">
        <v>173</v>
      </c>
      <c r="O116" s="123">
        <v>35</v>
      </c>
      <c r="P116" s="123">
        <v>138</v>
      </c>
      <c r="Q116" s="123">
        <v>124</v>
      </c>
      <c r="R116" s="123">
        <v>37</v>
      </c>
      <c r="S116" s="123">
        <v>87</v>
      </c>
      <c r="T116" s="125"/>
      <c r="U116" s="125"/>
      <c r="V116" s="125"/>
      <c r="W116" s="125"/>
      <c r="X116" s="125"/>
      <c r="Y116" s="125"/>
      <c r="Z116" s="125"/>
      <c r="AA116" s="125"/>
      <c r="AB116" s="125"/>
      <c r="AC116" s="125"/>
      <c r="AD116" s="125"/>
      <c r="AE116" s="125"/>
      <c r="AF116" s="125"/>
      <c r="AG116" s="125"/>
      <c r="AH116" s="125"/>
      <c r="AI116" s="125"/>
      <c r="AJ116" s="125"/>
      <c r="AK116" s="125"/>
      <c r="AL116" s="125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  <c r="BD116" s="125"/>
      <c r="BE116" s="125"/>
      <c r="BF116" s="125"/>
      <c r="BG116" s="125"/>
      <c r="BH116" s="125"/>
      <c r="BI116" s="125"/>
      <c r="BJ116" s="125"/>
      <c r="BK116" s="125"/>
      <c r="BL116" s="125"/>
      <c r="BM116" s="125"/>
      <c r="BN116" s="125"/>
      <c r="BO116" s="125"/>
      <c r="BP116" s="125"/>
      <c r="BQ116" s="125"/>
      <c r="BR116" s="125"/>
      <c r="BS116" s="125"/>
      <c r="BT116" s="125"/>
      <c r="BU116" s="125"/>
      <c r="BV116" s="125"/>
      <c r="BW116" s="125"/>
      <c r="BX116" s="125"/>
      <c r="BY116" s="125"/>
      <c r="BZ116" s="125"/>
      <c r="CA116" s="125"/>
      <c r="CB116" s="125"/>
      <c r="CC116" s="125"/>
      <c r="CD116" s="125"/>
      <c r="CE116" s="125"/>
      <c r="CF116" s="125"/>
      <c r="CG116" s="125"/>
      <c r="CH116" s="125"/>
      <c r="CI116" s="125"/>
      <c r="CJ116" s="125"/>
      <c r="CK116" s="125"/>
      <c r="CL116" s="125"/>
      <c r="CM116" s="125"/>
      <c r="CN116" s="125"/>
      <c r="CO116" s="125"/>
      <c r="CP116" s="125"/>
      <c r="CQ116" s="125"/>
      <c r="CR116" s="125"/>
      <c r="CS116" s="125"/>
      <c r="CT116" s="125"/>
      <c r="CU116" s="125"/>
      <c r="CV116" s="125"/>
      <c r="CW116" s="125"/>
      <c r="CX116" s="125"/>
      <c r="CY116" s="125"/>
      <c r="CZ116" s="125"/>
      <c r="DA116" s="125"/>
      <c r="DB116" s="125"/>
      <c r="DC116" s="125"/>
      <c r="DD116" s="125"/>
      <c r="DE116" s="125"/>
      <c r="DF116" s="125"/>
      <c r="DG116" s="125"/>
      <c r="DH116" s="125"/>
      <c r="DI116" s="125"/>
      <c r="DJ116" s="125"/>
      <c r="DK116" s="125"/>
      <c r="DL116" s="125"/>
      <c r="DM116" s="125"/>
      <c r="DN116" s="125"/>
      <c r="DO116" s="125"/>
      <c r="DP116" s="125"/>
      <c r="DQ116" s="125"/>
      <c r="DR116" s="125"/>
      <c r="DS116" s="125"/>
      <c r="DT116" s="125"/>
      <c r="DU116" s="125"/>
      <c r="DV116" s="125"/>
      <c r="DW116" s="125"/>
      <c r="DX116" s="125"/>
      <c r="DY116" s="125"/>
      <c r="DZ116" s="125"/>
      <c r="EA116" s="125"/>
      <c r="EB116" s="125"/>
      <c r="EC116" s="125"/>
      <c r="ED116" s="125"/>
      <c r="EE116" s="125"/>
      <c r="EF116" s="125"/>
      <c r="EG116" s="125"/>
      <c r="EH116" s="125"/>
      <c r="EI116" s="125"/>
      <c r="EJ116" s="125"/>
      <c r="EK116" s="125"/>
      <c r="EL116" s="125"/>
      <c r="EM116" s="125"/>
      <c r="EN116" s="125"/>
      <c r="EO116" s="125"/>
      <c r="EP116" s="125"/>
      <c r="EQ116" s="125"/>
      <c r="ER116" s="125"/>
      <c r="ES116" s="125"/>
      <c r="ET116" s="125"/>
      <c r="EU116" s="125"/>
      <c r="EV116" s="125"/>
      <c r="EW116" s="125"/>
      <c r="EX116" s="125"/>
      <c r="EY116" s="125"/>
      <c r="EZ116" s="125"/>
      <c r="FA116" s="125"/>
      <c r="FB116" s="125"/>
      <c r="FC116" s="125"/>
      <c r="FD116" s="125"/>
      <c r="FE116" s="125"/>
      <c r="FF116" s="125"/>
      <c r="FG116" s="125"/>
    </row>
    <row r="117" spans="1:163" s="126" customFormat="1" ht="13.9" customHeight="1">
      <c r="A117" s="120" t="s">
        <v>264</v>
      </c>
      <c r="B117" s="121">
        <f t="shared" si="9"/>
        <v>702</v>
      </c>
      <c r="C117" s="122">
        <f t="shared" si="10"/>
        <v>141</v>
      </c>
      <c r="D117" s="122">
        <f t="shared" si="11"/>
        <v>561</v>
      </c>
      <c r="E117" s="123">
        <v>70</v>
      </c>
      <c r="F117" s="123">
        <v>18</v>
      </c>
      <c r="G117" s="123">
        <v>52</v>
      </c>
      <c r="H117" s="124">
        <v>154</v>
      </c>
      <c r="I117" s="135">
        <v>29</v>
      </c>
      <c r="J117" s="135">
        <v>125</v>
      </c>
      <c r="K117" s="123">
        <v>146</v>
      </c>
      <c r="L117" s="123">
        <v>32</v>
      </c>
      <c r="M117" s="123">
        <v>114</v>
      </c>
      <c r="N117" s="123">
        <v>197</v>
      </c>
      <c r="O117" s="123">
        <v>43</v>
      </c>
      <c r="P117" s="123">
        <v>154</v>
      </c>
      <c r="Q117" s="123">
        <v>135</v>
      </c>
      <c r="R117" s="123">
        <v>19</v>
      </c>
      <c r="S117" s="123">
        <v>116</v>
      </c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5"/>
      <c r="BF117" s="125"/>
      <c r="BG117" s="125"/>
      <c r="BH117" s="125"/>
      <c r="BI117" s="125"/>
      <c r="BJ117" s="125"/>
      <c r="BK117" s="125"/>
      <c r="BL117" s="125"/>
      <c r="BM117" s="125"/>
      <c r="BN117" s="125"/>
      <c r="BO117" s="125"/>
      <c r="BP117" s="125"/>
      <c r="BQ117" s="125"/>
      <c r="BR117" s="125"/>
      <c r="BS117" s="125"/>
      <c r="BT117" s="125"/>
      <c r="BU117" s="125"/>
      <c r="BV117" s="125"/>
      <c r="BW117" s="125"/>
      <c r="BX117" s="125"/>
      <c r="BY117" s="125"/>
      <c r="BZ117" s="125"/>
      <c r="CA117" s="125"/>
      <c r="CB117" s="125"/>
      <c r="CC117" s="125"/>
      <c r="CD117" s="125"/>
      <c r="CE117" s="125"/>
      <c r="CF117" s="125"/>
      <c r="CG117" s="125"/>
      <c r="CH117" s="125"/>
      <c r="CI117" s="125"/>
      <c r="CJ117" s="125"/>
      <c r="CK117" s="125"/>
      <c r="CL117" s="125"/>
      <c r="CM117" s="125"/>
      <c r="CN117" s="125"/>
      <c r="CO117" s="125"/>
      <c r="CP117" s="125"/>
      <c r="CQ117" s="125"/>
      <c r="CR117" s="125"/>
      <c r="CS117" s="125"/>
      <c r="CT117" s="125"/>
      <c r="CU117" s="125"/>
      <c r="CV117" s="125"/>
      <c r="CW117" s="125"/>
      <c r="CX117" s="125"/>
      <c r="CY117" s="125"/>
      <c r="CZ117" s="125"/>
      <c r="DA117" s="125"/>
      <c r="DB117" s="125"/>
      <c r="DC117" s="125"/>
      <c r="DD117" s="125"/>
      <c r="DE117" s="125"/>
      <c r="DF117" s="125"/>
      <c r="DG117" s="125"/>
      <c r="DH117" s="125"/>
      <c r="DI117" s="125"/>
      <c r="DJ117" s="125"/>
      <c r="DK117" s="125"/>
      <c r="DL117" s="125"/>
      <c r="DM117" s="125"/>
      <c r="DN117" s="125"/>
      <c r="DO117" s="125"/>
      <c r="DP117" s="125"/>
      <c r="DQ117" s="125"/>
      <c r="DR117" s="125"/>
      <c r="DS117" s="125"/>
      <c r="DT117" s="125"/>
      <c r="DU117" s="125"/>
      <c r="DV117" s="125"/>
      <c r="DW117" s="125"/>
      <c r="DX117" s="125"/>
      <c r="DY117" s="125"/>
      <c r="DZ117" s="125"/>
      <c r="EA117" s="125"/>
      <c r="EB117" s="125"/>
      <c r="EC117" s="125"/>
      <c r="ED117" s="125"/>
      <c r="EE117" s="125"/>
      <c r="EF117" s="125"/>
      <c r="EG117" s="125"/>
      <c r="EH117" s="125"/>
      <c r="EI117" s="125"/>
      <c r="EJ117" s="125"/>
      <c r="EK117" s="125"/>
      <c r="EL117" s="125"/>
      <c r="EM117" s="125"/>
      <c r="EN117" s="125"/>
      <c r="EO117" s="125"/>
      <c r="EP117" s="125"/>
      <c r="EQ117" s="125"/>
      <c r="ER117" s="125"/>
      <c r="ES117" s="125"/>
      <c r="ET117" s="125"/>
      <c r="EU117" s="125"/>
      <c r="EV117" s="125"/>
      <c r="EW117" s="125"/>
      <c r="EX117" s="125"/>
      <c r="EY117" s="125"/>
      <c r="EZ117" s="125"/>
      <c r="FA117" s="125"/>
      <c r="FB117" s="125"/>
      <c r="FC117" s="125"/>
      <c r="FD117" s="125"/>
      <c r="FE117" s="125"/>
      <c r="FF117" s="125"/>
      <c r="FG117" s="125"/>
    </row>
    <row r="118" spans="1:163" s="126" customFormat="1" ht="13.9" customHeight="1">
      <c r="A118" s="120" t="s">
        <v>222</v>
      </c>
      <c r="B118" s="121">
        <f t="shared" si="9"/>
        <v>510</v>
      </c>
      <c r="C118" s="122">
        <f t="shared" si="10"/>
        <v>97</v>
      </c>
      <c r="D118" s="122">
        <f t="shared" si="11"/>
        <v>413</v>
      </c>
      <c r="E118" s="123">
        <v>68</v>
      </c>
      <c r="F118" s="123">
        <v>13</v>
      </c>
      <c r="G118" s="123">
        <v>55</v>
      </c>
      <c r="H118" s="124">
        <v>107</v>
      </c>
      <c r="I118" s="135">
        <v>21</v>
      </c>
      <c r="J118" s="135">
        <v>86</v>
      </c>
      <c r="K118" s="123">
        <v>96</v>
      </c>
      <c r="L118" s="123">
        <v>18</v>
      </c>
      <c r="M118" s="123">
        <v>78</v>
      </c>
      <c r="N118" s="123">
        <v>140</v>
      </c>
      <c r="O118" s="123">
        <v>24</v>
      </c>
      <c r="P118" s="123">
        <v>116</v>
      </c>
      <c r="Q118" s="123">
        <v>99</v>
      </c>
      <c r="R118" s="123">
        <v>21</v>
      </c>
      <c r="S118" s="123">
        <v>78</v>
      </c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  <c r="BD118" s="125"/>
      <c r="BE118" s="125"/>
      <c r="BF118" s="125"/>
      <c r="BG118" s="125"/>
      <c r="BH118" s="125"/>
      <c r="BI118" s="125"/>
      <c r="BJ118" s="125"/>
      <c r="BK118" s="125"/>
      <c r="BL118" s="125"/>
      <c r="BM118" s="125"/>
      <c r="BN118" s="125"/>
      <c r="BO118" s="125"/>
      <c r="BP118" s="125"/>
      <c r="BQ118" s="125"/>
      <c r="BR118" s="125"/>
      <c r="BS118" s="125"/>
      <c r="BT118" s="125"/>
      <c r="BU118" s="125"/>
      <c r="BV118" s="125"/>
      <c r="BW118" s="125"/>
      <c r="BX118" s="125"/>
      <c r="BY118" s="125"/>
      <c r="BZ118" s="125"/>
      <c r="CA118" s="125"/>
      <c r="CB118" s="125"/>
      <c r="CC118" s="125"/>
      <c r="CD118" s="125"/>
      <c r="CE118" s="125"/>
      <c r="CF118" s="125"/>
      <c r="CG118" s="125"/>
      <c r="CH118" s="125"/>
      <c r="CI118" s="125"/>
      <c r="CJ118" s="125"/>
      <c r="CK118" s="125"/>
      <c r="CL118" s="125"/>
      <c r="CM118" s="125"/>
      <c r="CN118" s="125"/>
      <c r="CO118" s="125"/>
      <c r="CP118" s="125"/>
      <c r="CQ118" s="125"/>
      <c r="CR118" s="125"/>
      <c r="CS118" s="125"/>
      <c r="CT118" s="125"/>
      <c r="CU118" s="125"/>
      <c r="CV118" s="125"/>
      <c r="CW118" s="125"/>
      <c r="CX118" s="125"/>
      <c r="CY118" s="125"/>
      <c r="CZ118" s="125"/>
      <c r="DA118" s="125"/>
      <c r="DB118" s="125"/>
      <c r="DC118" s="125"/>
      <c r="DD118" s="125"/>
      <c r="DE118" s="125"/>
      <c r="DF118" s="125"/>
      <c r="DG118" s="125"/>
      <c r="DH118" s="125"/>
      <c r="DI118" s="125"/>
      <c r="DJ118" s="125"/>
      <c r="DK118" s="125"/>
      <c r="DL118" s="125"/>
      <c r="DM118" s="125"/>
      <c r="DN118" s="125"/>
      <c r="DO118" s="125"/>
      <c r="DP118" s="125"/>
      <c r="DQ118" s="125"/>
      <c r="DR118" s="125"/>
      <c r="DS118" s="125"/>
      <c r="DT118" s="125"/>
      <c r="DU118" s="125"/>
      <c r="DV118" s="125"/>
      <c r="DW118" s="125"/>
      <c r="DX118" s="125"/>
      <c r="DY118" s="125"/>
      <c r="DZ118" s="125"/>
      <c r="EA118" s="125"/>
      <c r="EB118" s="125"/>
      <c r="EC118" s="125"/>
      <c r="ED118" s="125"/>
      <c r="EE118" s="125"/>
      <c r="EF118" s="125"/>
      <c r="EG118" s="125"/>
      <c r="EH118" s="125"/>
      <c r="EI118" s="125"/>
      <c r="EJ118" s="125"/>
      <c r="EK118" s="125"/>
      <c r="EL118" s="125"/>
      <c r="EM118" s="125"/>
      <c r="EN118" s="125"/>
      <c r="EO118" s="125"/>
      <c r="EP118" s="125"/>
      <c r="EQ118" s="125"/>
      <c r="ER118" s="125"/>
      <c r="ES118" s="125"/>
      <c r="ET118" s="125"/>
      <c r="EU118" s="125"/>
      <c r="EV118" s="125"/>
      <c r="EW118" s="125"/>
      <c r="EX118" s="125"/>
      <c r="EY118" s="125"/>
      <c r="EZ118" s="125"/>
      <c r="FA118" s="125"/>
      <c r="FB118" s="125"/>
      <c r="FC118" s="125"/>
      <c r="FD118" s="125"/>
      <c r="FE118" s="125"/>
      <c r="FF118" s="125"/>
      <c r="FG118" s="125"/>
    </row>
    <row r="119" spans="1:163" s="126" customFormat="1" ht="13.9" customHeight="1">
      <c r="A119" s="120" t="s">
        <v>216</v>
      </c>
      <c r="B119" s="121">
        <f t="shared" si="9"/>
        <v>366</v>
      </c>
      <c r="C119" s="122">
        <f t="shared" si="10"/>
        <v>47</v>
      </c>
      <c r="D119" s="122">
        <f t="shared" si="11"/>
        <v>319</v>
      </c>
      <c r="E119" s="123">
        <v>49</v>
      </c>
      <c r="F119" s="123">
        <v>7</v>
      </c>
      <c r="G119" s="123">
        <v>42</v>
      </c>
      <c r="H119" s="124">
        <v>73</v>
      </c>
      <c r="I119" s="135">
        <v>9</v>
      </c>
      <c r="J119" s="135">
        <v>64</v>
      </c>
      <c r="K119" s="123">
        <v>74</v>
      </c>
      <c r="L119" s="123">
        <v>13</v>
      </c>
      <c r="M119" s="123">
        <v>61</v>
      </c>
      <c r="N119" s="123">
        <v>94</v>
      </c>
      <c r="O119" s="123">
        <v>10</v>
      </c>
      <c r="P119" s="123">
        <v>84</v>
      </c>
      <c r="Q119" s="123">
        <v>76</v>
      </c>
      <c r="R119" s="123">
        <v>8</v>
      </c>
      <c r="S119" s="123">
        <v>68</v>
      </c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5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  <c r="BD119" s="125"/>
      <c r="BE119" s="125"/>
      <c r="BF119" s="125"/>
      <c r="BG119" s="125"/>
      <c r="BH119" s="125"/>
      <c r="BI119" s="125"/>
      <c r="BJ119" s="125"/>
      <c r="BK119" s="125"/>
      <c r="BL119" s="125"/>
      <c r="BM119" s="125"/>
      <c r="BN119" s="125"/>
      <c r="BO119" s="125"/>
      <c r="BP119" s="125"/>
      <c r="BQ119" s="125"/>
      <c r="BR119" s="125"/>
      <c r="BS119" s="125"/>
      <c r="BT119" s="125"/>
      <c r="BU119" s="125"/>
      <c r="BV119" s="125"/>
      <c r="BW119" s="125"/>
      <c r="BX119" s="125"/>
      <c r="BY119" s="125"/>
      <c r="BZ119" s="125"/>
      <c r="CA119" s="125"/>
      <c r="CB119" s="125"/>
      <c r="CC119" s="125"/>
      <c r="CD119" s="125"/>
      <c r="CE119" s="125"/>
      <c r="CF119" s="125"/>
      <c r="CG119" s="125"/>
      <c r="CH119" s="125"/>
      <c r="CI119" s="125"/>
      <c r="CJ119" s="125"/>
      <c r="CK119" s="125"/>
      <c r="CL119" s="125"/>
      <c r="CM119" s="125"/>
      <c r="CN119" s="125"/>
      <c r="CO119" s="125"/>
      <c r="CP119" s="125"/>
      <c r="CQ119" s="125"/>
      <c r="CR119" s="125"/>
      <c r="CS119" s="125"/>
      <c r="CT119" s="125"/>
      <c r="CU119" s="125"/>
      <c r="CV119" s="125"/>
      <c r="CW119" s="125"/>
      <c r="CX119" s="125"/>
      <c r="CY119" s="125"/>
      <c r="CZ119" s="125"/>
      <c r="DA119" s="125"/>
      <c r="DB119" s="125"/>
      <c r="DC119" s="125"/>
      <c r="DD119" s="125"/>
      <c r="DE119" s="125"/>
      <c r="DF119" s="125"/>
      <c r="DG119" s="125"/>
      <c r="DH119" s="125"/>
      <c r="DI119" s="125"/>
      <c r="DJ119" s="125"/>
      <c r="DK119" s="125"/>
      <c r="DL119" s="125"/>
      <c r="DM119" s="125"/>
      <c r="DN119" s="125"/>
      <c r="DO119" s="125"/>
      <c r="DP119" s="125"/>
      <c r="DQ119" s="125"/>
      <c r="DR119" s="125"/>
      <c r="DS119" s="125"/>
      <c r="DT119" s="125"/>
      <c r="DU119" s="125"/>
      <c r="DV119" s="125"/>
      <c r="DW119" s="125"/>
      <c r="DX119" s="125"/>
      <c r="DY119" s="125"/>
      <c r="DZ119" s="125"/>
      <c r="EA119" s="125"/>
      <c r="EB119" s="125"/>
      <c r="EC119" s="125"/>
      <c r="ED119" s="125"/>
      <c r="EE119" s="125"/>
      <c r="EF119" s="125"/>
      <c r="EG119" s="125"/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25"/>
      <c r="FG119" s="125"/>
    </row>
    <row r="120" spans="1:163" s="116" customFormat="1" ht="16.149999999999999" customHeight="1">
      <c r="A120" s="127" t="s">
        <v>117</v>
      </c>
      <c r="B120" s="117">
        <f t="shared" si="9"/>
        <v>749</v>
      </c>
      <c r="C120" s="118">
        <f t="shared" si="10"/>
        <v>108</v>
      </c>
      <c r="D120" s="118">
        <f t="shared" si="11"/>
        <v>641</v>
      </c>
      <c r="E120" s="119">
        <f>SUM(E121:E125)</f>
        <v>98</v>
      </c>
      <c r="F120" s="119">
        <f>SUM(F121:F125)</f>
        <v>20</v>
      </c>
      <c r="G120" s="119">
        <f>SUM(G121:G125)</f>
        <v>78</v>
      </c>
      <c r="H120" s="119">
        <v>148</v>
      </c>
      <c r="I120" s="134">
        <v>17</v>
      </c>
      <c r="J120" s="134">
        <v>131</v>
      </c>
      <c r="K120" s="119">
        <v>142</v>
      </c>
      <c r="L120" s="119">
        <v>20</v>
      </c>
      <c r="M120" s="119">
        <v>122</v>
      </c>
      <c r="N120" s="119">
        <v>220</v>
      </c>
      <c r="O120" s="119">
        <v>33</v>
      </c>
      <c r="P120" s="119">
        <v>187</v>
      </c>
      <c r="Q120" s="128">
        <v>141</v>
      </c>
      <c r="R120" s="128">
        <v>18</v>
      </c>
      <c r="S120" s="128">
        <v>123</v>
      </c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15"/>
      <c r="CO120" s="115"/>
      <c r="CP120" s="115"/>
      <c r="CQ120" s="115"/>
      <c r="CR120" s="115"/>
      <c r="CS120" s="115"/>
      <c r="CT120" s="115"/>
      <c r="CU120" s="115"/>
      <c r="CV120" s="115"/>
      <c r="CW120" s="115"/>
      <c r="CX120" s="115"/>
      <c r="CY120" s="115"/>
      <c r="CZ120" s="115"/>
      <c r="DA120" s="115"/>
      <c r="DB120" s="115"/>
      <c r="DC120" s="115"/>
      <c r="DD120" s="115"/>
      <c r="DE120" s="115"/>
      <c r="DF120" s="115"/>
      <c r="DG120" s="115"/>
      <c r="DH120" s="115"/>
      <c r="DI120" s="115"/>
      <c r="DJ120" s="115"/>
      <c r="DK120" s="115"/>
      <c r="DL120" s="115"/>
      <c r="DM120" s="115"/>
      <c r="DN120" s="115"/>
      <c r="DO120" s="115"/>
      <c r="DP120" s="115"/>
      <c r="DQ120" s="115"/>
      <c r="DR120" s="115"/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15"/>
      <c r="ES120" s="115"/>
      <c r="ET120" s="115"/>
      <c r="EU120" s="115"/>
      <c r="EV120" s="115"/>
      <c r="EW120" s="115"/>
      <c r="EX120" s="115"/>
      <c r="EY120" s="115"/>
      <c r="EZ120" s="115"/>
      <c r="FA120" s="115"/>
      <c r="FB120" s="115"/>
      <c r="FC120" s="115"/>
      <c r="FD120" s="115"/>
      <c r="FE120" s="115"/>
      <c r="FF120" s="115"/>
      <c r="FG120" s="115"/>
    </row>
    <row r="121" spans="1:163" s="126" customFormat="1" ht="13.9" customHeight="1">
      <c r="A121" s="120" t="s">
        <v>220</v>
      </c>
      <c r="B121" s="121">
        <f t="shared" si="9"/>
        <v>257</v>
      </c>
      <c r="C121" s="122">
        <f t="shared" si="10"/>
        <v>39</v>
      </c>
      <c r="D121" s="122">
        <f t="shared" si="11"/>
        <v>218</v>
      </c>
      <c r="E121" s="123">
        <v>33</v>
      </c>
      <c r="F121" s="123">
        <v>10</v>
      </c>
      <c r="G121" s="123">
        <v>23</v>
      </c>
      <c r="H121" s="124">
        <v>45</v>
      </c>
      <c r="I121" s="135">
        <v>6</v>
      </c>
      <c r="J121" s="135">
        <v>39</v>
      </c>
      <c r="K121" s="123">
        <v>48</v>
      </c>
      <c r="L121" s="123">
        <v>7</v>
      </c>
      <c r="M121" s="123">
        <v>41</v>
      </c>
      <c r="N121" s="123">
        <v>80</v>
      </c>
      <c r="O121" s="123">
        <v>8</v>
      </c>
      <c r="P121" s="123">
        <v>72</v>
      </c>
      <c r="Q121" s="124">
        <v>51</v>
      </c>
      <c r="R121" s="124">
        <v>8</v>
      </c>
      <c r="S121" s="124">
        <v>43</v>
      </c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5"/>
      <c r="AW121" s="125"/>
      <c r="AX121" s="125"/>
      <c r="AY121" s="125"/>
      <c r="AZ121" s="125"/>
      <c r="BA121" s="125"/>
      <c r="BB121" s="125"/>
      <c r="BC121" s="125"/>
      <c r="BD121" s="125"/>
      <c r="BE121" s="125"/>
      <c r="BF121" s="125"/>
      <c r="BG121" s="125"/>
      <c r="BH121" s="125"/>
      <c r="BI121" s="125"/>
      <c r="BJ121" s="125"/>
      <c r="BK121" s="125"/>
      <c r="BL121" s="125"/>
      <c r="BM121" s="125"/>
      <c r="BN121" s="125"/>
      <c r="BO121" s="125"/>
      <c r="BP121" s="125"/>
      <c r="BQ121" s="125"/>
      <c r="BR121" s="125"/>
      <c r="BS121" s="125"/>
      <c r="BT121" s="125"/>
      <c r="BU121" s="125"/>
      <c r="BV121" s="125"/>
      <c r="BW121" s="125"/>
      <c r="BX121" s="125"/>
      <c r="BY121" s="125"/>
      <c r="BZ121" s="125"/>
      <c r="CA121" s="125"/>
      <c r="CB121" s="125"/>
      <c r="CC121" s="125"/>
      <c r="CD121" s="125"/>
      <c r="CE121" s="125"/>
      <c r="CF121" s="125"/>
      <c r="CG121" s="125"/>
      <c r="CH121" s="125"/>
      <c r="CI121" s="125"/>
      <c r="CJ121" s="125"/>
      <c r="CK121" s="125"/>
      <c r="CL121" s="125"/>
      <c r="CM121" s="125"/>
      <c r="CN121" s="125"/>
      <c r="CO121" s="125"/>
      <c r="CP121" s="125"/>
      <c r="CQ121" s="125"/>
      <c r="CR121" s="125"/>
      <c r="CS121" s="125"/>
      <c r="CT121" s="125"/>
      <c r="CU121" s="125"/>
      <c r="CV121" s="125"/>
      <c r="CW121" s="125"/>
      <c r="CX121" s="125"/>
      <c r="CY121" s="125"/>
      <c r="CZ121" s="125"/>
      <c r="DA121" s="125"/>
      <c r="DB121" s="125"/>
      <c r="DC121" s="125"/>
      <c r="DD121" s="125"/>
      <c r="DE121" s="125"/>
      <c r="DF121" s="125"/>
      <c r="DG121" s="125"/>
      <c r="DH121" s="125"/>
      <c r="DI121" s="125"/>
      <c r="DJ121" s="125"/>
      <c r="DK121" s="125"/>
      <c r="DL121" s="125"/>
      <c r="DM121" s="125"/>
      <c r="DN121" s="125"/>
      <c r="DO121" s="125"/>
      <c r="DP121" s="125"/>
      <c r="DQ121" s="125"/>
      <c r="DR121" s="125"/>
      <c r="DS121" s="125"/>
      <c r="DT121" s="125"/>
      <c r="DU121" s="125"/>
      <c r="DV121" s="125"/>
      <c r="DW121" s="125"/>
      <c r="DX121" s="125"/>
      <c r="DY121" s="125"/>
      <c r="DZ121" s="125"/>
      <c r="EA121" s="125"/>
      <c r="EB121" s="125"/>
      <c r="EC121" s="125"/>
      <c r="ED121" s="125"/>
      <c r="EE121" s="125"/>
      <c r="EF121" s="125"/>
      <c r="EG121" s="125"/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25"/>
      <c r="FG121" s="125"/>
    </row>
    <row r="122" spans="1:163" s="126" customFormat="1" ht="13.9" customHeight="1">
      <c r="A122" s="120" t="s">
        <v>237</v>
      </c>
      <c r="B122" s="121">
        <f t="shared" si="9"/>
        <v>186</v>
      </c>
      <c r="C122" s="122">
        <f t="shared" si="10"/>
        <v>33</v>
      </c>
      <c r="D122" s="122">
        <f t="shared" si="11"/>
        <v>153</v>
      </c>
      <c r="E122" s="123">
        <v>27</v>
      </c>
      <c r="F122" s="123">
        <v>5</v>
      </c>
      <c r="G122" s="123">
        <v>22</v>
      </c>
      <c r="H122" s="124">
        <v>32</v>
      </c>
      <c r="I122" s="135">
        <v>3</v>
      </c>
      <c r="J122" s="135">
        <v>29</v>
      </c>
      <c r="K122" s="123">
        <v>34</v>
      </c>
      <c r="L122" s="123">
        <v>6</v>
      </c>
      <c r="M122" s="123">
        <v>28</v>
      </c>
      <c r="N122" s="123">
        <v>54</v>
      </c>
      <c r="O122" s="123">
        <v>12</v>
      </c>
      <c r="P122" s="123">
        <v>42</v>
      </c>
      <c r="Q122" s="123">
        <v>39</v>
      </c>
      <c r="R122" s="123">
        <v>7</v>
      </c>
      <c r="S122" s="123">
        <v>32</v>
      </c>
      <c r="T122" s="125"/>
      <c r="U122" s="125"/>
      <c r="V122" s="125"/>
      <c r="W122" s="125"/>
      <c r="X122" s="125"/>
      <c r="Y122" s="125"/>
      <c r="Z122" s="125"/>
      <c r="AA122" s="125"/>
      <c r="AB122" s="125"/>
      <c r="AC122" s="125"/>
      <c r="AD122" s="125"/>
      <c r="AE122" s="125"/>
      <c r="AF122" s="125"/>
      <c r="AG122" s="125"/>
      <c r="AH122" s="125"/>
      <c r="AI122" s="125"/>
      <c r="AJ122" s="125"/>
      <c r="AK122" s="125"/>
      <c r="AL122" s="125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5"/>
      <c r="AW122" s="125"/>
      <c r="AX122" s="125"/>
      <c r="AY122" s="125"/>
      <c r="AZ122" s="125"/>
      <c r="BA122" s="125"/>
      <c r="BB122" s="125"/>
      <c r="BC122" s="125"/>
      <c r="BD122" s="125"/>
      <c r="BE122" s="125"/>
      <c r="BF122" s="125"/>
      <c r="BG122" s="125"/>
      <c r="BH122" s="125"/>
      <c r="BI122" s="125"/>
      <c r="BJ122" s="125"/>
      <c r="BK122" s="125"/>
      <c r="BL122" s="125"/>
      <c r="BM122" s="125"/>
      <c r="BN122" s="125"/>
      <c r="BO122" s="125"/>
      <c r="BP122" s="125"/>
      <c r="BQ122" s="125"/>
      <c r="BR122" s="125"/>
      <c r="BS122" s="125"/>
      <c r="BT122" s="125"/>
      <c r="BU122" s="125"/>
      <c r="BV122" s="125"/>
      <c r="BW122" s="125"/>
      <c r="BX122" s="125"/>
      <c r="BY122" s="125"/>
      <c r="BZ122" s="125"/>
      <c r="CA122" s="125"/>
      <c r="CB122" s="125"/>
      <c r="CC122" s="125"/>
      <c r="CD122" s="125"/>
      <c r="CE122" s="125"/>
      <c r="CF122" s="125"/>
      <c r="CG122" s="125"/>
      <c r="CH122" s="125"/>
      <c r="CI122" s="125"/>
      <c r="CJ122" s="125"/>
      <c r="CK122" s="125"/>
      <c r="CL122" s="125"/>
      <c r="CM122" s="125"/>
      <c r="CN122" s="125"/>
      <c r="CO122" s="125"/>
      <c r="CP122" s="125"/>
      <c r="CQ122" s="125"/>
      <c r="CR122" s="125"/>
      <c r="CS122" s="125"/>
      <c r="CT122" s="125"/>
      <c r="CU122" s="125"/>
      <c r="CV122" s="125"/>
      <c r="CW122" s="125"/>
      <c r="CX122" s="125"/>
      <c r="CY122" s="125"/>
      <c r="CZ122" s="125"/>
      <c r="DA122" s="125"/>
      <c r="DB122" s="125"/>
      <c r="DC122" s="125"/>
      <c r="DD122" s="125"/>
      <c r="DE122" s="125"/>
      <c r="DF122" s="125"/>
      <c r="DG122" s="125"/>
      <c r="DH122" s="125"/>
      <c r="DI122" s="125"/>
      <c r="DJ122" s="125"/>
      <c r="DK122" s="125"/>
      <c r="DL122" s="125"/>
      <c r="DM122" s="125"/>
      <c r="DN122" s="125"/>
      <c r="DO122" s="125"/>
      <c r="DP122" s="125"/>
      <c r="DQ122" s="125"/>
      <c r="DR122" s="125"/>
      <c r="DS122" s="125"/>
      <c r="DT122" s="125"/>
      <c r="DU122" s="125"/>
      <c r="DV122" s="125"/>
      <c r="DW122" s="125"/>
      <c r="DX122" s="125"/>
      <c r="DY122" s="125"/>
      <c r="DZ122" s="125"/>
      <c r="EA122" s="125"/>
      <c r="EB122" s="125"/>
      <c r="EC122" s="125"/>
      <c r="ED122" s="125"/>
      <c r="EE122" s="125"/>
      <c r="EF122" s="125"/>
      <c r="EG122" s="125"/>
      <c r="EH122" s="125"/>
      <c r="EI122" s="125"/>
      <c r="EJ122" s="125"/>
      <c r="EK122" s="125"/>
      <c r="EL122" s="125"/>
      <c r="EM122" s="125"/>
      <c r="EN122" s="125"/>
      <c r="EO122" s="125"/>
      <c r="EP122" s="125"/>
      <c r="EQ122" s="125"/>
      <c r="ER122" s="125"/>
      <c r="ES122" s="125"/>
      <c r="ET122" s="125"/>
      <c r="EU122" s="125"/>
      <c r="EV122" s="125"/>
      <c r="EW122" s="125"/>
      <c r="EX122" s="125"/>
      <c r="EY122" s="125"/>
      <c r="EZ122" s="125"/>
      <c r="FA122" s="125"/>
      <c r="FB122" s="125"/>
      <c r="FC122" s="125"/>
      <c r="FD122" s="125"/>
      <c r="FE122" s="125"/>
      <c r="FF122" s="125"/>
      <c r="FG122" s="125"/>
    </row>
    <row r="123" spans="1:163" s="126" customFormat="1" ht="13.9" customHeight="1">
      <c r="A123" s="120" t="s">
        <v>221</v>
      </c>
      <c r="B123" s="121">
        <f t="shared" si="9"/>
        <v>145</v>
      </c>
      <c r="C123" s="122">
        <f t="shared" si="10"/>
        <v>16</v>
      </c>
      <c r="D123" s="122">
        <f t="shared" si="11"/>
        <v>129</v>
      </c>
      <c r="E123" s="123">
        <v>17</v>
      </c>
      <c r="F123" s="123">
        <v>2</v>
      </c>
      <c r="G123" s="123">
        <v>15</v>
      </c>
      <c r="H123" s="124">
        <v>32</v>
      </c>
      <c r="I123" s="135">
        <v>4</v>
      </c>
      <c r="J123" s="135">
        <v>28</v>
      </c>
      <c r="K123" s="123">
        <v>29</v>
      </c>
      <c r="L123" s="123">
        <v>2</v>
      </c>
      <c r="M123" s="123">
        <v>27</v>
      </c>
      <c r="N123" s="123">
        <v>37</v>
      </c>
      <c r="O123" s="123">
        <v>5</v>
      </c>
      <c r="P123" s="123">
        <v>32</v>
      </c>
      <c r="Q123" s="123">
        <v>30</v>
      </c>
      <c r="R123" s="123">
        <v>3</v>
      </c>
      <c r="S123" s="123">
        <v>27</v>
      </c>
      <c r="T123" s="125"/>
      <c r="U123" s="125"/>
      <c r="V123" s="125"/>
      <c r="W123" s="125"/>
      <c r="X123" s="125"/>
      <c r="Y123" s="125"/>
      <c r="Z123" s="125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  <c r="BD123" s="125"/>
      <c r="BE123" s="125"/>
      <c r="BF123" s="125"/>
      <c r="BG123" s="125"/>
      <c r="BH123" s="125"/>
      <c r="BI123" s="125"/>
      <c r="BJ123" s="125"/>
      <c r="BK123" s="125"/>
      <c r="BL123" s="125"/>
      <c r="BM123" s="125"/>
      <c r="BN123" s="125"/>
      <c r="BO123" s="125"/>
      <c r="BP123" s="125"/>
      <c r="BQ123" s="125"/>
      <c r="BR123" s="125"/>
      <c r="BS123" s="125"/>
      <c r="BT123" s="125"/>
      <c r="BU123" s="125"/>
      <c r="BV123" s="125"/>
      <c r="BW123" s="125"/>
      <c r="BX123" s="125"/>
      <c r="BY123" s="125"/>
      <c r="BZ123" s="125"/>
      <c r="CA123" s="125"/>
      <c r="CB123" s="125"/>
      <c r="CC123" s="125"/>
      <c r="CD123" s="125"/>
      <c r="CE123" s="125"/>
      <c r="CF123" s="125"/>
      <c r="CG123" s="125"/>
      <c r="CH123" s="125"/>
      <c r="CI123" s="125"/>
      <c r="CJ123" s="125"/>
      <c r="CK123" s="125"/>
      <c r="CL123" s="125"/>
      <c r="CM123" s="125"/>
      <c r="CN123" s="125"/>
      <c r="CO123" s="125"/>
      <c r="CP123" s="125"/>
      <c r="CQ123" s="125"/>
      <c r="CR123" s="125"/>
      <c r="CS123" s="125"/>
      <c r="CT123" s="125"/>
      <c r="CU123" s="125"/>
      <c r="CV123" s="125"/>
      <c r="CW123" s="125"/>
      <c r="CX123" s="125"/>
      <c r="CY123" s="125"/>
      <c r="CZ123" s="125"/>
      <c r="DA123" s="125"/>
      <c r="DB123" s="125"/>
      <c r="DC123" s="125"/>
      <c r="DD123" s="125"/>
      <c r="DE123" s="125"/>
      <c r="DF123" s="125"/>
      <c r="DG123" s="125"/>
      <c r="DH123" s="125"/>
      <c r="DI123" s="125"/>
      <c r="DJ123" s="125"/>
      <c r="DK123" s="125"/>
      <c r="DL123" s="125"/>
      <c r="DM123" s="125"/>
      <c r="DN123" s="125"/>
      <c r="DO123" s="125"/>
      <c r="DP123" s="125"/>
      <c r="DQ123" s="125"/>
      <c r="DR123" s="125"/>
      <c r="DS123" s="125"/>
      <c r="DT123" s="125"/>
      <c r="DU123" s="125"/>
      <c r="DV123" s="125"/>
      <c r="DW123" s="125"/>
      <c r="DX123" s="125"/>
      <c r="DY123" s="125"/>
      <c r="DZ123" s="125"/>
      <c r="EA123" s="125"/>
      <c r="EB123" s="125"/>
      <c r="EC123" s="125"/>
      <c r="ED123" s="125"/>
      <c r="EE123" s="125"/>
      <c r="EF123" s="125"/>
      <c r="EG123" s="125"/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25"/>
      <c r="FG123" s="125"/>
    </row>
    <row r="124" spans="1:163" s="126" customFormat="1" ht="13.9" customHeight="1">
      <c r="A124" s="120" t="s">
        <v>218</v>
      </c>
      <c r="B124" s="121">
        <f t="shared" si="9"/>
        <v>81</v>
      </c>
      <c r="C124" s="122">
        <f t="shared" si="10"/>
        <v>11</v>
      </c>
      <c r="D124" s="122">
        <f t="shared" si="11"/>
        <v>70</v>
      </c>
      <c r="E124" s="123">
        <v>10</v>
      </c>
      <c r="F124" s="123">
        <v>3</v>
      </c>
      <c r="G124" s="123">
        <v>7</v>
      </c>
      <c r="H124" s="124">
        <v>21</v>
      </c>
      <c r="I124" s="135">
        <v>2</v>
      </c>
      <c r="J124" s="135">
        <v>19</v>
      </c>
      <c r="K124" s="123">
        <v>19</v>
      </c>
      <c r="L124" s="123">
        <v>3</v>
      </c>
      <c r="M124" s="123">
        <v>16</v>
      </c>
      <c r="N124" s="123">
        <v>21</v>
      </c>
      <c r="O124" s="123">
        <v>3</v>
      </c>
      <c r="P124" s="123">
        <v>18</v>
      </c>
      <c r="Q124" s="123">
        <v>10</v>
      </c>
      <c r="R124" s="123">
        <v>0</v>
      </c>
      <c r="S124" s="123">
        <v>10</v>
      </c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125"/>
      <c r="AF124" s="125"/>
      <c r="AG124" s="125"/>
      <c r="AH124" s="125"/>
      <c r="AI124" s="125"/>
      <c r="AJ124" s="125"/>
      <c r="AK124" s="125"/>
      <c r="AL124" s="125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5"/>
      <c r="AW124" s="125"/>
      <c r="AX124" s="125"/>
      <c r="AY124" s="125"/>
      <c r="AZ124" s="125"/>
      <c r="BA124" s="125"/>
      <c r="BB124" s="125"/>
      <c r="BC124" s="125"/>
      <c r="BD124" s="125"/>
      <c r="BE124" s="125"/>
      <c r="BF124" s="125"/>
      <c r="BG124" s="125"/>
      <c r="BH124" s="125"/>
      <c r="BI124" s="125"/>
      <c r="BJ124" s="125"/>
      <c r="BK124" s="125"/>
      <c r="BL124" s="125"/>
      <c r="BM124" s="125"/>
      <c r="BN124" s="125"/>
      <c r="BO124" s="125"/>
      <c r="BP124" s="125"/>
      <c r="BQ124" s="125"/>
      <c r="BR124" s="125"/>
      <c r="BS124" s="125"/>
      <c r="BT124" s="125"/>
      <c r="BU124" s="125"/>
      <c r="BV124" s="125"/>
      <c r="BW124" s="125"/>
      <c r="BX124" s="125"/>
      <c r="BY124" s="125"/>
      <c r="BZ124" s="125"/>
      <c r="CA124" s="125"/>
      <c r="CB124" s="125"/>
      <c r="CC124" s="125"/>
      <c r="CD124" s="125"/>
      <c r="CE124" s="125"/>
      <c r="CF124" s="125"/>
      <c r="CG124" s="125"/>
      <c r="CH124" s="125"/>
      <c r="CI124" s="125"/>
      <c r="CJ124" s="125"/>
      <c r="CK124" s="125"/>
      <c r="CL124" s="125"/>
      <c r="CM124" s="125"/>
      <c r="CN124" s="125"/>
      <c r="CO124" s="125"/>
      <c r="CP124" s="125"/>
      <c r="CQ124" s="125"/>
      <c r="CR124" s="125"/>
      <c r="CS124" s="125"/>
      <c r="CT124" s="125"/>
      <c r="CU124" s="125"/>
      <c r="CV124" s="125"/>
      <c r="CW124" s="125"/>
      <c r="CX124" s="125"/>
      <c r="CY124" s="125"/>
      <c r="CZ124" s="125"/>
      <c r="DA124" s="125"/>
      <c r="DB124" s="125"/>
      <c r="DC124" s="125"/>
      <c r="DD124" s="125"/>
      <c r="DE124" s="125"/>
      <c r="DF124" s="125"/>
      <c r="DG124" s="125"/>
      <c r="DH124" s="125"/>
      <c r="DI124" s="125"/>
      <c r="DJ124" s="125"/>
      <c r="DK124" s="125"/>
      <c r="DL124" s="125"/>
      <c r="DM124" s="125"/>
      <c r="DN124" s="125"/>
      <c r="DO124" s="125"/>
      <c r="DP124" s="125"/>
      <c r="DQ124" s="125"/>
      <c r="DR124" s="125"/>
      <c r="DS124" s="125"/>
      <c r="DT124" s="125"/>
      <c r="DU124" s="125"/>
      <c r="DV124" s="125"/>
      <c r="DW124" s="125"/>
      <c r="DX124" s="125"/>
      <c r="DY124" s="125"/>
      <c r="DZ124" s="125"/>
      <c r="EA124" s="125"/>
      <c r="EB124" s="125"/>
      <c r="EC124" s="125"/>
      <c r="ED124" s="125"/>
      <c r="EE124" s="125"/>
      <c r="EF124" s="125"/>
      <c r="EG124" s="125"/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25"/>
      <c r="FG124" s="125"/>
    </row>
    <row r="125" spans="1:163" s="126" customFormat="1" ht="13.9" customHeight="1">
      <c r="A125" s="120" t="s">
        <v>217</v>
      </c>
      <c r="B125" s="121">
        <f t="shared" si="9"/>
        <v>80</v>
      </c>
      <c r="C125" s="122">
        <f t="shared" si="10"/>
        <v>9</v>
      </c>
      <c r="D125" s="122">
        <f t="shared" si="11"/>
        <v>71</v>
      </c>
      <c r="E125" s="123">
        <v>11</v>
      </c>
      <c r="F125" s="123">
        <v>0</v>
      </c>
      <c r="G125" s="123">
        <v>11</v>
      </c>
      <c r="H125" s="124">
        <v>18</v>
      </c>
      <c r="I125" s="135">
        <v>2</v>
      </c>
      <c r="J125" s="135">
        <v>16</v>
      </c>
      <c r="K125" s="123">
        <v>12</v>
      </c>
      <c r="L125" s="123">
        <v>2</v>
      </c>
      <c r="M125" s="123">
        <v>10</v>
      </c>
      <c r="N125" s="123">
        <v>28</v>
      </c>
      <c r="O125" s="123">
        <v>5</v>
      </c>
      <c r="P125" s="123">
        <v>23</v>
      </c>
      <c r="Q125" s="123">
        <v>11</v>
      </c>
      <c r="R125" s="123">
        <v>0</v>
      </c>
      <c r="S125" s="123">
        <v>11</v>
      </c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125"/>
      <c r="AF125" s="125"/>
      <c r="AG125" s="125"/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  <c r="BD125" s="125"/>
      <c r="BE125" s="125"/>
      <c r="BF125" s="125"/>
      <c r="BG125" s="125"/>
      <c r="BH125" s="125"/>
      <c r="BI125" s="125"/>
      <c r="BJ125" s="125"/>
      <c r="BK125" s="125"/>
      <c r="BL125" s="125"/>
      <c r="BM125" s="125"/>
      <c r="BN125" s="125"/>
      <c r="BO125" s="125"/>
      <c r="BP125" s="125"/>
      <c r="BQ125" s="125"/>
      <c r="BR125" s="125"/>
      <c r="BS125" s="125"/>
      <c r="BT125" s="125"/>
      <c r="BU125" s="125"/>
      <c r="BV125" s="125"/>
      <c r="BW125" s="125"/>
      <c r="BX125" s="125"/>
      <c r="BY125" s="125"/>
      <c r="BZ125" s="125"/>
      <c r="CA125" s="125"/>
      <c r="CB125" s="125"/>
      <c r="CC125" s="125"/>
      <c r="CD125" s="125"/>
      <c r="CE125" s="125"/>
      <c r="CF125" s="125"/>
      <c r="CG125" s="125"/>
      <c r="CH125" s="125"/>
      <c r="CI125" s="125"/>
      <c r="CJ125" s="125"/>
      <c r="CK125" s="125"/>
      <c r="CL125" s="125"/>
      <c r="CM125" s="125"/>
      <c r="CN125" s="125"/>
      <c r="CO125" s="125"/>
      <c r="CP125" s="125"/>
      <c r="CQ125" s="125"/>
      <c r="CR125" s="125"/>
      <c r="CS125" s="125"/>
      <c r="CT125" s="125"/>
      <c r="CU125" s="125"/>
      <c r="CV125" s="125"/>
      <c r="CW125" s="125"/>
      <c r="CX125" s="125"/>
      <c r="CY125" s="125"/>
      <c r="CZ125" s="125"/>
      <c r="DA125" s="125"/>
      <c r="DB125" s="125"/>
      <c r="DC125" s="125"/>
      <c r="DD125" s="125"/>
      <c r="DE125" s="125"/>
      <c r="DF125" s="125"/>
      <c r="DG125" s="125"/>
      <c r="DH125" s="125"/>
      <c r="DI125" s="125"/>
      <c r="DJ125" s="125"/>
      <c r="DK125" s="125"/>
      <c r="DL125" s="125"/>
      <c r="DM125" s="125"/>
      <c r="DN125" s="125"/>
      <c r="DO125" s="125"/>
      <c r="DP125" s="125"/>
      <c r="DQ125" s="125"/>
      <c r="DR125" s="125"/>
      <c r="DS125" s="125"/>
      <c r="DT125" s="125"/>
      <c r="DU125" s="125"/>
      <c r="DV125" s="125"/>
      <c r="DW125" s="125"/>
      <c r="DX125" s="125"/>
      <c r="DY125" s="125"/>
      <c r="DZ125" s="125"/>
      <c r="EA125" s="125"/>
      <c r="EB125" s="125"/>
      <c r="EC125" s="125"/>
      <c r="ED125" s="125"/>
      <c r="EE125" s="125"/>
      <c r="EF125" s="125"/>
      <c r="EG125" s="125"/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25"/>
      <c r="FG125" s="125"/>
    </row>
    <row r="126" spans="1:163" s="143" customFormat="1" ht="16.149999999999999" customHeight="1">
      <c r="A126" s="136" t="s">
        <v>125</v>
      </c>
      <c r="B126" s="137">
        <f t="shared" si="9"/>
        <v>314</v>
      </c>
      <c r="C126" s="138">
        <f t="shared" si="10"/>
        <v>33</v>
      </c>
      <c r="D126" s="138">
        <f t="shared" si="11"/>
        <v>281</v>
      </c>
      <c r="E126" s="139">
        <v>47</v>
      </c>
      <c r="F126" s="139">
        <v>8</v>
      </c>
      <c r="G126" s="139">
        <v>39</v>
      </c>
      <c r="H126" s="140">
        <v>54</v>
      </c>
      <c r="I126" s="141">
        <v>4</v>
      </c>
      <c r="J126" s="141">
        <v>50</v>
      </c>
      <c r="K126" s="139">
        <v>82</v>
      </c>
      <c r="L126" s="139">
        <v>9</v>
      </c>
      <c r="M126" s="139">
        <v>73</v>
      </c>
      <c r="N126" s="139">
        <v>83</v>
      </c>
      <c r="O126" s="139">
        <v>10</v>
      </c>
      <c r="P126" s="139">
        <v>73</v>
      </c>
      <c r="Q126" s="139">
        <v>48</v>
      </c>
      <c r="R126" s="139">
        <v>2</v>
      </c>
      <c r="S126" s="139">
        <v>46</v>
      </c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  <c r="BC126" s="142"/>
      <c r="BD126" s="142"/>
      <c r="BE126" s="142"/>
      <c r="BF126" s="142"/>
      <c r="BG126" s="142"/>
      <c r="BH126" s="142"/>
      <c r="BI126" s="142"/>
      <c r="BJ126" s="142"/>
      <c r="BK126" s="142"/>
      <c r="BL126" s="142"/>
      <c r="BM126" s="142"/>
      <c r="BN126" s="142"/>
      <c r="BO126" s="142"/>
      <c r="BP126" s="142"/>
      <c r="BQ126" s="142"/>
      <c r="BR126" s="142"/>
      <c r="BS126" s="142"/>
      <c r="BT126" s="142"/>
      <c r="BU126" s="142"/>
      <c r="BV126" s="142"/>
      <c r="BW126" s="142"/>
      <c r="BX126" s="142"/>
      <c r="BY126" s="142"/>
      <c r="BZ126" s="142"/>
      <c r="CA126" s="142"/>
      <c r="CB126" s="142"/>
      <c r="CC126" s="142"/>
      <c r="CD126" s="142"/>
      <c r="CE126" s="142"/>
      <c r="CF126" s="142"/>
      <c r="CG126" s="142"/>
      <c r="CH126" s="142"/>
      <c r="CI126" s="142"/>
      <c r="CJ126" s="142"/>
      <c r="CK126" s="142"/>
      <c r="CL126" s="142"/>
      <c r="CM126" s="142"/>
      <c r="CN126" s="142"/>
      <c r="CO126" s="142"/>
      <c r="CP126" s="142"/>
      <c r="CQ126" s="142"/>
      <c r="CR126" s="142"/>
      <c r="CS126" s="142"/>
      <c r="CT126" s="142"/>
      <c r="CU126" s="142"/>
      <c r="CV126" s="142"/>
      <c r="CW126" s="142"/>
      <c r="CX126" s="142"/>
      <c r="CY126" s="142"/>
      <c r="CZ126" s="142"/>
      <c r="DA126" s="142"/>
      <c r="DB126" s="142"/>
      <c r="DC126" s="142"/>
      <c r="DD126" s="142"/>
      <c r="DE126" s="142"/>
      <c r="DF126" s="142"/>
      <c r="DG126" s="142"/>
      <c r="DH126" s="142"/>
      <c r="DI126" s="142"/>
      <c r="DJ126" s="142"/>
      <c r="DK126" s="142"/>
      <c r="DL126" s="142"/>
      <c r="DM126" s="142"/>
      <c r="DN126" s="142"/>
      <c r="DO126" s="142"/>
      <c r="DP126" s="142"/>
      <c r="DQ126" s="142"/>
      <c r="DR126" s="142"/>
      <c r="DS126" s="142"/>
      <c r="DT126" s="142"/>
      <c r="DU126" s="142"/>
      <c r="DV126" s="142"/>
      <c r="DW126" s="142"/>
      <c r="DX126" s="142"/>
      <c r="DY126" s="142"/>
      <c r="DZ126" s="142"/>
      <c r="EA126" s="142"/>
      <c r="EB126" s="142"/>
      <c r="EC126" s="142"/>
      <c r="ED126" s="142"/>
      <c r="EE126" s="142"/>
      <c r="EF126" s="142"/>
      <c r="EG126" s="142"/>
      <c r="EH126" s="142"/>
      <c r="EI126" s="142"/>
      <c r="EJ126" s="142"/>
      <c r="EK126" s="142"/>
      <c r="EL126" s="142"/>
      <c r="EM126" s="142"/>
      <c r="EN126" s="142"/>
      <c r="EO126" s="142"/>
      <c r="EP126" s="142"/>
      <c r="EQ126" s="142"/>
      <c r="ER126" s="142"/>
      <c r="ES126" s="142"/>
      <c r="ET126" s="142"/>
      <c r="EU126" s="142"/>
      <c r="EV126" s="142"/>
      <c r="EW126" s="142"/>
      <c r="EX126" s="142"/>
      <c r="EY126" s="142"/>
      <c r="EZ126" s="142"/>
      <c r="FA126" s="142"/>
      <c r="FB126" s="142"/>
      <c r="FC126" s="142"/>
      <c r="FD126" s="142"/>
      <c r="FE126" s="142"/>
      <c r="FF126" s="142"/>
      <c r="FG126" s="142"/>
    </row>
  </sheetData>
  <mergeCells count="8">
    <mergeCell ref="K3:M3"/>
    <mergeCell ref="N3:P3"/>
    <mergeCell ref="Q3:S3"/>
    <mergeCell ref="A1:G1"/>
    <mergeCell ref="A3:A4"/>
    <mergeCell ref="B3:D3"/>
    <mergeCell ref="E3:G3"/>
    <mergeCell ref="H3:J3"/>
  </mergeCells>
  <phoneticPr fontId="21" type="noConversion"/>
  <pageMargins left="0.7086111307144165" right="0.7086111307144165" top="0.74777776002883911" bottom="0.74777776002883911" header="0.31486111879348755" footer="0.3148611187934875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S126"/>
  <sheetViews>
    <sheetView zoomScaleNormal="100" workbookViewId="0">
      <selection sqref="A1:XFD1048576"/>
    </sheetView>
  </sheetViews>
  <sheetFormatPr defaultColWidth="8.88671875" defaultRowHeight="14.25"/>
  <cols>
    <col min="1" max="1" width="10.21875" style="80" customWidth="1"/>
    <col min="2" max="2" width="13.109375" style="36" customWidth="1"/>
    <col min="3" max="4" width="11.6640625" style="36" customWidth="1"/>
    <col min="5" max="7" width="10.88671875" style="36" customWidth="1"/>
    <col min="8" max="10" width="11.6640625" style="36" customWidth="1"/>
    <col min="11" max="19" width="12.109375" style="36" customWidth="1"/>
    <col min="20" max="16384" width="8.88671875" style="36"/>
  </cols>
  <sheetData>
    <row r="1" spans="1:19" ht="22.5">
      <c r="A1" s="334" t="s">
        <v>334</v>
      </c>
      <c r="B1" s="334"/>
      <c r="C1" s="334"/>
      <c r="D1" s="334"/>
      <c r="E1" s="334"/>
      <c r="F1" s="334"/>
      <c r="G1" s="334"/>
    </row>
    <row r="2" spans="1:19" ht="18">
      <c r="A2" s="144"/>
    </row>
    <row r="3" spans="1:19" ht="24.75" customHeight="1">
      <c r="A3" s="145" t="s">
        <v>219</v>
      </c>
      <c r="B3" s="358" t="s">
        <v>127</v>
      </c>
      <c r="C3" s="358"/>
      <c r="D3" s="358"/>
      <c r="E3" s="358" t="s">
        <v>129</v>
      </c>
      <c r="F3" s="358"/>
      <c r="G3" s="358"/>
      <c r="H3" s="358" t="s">
        <v>132</v>
      </c>
      <c r="I3" s="358"/>
      <c r="J3" s="358"/>
      <c r="K3" s="358" t="s">
        <v>128</v>
      </c>
      <c r="L3" s="358"/>
      <c r="M3" s="358"/>
      <c r="N3" s="358" t="s">
        <v>130</v>
      </c>
      <c r="O3" s="358"/>
      <c r="P3" s="358"/>
      <c r="Q3" s="358" t="s">
        <v>131</v>
      </c>
      <c r="R3" s="358"/>
      <c r="S3" s="359"/>
    </row>
    <row r="4" spans="1:19" ht="24.75" customHeight="1">
      <c r="A4" s="146" t="s">
        <v>343</v>
      </c>
      <c r="B4" s="147" t="s">
        <v>3</v>
      </c>
      <c r="C4" s="148" t="s">
        <v>1</v>
      </c>
      <c r="D4" s="148" t="s">
        <v>2</v>
      </c>
      <c r="E4" s="148" t="s">
        <v>3</v>
      </c>
      <c r="F4" s="148" t="s">
        <v>1</v>
      </c>
      <c r="G4" s="148" t="s">
        <v>2</v>
      </c>
      <c r="H4" s="148" t="s">
        <v>3</v>
      </c>
      <c r="I4" s="148" t="s">
        <v>1</v>
      </c>
      <c r="J4" s="148" t="s">
        <v>2</v>
      </c>
      <c r="K4" s="148" t="s">
        <v>3</v>
      </c>
      <c r="L4" s="148" t="s">
        <v>1</v>
      </c>
      <c r="M4" s="148" t="s">
        <v>2</v>
      </c>
      <c r="N4" s="148" t="s">
        <v>3</v>
      </c>
      <c r="O4" s="148" t="s">
        <v>1</v>
      </c>
      <c r="P4" s="148" t="s">
        <v>2</v>
      </c>
      <c r="Q4" s="148" t="s">
        <v>3</v>
      </c>
      <c r="R4" s="148" t="s">
        <v>1</v>
      </c>
      <c r="S4" s="149" t="s">
        <v>2</v>
      </c>
    </row>
    <row r="5" spans="1:19" s="151" customFormat="1" ht="25.5" customHeight="1">
      <c r="A5" s="110" t="s">
        <v>213</v>
      </c>
      <c r="B5" s="150">
        <f t="shared" ref="B5:B36" si="0">SUM(C5:D5)</f>
        <v>1469214</v>
      </c>
      <c r="C5" s="150">
        <f t="shared" ref="C5:S5" si="1">SUM(C6,C12,C18,C24,C30,C36,C42,C48,C54,C60,C66,C72,C78,C84,C90,C96,C102,C108,C114,C120,C126)</f>
        <v>728137</v>
      </c>
      <c r="D5" s="150">
        <f t="shared" si="1"/>
        <v>741077</v>
      </c>
      <c r="E5" s="150">
        <f t="shared" si="1"/>
        <v>95791</v>
      </c>
      <c r="F5" s="150">
        <f t="shared" si="1"/>
        <v>47823</v>
      </c>
      <c r="G5" s="150">
        <f t="shared" si="1"/>
        <v>47968</v>
      </c>
      <c r="H5" s="150">
        <f t="shared" si="1"/>
        <v>309579</v>
      </c>
      <c r="I5" s="150">
        <f t="shared" si="1"/>
        <v>152246</v>
      </c>
      <c r="J5" s="150">
        <f t="shared" si="1"/>
        <v>157333</v>
      </c>
      <c r="K5" s="150">
        <f t="shared" si="1"/>
        <v>219729</v>
      </c>
      <c r="L5" s="150">
        <f t="shared" si="1"/>
        <v>106288</v>
      </c>
      <c r="M5" s="150">
        <f t="shared" si="1"/>
        <v>113441</v>
      </c>
      <c r="N5" s="150">
        <f t="shared" si="1"/>
        <v>441066</v>
      </c>
      <c r="O5" s="150">
        <f t="shared" si="1"/>
        <v>219300</v>
      </c>
      <c r="P5" s="150">
        <f t="shared" si="1"/>
        <v>221766</v>
      </c>
      <c r="Q5" s="150">
        <f t="shared" si="1"/>
        <v>403049</v>
      </c>
      <c r="R5" s="150">
        <f t="shared" si="1"/>
        <v>202480</v>
      </c>
      <c r="S5" s="150">
        <f t="shared" si="1"/>
        <v>200569</v>
      </c>
    </row>
    <row r="6" spans="1:19" s="59" customFormat="1" ht="15.75" customHeight="1">
      <c r="A6" s="152" t="s">
        <v>56</v>
      </c>
      <c r="B6" s="153">
        <f t="shared" si="0"/>
        <v>65365</v>
      </c>
      <c r="C6" s="153">
        <f t="shared" ref="C6:C37" si="2">SUM(F6,I6,L6,O6,R6)</f>
        <v>33565</v>
      </c>
      <c r="D6" s="153">
        <f t="shared" ref="D6:D37" si="3">SUM(G6,J6,M6,P6,S6)</f>
        <v>31800</v>
      </c>
      <c r="E6" s="153">
        <f t="shared" ref="E6:S6" si="4">SUM(E7:E11)</f>
        <v>3256</v>
      </c>
      <c r="F6" s="153">
        <f t="shared" si="4"/>
        <v>1680</v>
      </c>
      <c r="G6" s="153">
        <f t="shared" si="4"/>
        <v>1576</v>
      </c>
      <c r="H6" s="153">
        <f t="shared" si="4"/>
        <v>12403</v>
      </c>
      <c r="I6" s="153">
        <f t="shared" si="4"/>
        <v>6339</v>
      </c>
      <c r="J6" s="153">
        <f t="shared" si="4"/>
        <v>6064</v>
      </c>
      <c r="K6" s="153">
        <f t="shared" si="4"/>
        <v>8603</v>
      </c>
      <c r="L6" s="153">
        <f t="shared" si="4"/>
        <v>4406</v>
      </c>
      <c r="M6" s="153">
        <f t="shared" si="4"/>
        <v>4197</v>
      </c>
      <c r="N6" s="153">
        <f t="shared" si="4"/>
        <v>18546</v>
      </c>
      <c r="O6" s="153">
        <f t="shared" si="4"/>
        <v>9552</v>
      </c>
      <c r="P6" s="153">
        <f t="shared" si="4"/>
        <v>8994</v>
      </c>
      <c r="Q6" s="153">
        <f t="shared" si="4"/>
        <v>22557</v>
      </c>
      <c r="R6" s="153">
        <f t="shared" si="4"/>
        <v>11588</v>
      </c>
      <c r="S6" s="153">
        <f t="shared" si="4"/>
        <v>10969</v>
      </c>
    </row>
    <row r="7" spans="1:19" ht="15.75" customHeight="1">
      <c r="A7" s="154" t="s">
        <v>345</v>
      </c>
      <c r="B7" s="155">
        <f t="shared" si="0"/>
        <v>11236</v>
      </c>
      <c r="C7" s="155">
        <f t="shared" si="2"/>
        <v>5667</v>
      </c>
      <c r="D7" s="155">
        <f t="shared" si="3"/>
        <v>5569</v>
      </c>
      <c r="E7" s="155">
        <f>SUM(F7:G7)</f>
        <v>548</v>
      </c>
      <c r="F7" s="155">
        <v>263</v>
      </c>
      <c r="G7" s="155">
        <v>285</v>
      </c>
      <c r="H7" s="155">
        <f>SUM(I7:J7)</f>
        <v>2154</v>
      </c>
      <c r="I7" s="155">
        <v>1094</v>
      </c>
      <c r="J7" s="155">
        <v>1060</v>
      </c>
      <c r="K7" s="155">
        <v>1373</v>
      </c>
      <c r="L7" s="155">
        <v>688</v>
      </c>
      <c r="M7" s="155">
        <v>685</v>
      </c>
      <c r="N7" s="155">
        <v>3286</v>
      </c>
      <c r="O7" s="155">
        <v>1649</v>
      </c>
      <c r="P7" s="155">
        <v>1637</v>
      </c>
      <c r="Q7" s="155">
        <v>3875</v>
      </c>
      <c r="R7" s="155">
        <v>1973</v>
      </c>
      <c r="S7" s="155">
        <v>1902</v>
      </c>
    </row>
    <row r="8" spans="1:19" ht="15.75" customHeight="1">
      <c r="A8" s="154" t="s">
        <v>347</v>
      </c>
      <c r="B8" s="155">
        <f t="shared" si="0"/>
        <v>12628</v>
      </c>
      <c r="C8" s="155">
        <f t="shared" si="2"/>
        <v>6492</v>
      </c>
      <c r="D8" s="155">
        <f t="shared" si="3"/>
        <v>6136</v>
      </c>
      <c r="E8" s="155">
        <f>SUM(F8:G8)</f>
        <v>667</v>
      </c>
      <c r="F8" s="155">
        <v>348</v>
      </c>
      <c r="G8" s="155">
        <v>319</v>
      </c>
      <c r="H8" s="155">
        <f>SUM(I8:J8)</f>
        <v>2316</v>
      </c>
      <c r="I8" s="155">
        <v>1192</v>
      </c>
      <c r="J8" s="155">
        <v>1124</v>
      </c>
      <c r="K8" s="155">
        <v>1675</v>
      </c>
      <c r="L8" s="155">
        <v>833</v>
      </c>
      <c r="M8" s="155">
        <v>842</v>
      </c>
      <c r="N8" s="155">
        <v>3695</v>
      </c>
      <c r="O8" s="155">
        <v>1926</v>
      </c>
      <c r="P8" s="155">
        <v>1769</v>
      </c>
      <c r="Q8" s="155">
        <v>4275</v>
      </c>
      <c r="R8" s="155">
        <v>2193</v>
      </c>
      <c r="S8" s="155">
        <v>2082</v>
      </c>
    </row>
    <row r="9" spans="1:19" ht="15.75" customHeight="1">
      <c r="A9" s="154" t="s">
        <v>338</v>
      </c>
      <c r="B9" s="155">
        <f t="shared" si="0"/>
        <v>13096</v>
      </c>
      <c r="C9" s="155">
        <f t="shared" si="2"/>
        <v>6720</v>
      </c>
      <c r="D9" s="155">
        <f t="shared" si="3"/>
        <v>6376</v>
      </c>
      <c r="E9" s="155">
        <f>SUM(F9:G9)</f>
        <v>688</v>
      </c>
      <c r="F9" s="155">
        <v>376</v>
      </c>
      <c r="G9" s="155">
        <v>312</v>
      </c>
      <c r="H9" s="155">
        <f>SUM(I9:J9)</f>
        <v>2463</v>
      </c>
      <c r="I9" s="155">
        <v>1235</v>
      </c>
      <c r="J9" s="155">
        <v>1228</v>
      </c>
      <c r="K9" s="155">
        <v>1746</v>
      </c>
      <c r="L9" s="155">
        <v>915</v>
      </c>
      <c r="M9" s="155">
        <v>831</v>
      </c>
      <c r="N9" s="155">
        <v>3753</v>
      </c>
      <c r="O9" s="155">
        <v>1901</v>
      </c>
      <c r="P9" s="155">
        <v>1852</v>
      </c>
      <c r="Q9" s="155">
        <v>4446</v>
      </c>
      <c r="R9" s="155">
        <v>2293</v>
      </c>
      <c r="S9" s="155">
        <v>2153</v>
      </c>
    </row>
    <row r="10" spans="1:19" ht="15.75" customHeight="1">
      <c r="A10" s="154" t="s">
        <v>344</v>
      </c>
      <c r="B10" s="155">
        <f t="shared" si="0"/>
        <v>13246</v>
      </c>
      <c r="C10" s="155">
        <f t="shared" si="2"/>
        <v>6793</v>
      </c>
      <c r="D10" s="155">
        <f t="shared" si="3"/>
        <v>6453</v>
      </c>
      <c r="E10" s="155">
        <f>SUM(F10:G10)</f>
        <v>637</v>
      </c>
      <c r="F10" s="155">
        <v>319</v>
      </c>
      <c r="G10" s="155">
        <v>318</v>
      </c>
      <c r="H10" s="155">
        <f>SUM(I10:J10)</f>
        <v>2576</v>
      </c>
      <c r="I10" s="155">
        <v>1309</v>
      </c>
      <c r="J10" s="155">
        <v>1267</v>
      </c>
      <c r="K10" s="155">
        <v>1750</v>
      </c>
      <c r="L10" s="155">
        <v>894</v>
      </c>
      <c r="M10" s="155">
        <v>856</v>
      </c>
      <c r="N10" s="155">
        <v>3689</v>
      </c>
      <c r="O10" s="155">
        <v>1936</v>
      </c>
      <c r="P10" s="155">
        <v>1753</v>
      </c>
      <c r="Q10" s="155">
        <v>4594</v>
      </c>
      <c r="R10" s="155">
        <v>2335</v>
      </c>
      <c r="S10" s="155">
        <v>2259</v>
      </c>
    </row>
    <row r="11" spans="1:19" ht="15.75" customHeight="1">
      <c r="A11" s="154" t="s">
        <v>339</v>
      </c>
      <c r="B11" s="155">
        <f t="shared" si="0"/>
        <v>15159</v>
      </c>
      <c r="C11" s="155">
        <f t="shared" si="2"/>
        <v>7893</v>
      </c>
      <c r="D11" s="155">
        <f t="shared" si="3"/>
        <v>7266</v>
      </c>
      <c r="E11" s="155">
        <f>SUM(F11:G11)</f>
        <v>716</v>
      </c>
      <c r="F11" s="155">
        <v>374</v>
      </c>
      <c r="G11" s="155">
        <v>342</v>
      </c>
      <c r="H11" s="155">
        <f>SUM(I11:J11)</f>
        <v>2894</v>
      </c>
      <c r="I11" s="155">
        <v>1509</v>
      </c>
      <c r="J11" s="155">
        <v>1385</v>
      </c>
      <c r="K11" s="155">
        <v>2059</v>
      </c>
      <c r="L11" s="155">
        <v>1076</v>
      </c>
      <c r="M11" s="155">
        <v>983</v>
      </c>
      <c r="N11" s="155">
        <v>4123</v>
      </c>
      <c r="O11" s="155">
        <v>2140</v>
      </c>
      <c r="P11" s="155">
        <v>1983</v>
      </c>
      <c r="Q11" s="155">
        <v>5367</v>
      </c>
      <c r="R11" s="155">
        <v>2794</v>
      </c>
      <c r="S11" s="155">
        <v>2573</v>
      </c>
    </row>
    <row r="12" spans="1:19" s="59" customFormat="1" ht="15.75" customHeight="1">
      <c r="A12" s="156" t="s">
        <v>50</v>
      </c>
      <c r="B12" s="153">
        <f t="shared" si="0"/>
        <v>75594</v>
      </c>
      <c r="C12" s="153">
        <f t="shared" si="2"/>
        <v>39051</v>
      </c>
      <c r="D12" s="153">
        <f t="shared" si="3"/>
        <v>36543</v>
      </c>
      <c r="E12" s="153">
        <f t="shared" ref="E12:S12" si="5">SUM(E13:E17)</f>
        <v>3012</v>
      </c>
      <c r="F12" s="153">
        <f t="shared" si="5"/>
        <v>1543</v>
      </c>
      <c r="G12" s="153">
        <f t="shared" si="5"/>
        <v>1469</v>
      </c>
      <c r="H12" s="153">
        <f t="shared" si="5"/>
        <v>14883</v>
      </c>
      <c r="I12" s="153">
        <f t="shared" si="5"/>
        <v>7676</v>
      </c>
      <c r="J12" s="153">
        <f t="shared" si="5"/>
        <v>7207</v>
      </c>
      <c r="K12" s="153">
        <f t="shared" si="5"/>
        <v>10407</v>
      </c>
      <c r="L12" s="153">
        <f t="shared" si="5"/>
        <v>5329</v>
      </c>
      <c r="M12" s="153">
        <f t="shared" si="5"/>
        <v>5078</v>
      </c>
      <c r="N12" s="153">
        <f t="shared" si="5"/>
        <v>20241</v>
      </c>
      <c r="O12" s="153">
        <f t="shared" si="5"/>
        <v>10596</v>
      </c>
      <c r="P12" s="153">
        <f t="shared" si="5"/>
        <v>9645</v>
      </c>
      <c r="Q12" s="153">
        <f t="shared" si="5"/>
        <v>27051</v>
      </c>
      <c r="R12" s="153">
        <f t="shared" si="5"/>
        <v>13907</v>
      </c>
      <c r="S12" s="153">
        <f t="shared" si="5"/>
        <v>13144</v>
      </c>
    </row>
    <row r="13" spans="1:19" ht="15.75" customHeight="1">
      <c r="A13" s="154" t="s">
        <v>346</v>
      </c>
      <c r="B13" s="155">
        <f t="shared" si="0"/>
        <v>14690</v>
      </c>
      <c r="C13" s="155">
        <f t="shared" si="2"/>
        <v>7607</v>
      </c>
      <c r="D13" s="155">
        <f t="shared" si="3"/>
        <v>7083</v>
      </c>
      <c r="E13" s="155">
        <f>SUM(F13:G13)</f>
        <v>675</v>
      </c>
      <c r="F13" s="155">
        <v>326</v>
      </c>
      <c r="G13" s="155">
        <v>349</v>
      </c>
      <c r="H13" s="155">
        <f>SUM(I13:J13)</f>
        <v>2807</v>
      </c>
      <c r="I13" s="155">
        <v>1443</v>
      </c>
      <c r="J13" s="155">
        <v>1364</v>
      </c>
      <c r="K13" s="155">
        <v>2025</v>
      </c>
      <c r="L13" s="155">
        <v>1032</v>
      </c>
      <c r="M13" s="155">
        <v>993</v>
      </c>
      <c r="N13" s="155">
        <v>3967</v>
      </c>
      <c r="O13" s="155">
        <v>2064</v>
      </c>
      <c r="P13" s="155">
        <v>1903</v>
      </c>
      <c r="Q13" s="155">
        <v>5216</v>
      </c>
      <c r="R13" s="155">
        <v>2742</v>
      </c>
      <c r="S13" s="155">
        <v>2474</v>
      </c>
    </row>
    <row r="14" spans="1:19" ht="15.75" customHeight="1">
      <c r="A14" s="154" t="s">
        <v>340</v>
      </c>
      <c r="B14" s="155">
        <f t="shared" si="0"/>
        <v>15177</v>
      </c>
      <c r="C14" s="155">
        <f t="shared" si="2"/>
        <v>7817</v>
      </c>
      <c r="D14" s="155">
        <f t="shared" si="3"/>
        <v>7360</v>
      </c>
      <c r="E14" s="155">
        <f>SUM(F14:G14)</f>
        <v>616</v>
      </c>
      <c r="F14" s="155">
        <v>328</v>
      </c>
      <c r="G14" s="155">
        <v>288</v>
      </c>
      <c r="H14" s="155">
        <f>SUM(I14:J14)</f>
        <v>2925</v>
      </c>
      <c r="I14" s="155">
        <v>1527</v>
      </c>
      <c r="J14" s="155">
        <v>1398</v>
      </c>
      <c r="K14" s="155">
        <v>2147</v>
      </c>
      <c r="L14" s="155">
        <v>1101</v>
      </c>
      <c r="M14" s="155">
        <v>1046</v>
      </c>
      <c r="N14" s="155">
        <v>4038</v>
      </c>
      <c r="O14" s="155">
        <v>2053</v>
      </c>
      <c r="P14" s="155">
        <v>1985</v>
      </c>
      <c r="Q14" s="155">
        <v>5451</v>
      </c>
      <c r="R14" s="155">
        <v>2808</v>
      </c>
      <c r="S14" s="155">
        <v>2643</v>
      </c>
    </row>
    <row r="15" spans="1:19" ht="15.75" customHeight="1">
      <c r="A15" s="154" t="s">
        <v>337</v>
      </c>
      <c r="B15" s="155">
        <f t="shared" si="0"/>
        <v>14492</v>
      </c>
      <c r="C15" s="155">
        <f t="shared" si="2"/>
        <v>7478</v>
      </c>
      <c r="D15" s="155">
        <f t="shared" si="3"/>
        <v>7014</v>
      </c>
      <c r="E15" s="155">
        <f>SUM(F15:G15)</f>
        <v>544</v>
      </c>
      <c r="F15" s="155">
        <v>291</v>
      </c>
      <c r="G15" s="155">
        <v>253</v>
      </c>
      <c r="H15" s="155">
        <f>SUM(I15:J15)</f>
        <v>2875</v>
      </c>
      <c r="I15" s="155">
        <v>1475</v>
      </c>
      <c r="J15" s="155">
        <v>1400</v>
      </c>
      <c r="K15" s="155">
        <v>1960</v>
      </c>
      <c r="L15" s="155">
        <v>1007</v>
      </c>
      <c r="M15" s="155">
        <v>953</v>
      </c>
      <c r="N15" s="155">
        <v>3884</v>
      </c>
      <c r="O15" s="155">
        <v>2067</v>
      </c>
      <c r="P15" s="155">
        <v>1817</v>
      </c>
      <c r="Q15" s="155">
        <v>5229</v>
      </c>
      <c r="R15" s="155">
        <v>2638</v>
      </c>
      <c r="S15" s="155">
        <v>2591</v>
      </c>
    </row>
    <row r="16" spans="1:19" ht="15.75" customHeight="1">
      <c r="A16" s="154" t="s">
        <v>342</v>
      </c>
      <c r="B16" s="155">
        <f t="shared" si="0"/>
        <v>14974</v>
      </c>
      <c r="C16" s="155">
        <f t="shared" si="2"/>
        <v>7662</v>
      </c>
      <c r="D16" s="155">
        <f t="shared" si="3"/>
        <v>7312</v>
      </c>
      <c r="E16" s="155">
        <f>SUM(F16:G16)</f>
        <v>571</v>
      </c>
      <c r="F16" s="155">
        <v>288</v>
      </c>
      <c r="G16" s="155">
        <v>283</v>
      </c>
      <c r="H16" s="155">
        <f>SUM(I16:J16)</f>
        <v>2955</v>
      </c>
      <c r="I16" s="155">
        <v>1516</v>
      </c>
      <c r="J16" s="155">
        <v>1439</v>
      </c>
      <c r="K16" s="155">
        <v>2101</v>
      </c>
      <c r="L16" s="155">
        <v>1072</v>
      </c>
      <c r="M16" s="155">
        <v>1029</v>
      </c>
      <c r="N16" s="155">
        <v>4003</v>
      </c>
      <c r="O16" s="155">
        <v>2085</v>
      </c>
      <c r="P16" s="155">
        <v>1918</v>
      </c>
      <c r="Q16" s="155">
        <v>5344</v>
      </c>
      <c r="R16" s="155">
        <v>2701</v>
      </c>
      <c r="S16" s="155">
        <v>2643</v>
      </c>
    </row>
    <row r="17" spans="1:19" ht="15.75" customHeight="1">
      <c r="A17" s="154" t="s">
        <v>341</v>
      </c>
      <c r="B17" s="155">
        <f t="shared" si="0"/>
        <v>16261</v>
      </c>
      <c r="C17" s="155">
        <f t="shared" si="2"/>
        <v>8487</v>
      </c>
      <c r="D17" s="155">
        <f t="shared" si="3"/>
        <v>7774</v>
      </c>
      <c r="E17" s="155">
        <f>SUM(F17:G17)</f>
        <v>606</v>
      </c>
      <c r="F17" s="155">
        <v>310</v>
      </c>
      <c r="G17" s="155">
        <v>296</v>
      </c>
      <c r="H17" s="155">
        <f>SUM(I17:J17)</f>
        <v>3321</v>
      </c>
      <c r="I17" s="155">
        <v>1715</v>
      </c>
      <c r="J17" s="155">
        <v>1606</v>
      </c>
      <c r="K17" s="155">
        <v>2174</v>
      </c>
      <c r="L17" s="155">
        <v>1117</v>
      </c>
      <c r="M17" s="155">
        <v>1057</v>
      </c>
      <c r="N17" s="155">
        <v>4349</v>
      </c>
      <c r="O17" s="155">
        <v>2327</v>
      </c>
      <c r="P17" s="155">
        <v>2022</v>
      </c>
      <c r="Q17" s="155">
        <v>5811</v>
      </c>
      <c r="R17" s="155">
        <v>3018</v>
      </c>
      <c r="S17" s="155">
        <v>2793</v>
      </c>
    </row>
    <row r="18" spans="1:19" s="59" customFormat="1" ht="15.75" customHeight="1">
      <c r="A18" s="156" t="s">
        <v>44</v>
      </c>
      <c r="B18" s="153">
        <f t="shared" si="0"/>
        <v>78816</v>
      </c>
      <c r="C18" s="153">
        <f t="shared" si="2"/>
        <v>41016</v>
      </c>
      <c r="D18" s="153">
        <f t="shared" si="3"/>
        <v>37800</v>
      </c>
      <c r="E18" s="153">
        <f t="shared" ref="E18:S18" si="6">SUM(E19:E23)</f>
        <v>3166</v>
      </c>
      <c r="F18" s="153">
        <f t="shared" si="6"/>
        <v>1692</v>
      </c>
      <c r="G18" s="153">
        <f t="shared" si="6"/>
        <v>1474</v>
      </c>
      <c r="H18" s="153">
        <f t="shared" si="6"/>
        <v>16692</v>
      </c>
      <c r="I18" s="153">
        <f t="shared" si="6"/>
        <v>8810</v>
      </c>
      <c r="J18" s="153">
        <f t="shared" si="6"/>
        <v>7882</v>
      </c>
      <c r="K18" s="153">
        <f t="shared" si="6"/>
        <v>10989</v>
      </c>
      <c r="L18" s="153">
        <f t="shared" si="6"/>
        <v>5562</v>
      </c>
      <c r="M18" s="153">
        <f t="shared" si="6"/>
        <v>5427</v>
      </c>
      <c r="N18" s="153">
        <f t="shared" si="6"/>
        <v>21476</v>
      </c>
      <c r="O18" s="153">
        <f t="shared" si="6"/>
        <v>11300</v>
      </c>
      <c r="P18" s="153">
        <f t="shared" si="6"/>
        <v>10176</v>
      </c>
      <c r="Q18" s="153">
        <f t="shared" si="6"/>
        <v>26493</v>
      </c>
      <c r="R18" s="153">
        <f t="shared" si="6"/>
        <v>13652</v>
      </c>
      <c r="S18" s="153">
        <f t="shared" si="6"/>
        <v>12841</v>
      </c>
    </row>
    <row r="19" spans="1:19" ht="15.75" customHeight="1">
      <c r="A19" s="154" t="s">
        <v>204</v>
      </c>
      <c r="B19" s="155">
        <f t="shared" si="0"/>
        <v>14717</v>
      </c>
      <c r="C19" s="155">
        <f t="shared" si="2"/>
        <v>7640</v>
      </c>
      <c r="D19" s="155">
        <f t="shared" si="3"/>
        <v>7077</v>
      </c>
      <c r="E19" s="155">
        <f>SUM(F19:G19)</f>
        <v>602</v>
      </c>
      <c r="F19" s="155">
        <v>313</v>
      </c>
      <c r="G19" s="155">
        <v>289</v>
      </c>
      <c r="H19" s="155">
        <f>SUM(I19:J19)</f>
        <v>3076</v>
      </c>
      <c r="I19" s="155">
        <v>1619</v>
      </c>
      <c r="J19" s="155">
        <v>1457</v>
      </c>
      <c r="K19" s="155">
        <v>2043</v>
      </c>
      <c r="L19" s="155">
        <v>1018</v>
      </c>
      <c r="M19" s="155">
        <v>1025</v>
      </c>
      <c r="N19" s="155">
        <v>3869</v>
      </c>
      <c r="O19" s="155">
        <v>2035</v>
      </c>
      <c r="P19" s="155">
        <v>1834</v>
      </c>
      <c r="Q19" s="155">
        <v>5127</v>
      </c>
      <c r="R19" s="155">
        <v>2655</v>
      </c>
      <c r="S19" s="155">
        <v>2472</v>
      </c>
    </row>
    <row r="20" spans="1:19" ht="15.75" customHeight="1">
      <c r="A20" s="154" t="s">
        <v>214</v>
      </c>
      <c r="B20" s="155">
        <f t="shared" si="0"/>
        <v>14362</v>
      </c>
      <c r="C20" s="155">
        <f t="shared" si="2"/>
        <v>7467</v>
      </c>
      <c r="D20" s="155">
        <f t="shared" si="3"/>
        <v>6895</v>
      </c>
      <c r="E20" s="155">
        <f>SUM(F20:G20)</f>
        <v>523</v>
      </c>
      <c r="F20" s="155">
        <v>282</v>
      </c>
      <c r="G20" s="155">
        <v>241</v>
      </c>
      <c r="H20" s="155">
        <f>SUM(I20:J20)</f>
        <v>2998</v>
      </c>
      <c r="I20" s="155">
        <v>1553</v>
      </c>
      <c r="J20" s="155">
        <v>1445</v>
      </c>
      <c r="K20" s="155">
        <v>1977</v>
      </c>
      <c r="L20" s="155">
        <v>1009</v>
      </c>
      <c r="M20" s="155">
        <v>968</v>
      </c>
      <c r="N20" s="155">
        <v>3858</v>
      </c>
      <c r="O20" s="155">
        <v>2049</v>
      </c>
      <c r="P20" s="155">
        <v>1809</v>
      </c>
      <c r="Q20" s="155">
        <v>5006</v>
      </c>
      <c r="R20" s="155">
        <v>2574</v>
      </c>
      <c r="S20" s="155">
        <v>2432</v>
      </c>
    </row>
    <row r="21" spans="1:19" ht="15.75" customHeight="1">
      <c r="A21" s="154" t="s">
        <v>206</v>
      </c>
      <c r="B21" s="155">
        <f t="shared" si="0"/>
        <v>15791</v>
      </c>
      <c r="C21" s="155">
        <f t="shared" si="2"/>
        <v>8192</v>
      </c>
      <c r="D21" s="155">
        <f t="shared" si="3"/>
        <v>7599</v>
      </c>
      <c r="E21" s="155">
        <f>SUM(F21:G21)</f>
        <v>643</v>
      </c>
      <c r="F21" s="155">
        <v>343</v>
      </c>
      <c r="G21" s="155">
        <v>300</v>
      </c>
      <c r="H21" s="155">
        <f>SUM(I21:J21)</f>
        <v>3312</v>
      </c>
      <c r="I21" s="155">
        <v>1720</v>
      </c>
      <c r="J21" s="155">
        <v>1592</v>
      </c>
      <c r="K21" s="155">
        <v>2225</v>
      </c>
      <c r="L21" s="155">
        <v>1139</v>
      </c>
      <c r="M21" s="155">
        <v>1086</v>
      </c>
      <c r="N21" s="155">
        <v>4247</v>
      </c>
      <c r="O21" s="155">
        <v>2235</v>
      </c>
      <c r="P21" s="155">
        <v>2012</v>
      </c>
      <c r="Q21" s="155">
        <v>5364</v>
      </c>
      <c r="R21" s="155">
        <v>2755</v>
      </c>
      <c r="S21" s="155">
        <v>2609</v>
      </c>
    </row>
    <row r="22" spans="1:19" ht="15.75" customHeight="1">
      <c r="A22" s="154" t="s">
        <v>198</v>
      </c>
      <c r="B22" s="155">
        <f t="shared" si="0"/>
        <v>17073</v>
      </c>
      <c r="C22" s="155">
        <f t="shared" si="2"/>
        <v>8960</v>
      </c>
      <c r="D22" s="155">
        <f t="shared" si="3"/>
        <v>8113</v>
      </c>
      <c r="E22" s="155">
        <f>SUM(F22:G22)</f>
        <v>696</v>
      </c>
      <c r="F22" s="155">
        <v>388</v>
      </c>
      <c r="G22" s="155">
        <v>308</v>
      </c>
      <c r="H22" s="155">
        <f>SUM(I22:J22)</f>
        <v>3602</v>
      </c>
      <c r="I22" s="155">
        <v>1914</v>
      </c>
      <c r="J22" s="155">
        <v>1688</v>
      </c>
      <c r="K22" s="155">
        <v>2319</v>
      </c>
      <c r="L22" s="155">
        <v>1184</v>
      </c>
      <c r="M22" s="155">
        <v>1135</v>
      </c>
      <c r="N22" s="155">
        <v>4802</v>
      </c>
      <c r="O22" s="155">
        <v>2535</v>
      </c>
      <c r="P22" s="155">
        <v>2267</v>
      </c>
      <c r="Q22" s="155">
        <v>5654</v>
      </c>
      <c r="R22" s="155">
        <v>2939</v>
      </c>
      <c r="S22" s="155">
        <v>2715</v>
      </c>
    </row>
    <row r="23" spans="1:19" ht="15.75" customHeight="1">
      <c r="A23" s="154" t="s">
        <v>205</v>
      </c>
      <c r="B23" s="155">
        <f t="shared" si="0"/>
        <v>16873</v>
      </c>
      <c r="C23" s="155">
        <f t="shared" si="2"/>
        <v>8757</v>
      </c>
      <c r="D23" s="155">
        <f t="shared" si="3"/>
        <v>8116</v>
      </c>
      <c r="E23" s="155">
        <f>SUM(F23:G23)</f>
        <v>702</v>
      </c>
      <c r="F23" s="155">
        <v>366</v>
      </c>
      <c r="G23" s="155">
        <v>336</v>
      </c>
      <c r="H23" s="155">
        <f>SUM(I23:J23)</f>
        <v>3704</v>
      </c>
      <c r="I23" s="155">
        <v>2004</v>
      </c>
      <c r="J23" s="155">
        <v>1700</v>
      </c>
      <c r="K23" s="155">
        <v>2425</v>
      </c>
      <c r="L23" s="155">
        <v>1212</v>
      </c>
      <c r="M23" s="155">
        <v>1213</v>
      </c>
      <c r="N23" s="155">
        <v>4700</v>
      </c>
      <c r="O23" s="155">
        <v>2446</v>
      </c>
      <c r="P23" s="155">
        <v>2254</v>
      </c>
      <c r="Q23" s="155">
        <v>5342</v>
      </c>
      <c r="R23" s="155">
        <v>2729</v>
      </c>
      <c r="S23" s="155">
        <v>2613</v>
      </c>
    </row>
    <row r="24" spans="1:19" s="59" customFormat="1" ht="15.75" customHeight="1">
      <c r="A24" s="156" t="s">
        <v>38</v>
      </c>
      <c r="B24" s="153">
        <f t="shared" si="0"/>
        <v>108788</v>
      </c>
      <c r="C24" s="153">
        <f t="shared" si="2"/>
        <v>56428</v>
      </c>
      <c r="D24" s="153">
        <f t="shared" si="3"/>
        <v>52360</v>
      </c>
      <c r="E24" s="153">
        <f t="shared" ref="E24:S24" si="7">SUM(E25:E29)</f>
        <v>5123</v>
      </c>
      <c r="F24" s="153">
        <f t="shared" si="7"/>
        <v>2660</v>
      </c>
      <c r="G24" s="153">
        <f t="shared" si="7"/>
        <v>2463</v>
      </c>
      <c r="H24" s="153">
        <f t="shared" si="7"/>
        <v>23966</v>
      </c>
      <c r="I24" s="153">
        <f t="shared" si="7"/>
        <v>12547</v>
      </c>
      <c r="J24" s="153">
        <f t="shared" si="7"/>
        <v>11419</v>
      </c>
      <c r="K24" s="153">
        <f t="shared" si="7"/>
        <v>15657</v>
      </c>
      <c r="L24" s="153">
        <f t="shared" si="7"/>
        <v>7946</v>
      </c>
      <c r="M24" s="153">
        <f t="shared" si="7"/>
        <v>7711</v>
      </c>
      <c r="N24" s="153">
        <f t="shared" si="7"/>
        <v>31332</v>
      </c>
      <c r="O24" s="153">
        <f t="shared" si="7"/>
        <v>16326</v>
      </c>
      <c r="P24" s="153">
        <f t="shared" si="7"/>
        <v>15006</v>
      </c>
      <c r="Q24" s="153">
        <f t="shared" si="7"/>
        <v>32710</v>
      </c>
      <c r="R24" s="153">
        <f t="shared" si="7"/>
        <v>16949</v>
      </c>
      <c r="S24" s="153">
        <f t="shared" si="7"/>
        <v>15761</v>
      </c>
    </row>
    <row r="25" spans="1:19" ht="15.75" customHeight="1">
      <c r="A25" s="154" t="s">
        <v>200</v>
      </c>
      <c r="B25" s="155">
        <f t="shared" si="0"/>
        <v>19442</v>
      </c>
      <c r="C25" s="155">
        <f t="shared" si="2"/>
        <v>10084</v>
      </c>
      <c r="D25" s="155">
        <f t="shared" si="3"/>
        <v>9358</v>
      </c>
      <c r="E25" s="155">
        <f>SUM(F25:G25)</f>
        <v>840</v>
      </c>
      <c r="F25" s="155">
        <v>432</v>
      </c>
      <c r="G25" s="155">
        <v>408</v>
      </c>
      <c r="H25" s="155">
        <f>SUM(I25:J25)</f>
        <v>4302</v>
      </c>
      <c r="I25" s="155">
        <v>2221</v>
      </c>
      <c r="J25" s="155">
        <v>2081</v>
      </c>
      <c r="K25" s="155">
        <v>2731</v>
      </c>
      <c r="L25" s="155">
        <v>1389</v>
      </c>
      <c r="M25" s="155">
        <v>1342</v>
      </c>
      <c r="N25" s="155">
        <v>5436</v>
      </c>
      <c r="O25" s="155">
        <v>2871</v>
      </c>
      <c r="P25" s="155">
        <v>2565</v>
      </c>
      <c r="Q25" s="155">
        <v>6133</v>
      </c>
      <c r="R25" s="155">
        <v>3171</v>
      </c>
      <c r="S25" s="155">
        <v>2962</v>
      </c>
    </row>
    <row r="26" spans="1:19" ht="15.75" customHeight="1">
      <c r="A26" s="154" t="s">
        <v>215</v>
      </c>
      <c r="B26" s="155">
        <f t="shared" si="0"/>
        <v>22355</v>
      </c>
      <c r="C26" s="155">
        <f t="shared" si="2"/>
        <v>11675</v>
      </c>
      <c r="D26" s="155">
        <f t="shared" si="3"/>
        <v>10680</v>
      </c>
      <c r="E26" s="155">
        <f>SUM(F26:G26)</f>
        <v>1022</v>
      </c>
      <c r="F26" s="155">
        <v>537</v>
      </c>
      <c r="G26" s="155">
        <v>485</v>
      </c>
      <c r="H26" s="155">
        <f>SUM(I26:J26)</f>
        <v>4831</v>
      </c>
      <c r="I26" s="155">
        <v>2519</v>
      </c>
      <c r="J26" s="155">
        <v>2312</v>
      </c>
      <c r="K26" s="155">
        <v>3148</v>
      </c>
      <c r="L26" s="155">
        <v>1591</v>
      </c>
      <c r="M26" s="155">
        <v>1557</v>
      </c>
      <c r="N26" s="155">
        <v>6390</v>
      </c>
      <c r="O26" s="155">
        <v>3407</v>
      </c>
      <c r="P26" s="155">
        <v>2983</v>
      </c>
      <c r="Q26" s="155">
        <v>6964</v>
      </c>
      <c r="R26" s="155">
        <v>3621</v>
      </c>
      <c r="S26" s="155">
        <v>3343</v>
      </c>
    </row>
    <row r="27" spans="1:19" ht="15.75" customHeight="1">
      <c r="A27" s="154" t="s">
        <v>201</v>
      </c>
      <c r="B27" s="155">
        <f t="shared" si="0"/>
        <v>21561</v>
      </c>
      <c r="C27" s="155">
        <f t="shared" si="2"/>
        <v>11148</v>
      </c>
      <c r="D27" s="155">
        <f t="shared" si="3"/>
        <v>10413</v>
      </c>
      <c r="E27" s="155">
        <f>SUM(F27:G27)</f>
        <v>983</v>
      </c>
      <c r="F27" s="155">
        <v>512</v>
      </c>
      <c r="G27" s="155">
        <v>471</v>
      </c>
      <c r="H27" s="155">
        <f>SUM(I27:J27)</f>
        <v>4766</v>
      </c>
      <c r="I27" s="155">
        <v>2545</v>
      </c>
      <c r="J27" s="155">
        <v>2221</v>
      </c>
      <c r="K27" s="155">
        <v>3128</v>
      </c>
      <c r="L27" s="155">
        <v>1556</v>
      </c>
      <c r="M27" s="155">
        <v>1572</v>
      </c>
      <c r="N27" s="155">
        <v>6177</v>
      </c>
      <c r="O27" s="155">
        <v>3168</v>
      </c>
      <c r="P27" s="155">
        <v>3009</v>
      </c>
      <c r="Q27" s="155">
        <v>6507</v>
      </c>
      <c r="R27" s="155">
        <v>3367</v>
      </c>
      <c r="S27" s="155">
        <v>3140</v>
      </c>
    </row>
    <row r="28" spans="1:19" ht="15.75" customHeight="1">
      <c r="A28" s="154" t="s">
        <v>210</v>
      </c>
      <c r="B28" s="155">
        <f t="shared" si="0"/>
        <v>22344</v>
      </c>
      <c r="C28" s="155">
        <f t="shared" si="2"/>
        <v>11604</v>
      </c>
      <c r="D28" s="155">
        <f t="shared" si="3"/>
        <v>10740</v>
      </c>
      <c r="E28" s="155">
        <f>SUM(F28:G28)</f>
        <v>1109</v>
      </c>
      <c r="F28" s="155">
        <v>584</v>
      </c>
      <c r="G28" s="155">
        <v>525</v>
      </c>
      <c r="H28" s="155">
        <f>SUM(I28:J28)</f>
        <v>4912</v>
      </c>
      <c r="I28" s="155">
        <v>2563</v>
      </c>
      <c r="J28" s="155">
        <v>2349</v>
      </c>
      <c r="K28" s="155">
        <v>3331</v>
      </c>
      <c r="L28" s="155">
        <v>1725</v>
      </c>
      <c r="M28" s="155">
        <v>1606</v>
      </c>
      <c r="N28" s="155">
        <v>6465</v>
      </c>
      <c r="O28" s="155">
        <v>3369</v>
      </c>
      <c r="P28" s="155">
        <v>3096</v>
      </c>
      <c r="Q28" s="155">
        <v>6527</v>
      </c>
      <c r="R28" s="155">
        <v>3363</v>
      </c>
      <c r="S28" s="155">
        <v>3164</v>
      </c>
    </row>
    <row r="29" spans="1:19" ht="15.75" customHeight="1">
      <c r="A29" s="154" t="s">
        <v>209</v>
      </c>
      <c r="B29" s="155">
        <f t="shared" si="0"/>
        <v>23086</v>
      </c>
      <c r="C29" s="155">
        <f t="shared" si="2"/>
        <v>11917</v>
      </c>
      <c r="D29" s="155">
        <f t="shared" si="3"/>
        <v>11169</v>
      </c>
      <c r="E29" s="155">
        <f>SUM(F29:G29)</f>
        <v>1169</v>
      </c>
      <c r="F29" s="155">
        <v>595</v>
      </c>
      <c r="G29" s="155">
        <v>574</v>
      </c>
      <c r="H29" s="155">
        <f>SUM(I29:J29)</f>
        <v>5155</v>
      </c>
      <c r="I29" s="155">
        <v>2699</v>
      </c>
      <c r="J29" s="155">
        <v>2456</v>
      </c>
      <c r="K29" s="155">
        <v>3319</v>
      </c>
      <c r="L29" s="155">
        <v>1685</v>
      </c>
      <c r="M29" s="155">
        <v>1634</v>
      </c>
      <c r="N29" s="155">
        <v>6864</v>
      </c>
      <c r="O29" s="155">
        <v>3511</v>
      </c>
      <c r="P29" s="155">
        <v>3353</v>
      </c>
      <c r="Q29" s="155">
        <v>6579</v>
      </c>
      <c r="R29" s="155">
        <v>3427</v>
      </c>
      <c r="S29" s="155">
        <v>3152</v>
      </c>
    </row>
    <row r="30" spans="1:19" s="59" customFormat="1" ht="16.5" customHeight="1">
      <c r="A30" s="156" t="s">
        <v>32</v>
      </c>
      <c r="B30" s="153">
        <f t="shared" si="0"/>
        <v>113334</v>
      </c>
      <c r="C30" s="153">
        <f t="shared" si="2"/>
        <v>59840</v>
      </c>
      <c r="D30" s="153">
        <f t="shared" si="3"/>
        <v>53494</v>
      </c>
      <c r="E30" s="153">
        <f t="shared" ref="E30:S30" si="8">SUM(E31:E35)</f>
        <v>6809</v>
      </c>
      <c r="F30" s="153">
        <f t="shared" si="8"/>
        <v>3509</v>
      </c>
      <c r="G30" s="153">
        <f t="shared" si="8"/>
        <v>3300</v>
      </c>
      <c r="H30" s="153">
        <f t="shared" si="8"/>
        <v>24720</v>
      </c>
      <c r="I30" s="153">
        <f t="shared" si="8"/>
        <v>13023</v>
      </c>
      <c r="J30" s="153">
        <f t="shared" si="8"/>
        <v>11697</v>
      </c>
      <c r="K30" s="153">
        <f t="shared" si="8"/>
        <v>16515</v>
      </c>
      <c r="L30" s="153">
        <f t="shared" si="8"/>
        <v>8605</v>
      </c>
      <c r="M30" s="153">
        <f t="shared" si="8"/>
        <v>7910</v>
      </c>
      <c r="N30" s="153">
        <f t="shared" si="8"/>
        <v>35169</v>
      </c>
      <c r="O30" s="153">
        <f t="shared" si="8"/>
        <v>18726</v>
      </c>
      <c r="P30" s="153">
        <f t="shared" si="8"/>
        <v>16443</v>
      </c>
      <c r="Q30" s="153">
        <f t="shared" si="8"/>
        <v>30121</v>
      </c>
      <c r="R30" s="153">
        <f t="shared" si="8"/>
        <v>15977</v>
      </c>
      <c r="S30" s="153">
        <f t="shared" si="8"/>
        <v>14144</v>
      </c>
    </row>
    <row r="31" spans="1:19" ht="16.5" customHeight="1">
      <c r="A31" s="154" t="s">
        <v>203</v>
      </c>
      <c r="B31" s="155">
        <f t="shared" si="0"/>
        <v>22965</v>
      </c>
      <c r="C31" s="155">
        <f t="shared" si="2"/>
        <v>12091</v>
      </c>
      <c r="D31" s="155">
        <f t="shared" si="3"/>
        <v>10874</v>
      </c>
      <c r="E31" s="155">
        <f>SUM(F31:G31)</f>
        <v>1177</v>
      </c>
      <c r="F31" s="155">
        <v>594</v>
      </c>
      <c r="G31" s="155">
        <v>583</v>
      </c>
      <c r="H31" s="155">
        <f>SUM(I31:J31)</f>
        <v>4959</v>
      </c>
      <c r="I31" s="155">
        <v>2650</v>
      </c>
      <c r="J31" s="155">
        <v>2309</v>
      </c>
      <c r="K31" s="155">
        <v>3336</v>
      </c>
      <c r="L31" s="155">
        <v>1697</v>
      </c>
      <c r="M31" s="155">
        <v>1639</v>
      </c>
      <c r="N31" s="155">
        <v>6971</v>
      </c>
      <c r="O31" s="155">
        <v>3726</v>
      </c>
      <c r="P31" s="155">
        <v>3245</v>
      </c>
      <c r="Q31" s="155">
        <v>6522</v>
      </c>
      <c r="R31" s="155">
        <v>3424</v>
      </c>
      <c r="S31" s="155">
        <v>3098</v>
      </c>
    </row>
    <row r="32" spans="1:19" ht="16.5" customHeight="1">
      <c r="A32" s="154" t="s">
        <v>208</v>
      </c>
      <c r="B32" s="155">
        <f t="shared" si="0"/>
        <v>23785</v>
      </c>
      <c r="C32" s="155">
        <f t="shared" si="2"/>
        <v>12391</v>
      </c>
      <c r="D32" s="155">
        <f t="shared" si="3"/>
        <v>11394</v>
      </c>
      <c r="E32" s="155">
        <f>SUM(F32:G32)</f>
        <v>1326</v>
      </c>
      <c r="F32" s="155">
        <v>646</v>
      </c>
      <c r="G32" s="155">
        <v>680</v>
      </c>
      <c r="H32" s="155">
        <f>SUM(I32:J32)</f>
        <v>5259</v>
      </c>
      <c r="I32" s="155">
        <v>2766</v>
      </c>
      <c r="J32" s="155">
        <v>2493</v>
      </c>
      <c r="K32" s="155">
        <v>3535</v>
      </c>
      <c r="L32" s="155">
        <v>1834</v>
      </c>
      <c r="M32" s="155">
        <v>1701</v>
      </c>
      <c r="N32" s="155">
        <v>7346</v>
      </c>
      <c r="O32" s="155">
        <v>3846</v>
      </c>
      <c r="P32" s="155">
        <v>3500</v>
      </c>
      <c r="Q32" s="155">
        <v>6319</v>
      </c>
      <c r="R32" s="155">
        <v>3299</v>
      </c>
      <c r="S32" s="155">
        <v>3020</v>
      </c>
    </row>
    <row r="33" spans="1:19" ht="16.5" customHeight="1">
      <c r="A33" s="154" t="s">
        <v>207</v>
      </c>
      <c r="B33" s="155">
        <f t="shared" si="0"/>
        <v>22998</v>
      </c>
      <c r="C33" s="155">
        <f t="shared" si="2"/>
        <v>12279</v>
      </c>
      <c r="D33" s="155">
        <f t="shared" si="3"/>
        <v>10719</v>
      </c>
      <c r="E33" s="155">
        <f>SUM(F33:G33)</f>
        <v>1440</v>
      </c>
      <c r="F33" s="155">
        <v>755</v>
      </c>
      <c r="G33" s="155">
        <v>685</v>
      </c>
      <c r="H33" s="155">
        <f>SUM(I33:J33)</f>
        <v>4984</v>
      </c>
      <c r="I33" s="155">
        <v>2653</v>
      </c>
      <c r="J33" s="155">
        <v>2331</v>
      </c>
      <c r="K33" s="155">
        <v>3359</v>
      </c>
      <c r="L33" s="155">
        <v>1771</v>
      </c>
      <c r="M33" s="155">
        <v>1588</v>
      </c>
      <c r="N33" s="155">
        <v>7150</v>
      </c>
      <c r="O33" s="155">
        <v>3876</v>
      </c>
      <c r="P33" s="155">
        <v>3274</v>
      </c>
      <c r="Q33" s="155">
        <v>6065</v>
      </c>
      <c r="R33" s="155">
        <v>3224</v>
      </c>
      <c r="S33" s="155">
        <v>2841</v>
      </c>
    </row>
    <row r="34" spans="1:19" ht="16.5" customHeight="1">
      <c r="A34" s="154" t="s">
        <v>225</v>
      </c>
      <c r="B34" s="155">
        <f t="shared" si="0"/>
        <v>21884</v>
      </c>
      <c r="C34" s="155">
        <f t="shared" si="2"/>
        <v>11614</v>
      </c>
      <c r="D34" s="155">
        <f t="shared" si="3"/>
        <v>10270</v>
      </c>
      <c r="E34" s="155">
        <f>SUM(F34:G34)</f>
        <v>1396</v>
      </c>
      <c r="F34" s="155">
        <v>724</v>
      </c>
      <c r="G34" s="155">
        <v>672</v>
      </c>
      <c r="H34" s="155">
        <f>SUM(I34:J34)</f>
        <v>4765</v>
      </c>
      <c r="I34" s="155">
        <v>2503</v>
      </c>
      <c r="J34" s="155">
        <v>2262</v>
      </c>
      <c r="K34" s="155">
        <v>3206</v>
      </c>
      <c r="L34" s="155">
        <v>1690</v>
      </c>
      <c r="M34" s="155">
        <v>1516</v>
      </c>
      <c r="N34" s="155">
        <v>6871</v>
      </c>
      <c r="O34" s="155">
        <v>3653</v>
      </c>
      <c r="P34" s="155">
        <v>3218</v>
      </c>
      <c r="Q34" s="155">
        <v>5646</v>
      </c>
      <c r="R34" s="155">
        <v>3044</v>
      </c>
      <c r="S34" s="155">
        <v>2602</v>
      </c>
    </row>
    <row r="35" spans="1:19" ht="16.5" customHeight="1">
      <c r="A35" s="154" t="s">
        <v>211</v>
      </c>
      <c r="B35" s="155">
        <f t="shared" si="0"/>
        <v>21702</v>
      </c>
      <c r="C35" s="155">
        <f t="shared" si="2"/>
        <v>11465</v>
      </c>
      <c r="D35" s="155">
        <f t="shared" si="3"/>
        <v>10237</v>
      </c>
      <c r="E35" s="155">
        <f>SUM(F35:G35)</f>
        <v>1470</v>
      </c>
      <c r="F35" s="155">
        <v>790</v>
      </c>
      <c r="G35" s="155">
        <v>680</v>
      </c>
      <c r="H35" s="155">
        <f>SUM(I35:J35)</f>
        <v>4753</v>
      </c>
      <c r="I35" s="155">
        <v>2451</v>
      </c>
      <c r="J35" s="155">
        <v>2302</v>
      </c>
      <c r="K35" s="155">
        <v>3079</v>
      </c>
      <c r="L35" s="155">
        <v>1613</v>
      </c>
      <c r="M35" s="155">
        <v>1466</v>
      </c>
      <c r="N35" s="155">
        <v>6831</v>
      </c>
      <c r="O35" s="155">
        <v>3625</v>
      </c>
      <c r="P35" s="155">
        <v>3206</v>
      </c>
      <c r="Q35" s="155">
        <v>5569</v>
      </c>
      <c r="R35" s="155">
        <v>2986</v>
      </c>
      <c r="S35" s="155">
        <v>2583</v>
      </c>
    </row>
    <row r="36" spans="1:19" s="59" customFormat="1" ht="16.5" customHeight="1">
      <c r="A36" s="157" t="s">
        <v>26</v>
      </c>
      <c r="B36" s="153">
        <f t="shared" si="0"/>
        <v>88068</v>
      </c>
      <c r="C36" s="153">
        <f t="shared" si="2"/>
        <v>45509</v>
      </c>
      <c r="D36" s="153">
        <f t="shared" si="3"/>
        <v>42559</v>
      </c>
      <c r="E36" s="153">
        <f t="shared" ref="E36:S36" si="9">SUM(E37:E41)</f>
        <v>6099</v>
      </c>
      <c r="F36" s="153">
        <f t="shared" si="9"/>
        <v>3190</v>
      </c>
      <c r="G36" s="153">
        <f t="shared" si="9"/>
        <v>2909</v>
      </c>
      <c r="H36" s="153">
        <f t="shared" si="9"/>
        <v>19306</v>
      </c>
      <c r="I36" s="153">
        <f t="shared" si="9"/>
        <v>9886</v>
      </c>
      <c r="J36" s="153">
        <f t="shared" si="9"/>
        <v>9420</v>
      </c>
      <c r="K36" s="153">
        <f t="shared" si="9"/>
        <v>12456</v>
      </c>
      <c r="L36" s="153">
        <f t="shared" si="9"/>
        <v>6354</v>
      </c>
      <c r="M36" s="153">
        <f t="shared" si="9"/>
        <v>6102</v>
      </c>
      <c r="N36" s="153">
        <f t="shared" si="9"/>
        <v>28228</v>
      </c>
      <c r="O36" s="153">
        <f t="shared" si="9"/>
        <v>14685</v>
      </c>
      <c r="P36" s="153">
        <f t="shared" si="9"/>
        <v>13543</v>
      </c>
      <c r="Q36" s="153">
        <f t="shared" si="9"/>
        <v>21979</v>
      </c>
      <c r="R36" s="153">
        <f t="shared" si="9"/>
        <v>11394</v>
      </c>
      <c r="S36" s="153">
        <f t="shared" si="9"/>
        <v>10585</v>
      </c>
    </row>
    <row r="37" spans="1:19" ht="16.5" customHeight="1">
      <c r="A37" s="158" t="s">
        <v>25</v>
      </c>
      <c r="B37" s="155">
        <f t="shared" ref="B37:B68" si="10">SUM(C37:D37)</f>
        <v>19931</v>
      </c>
      <c r="C37" s="155">
        <f t="shared" si="2"/>
        <v>10436</v>
      </c>
      <c r="D37" s="155">
        <f t="shared" si="3"/>
        <v>9495</v>
      </c>
      <c r="E37" s="155">
        <f>SUM(F37:G37)</f>
        <v>1300</v>
      </c>
      <c r="F37" s="155">
        <v>677</v>
      </c>
      <c r="G37" s="155">
        <v>623</v>
      </c>
      <c r="H37" s="155">
        <f>SUM(I37:J37)</f>
        <v>4407</v>
      </c>
      <c r="I37" s="155">
        <v>2304</v>
      </c>
      <c r="J37" s="155">
        <v>2103</v>
      </c>
      <c r="K37" s="155">
        <v>2960</v>
      </c>
      <c r="L37" s="155">
        <v>1507</v>
      </c>
      <c r="M37" s="155">
        <v>1453</v>
      </c>
      <c r="N37" s="155">
        <v>6299</v>
      </c>
      <c r="O37" s="155">
        <v>3353</v>
      </c>
      <c r="P37" s="155">
        <v>2946</v>
      </c>
      <c r="Q37" s="155">
        <v>4965</v>
      </c>
      <c r="R37" s="155">
        <v>2595</v>
      </c>
      <c r="S37" s="155">
        <v>2370</v>
      </c>
    </row>
    <row r="38" spans="1:19" ht="16.5" customHeight="1">
      <c r="A38" s="158" t="s">
        <v>24</v>
      </c>
      <c r="B38" s="155">
        <f t="shared" si="10"/>
        <v>17710</v>
      </c>
      <c r="C38" s="155">
        <f t="shared" ref="C38:C69" si="11">SUM(F38,I38,L38,O38,R38)</f>
        <v>9346</v>
      </c>
      <c r="D38" s="155">
        <f t="shared" ref="D38:D69" si="12">SUM(G38,J38,M38,P38,S38)</f>
        <v>8364</v>
      </c>
      <c r="E38" s="155">
        <f>SUM(F38:G38)</f>
        <v>1267</v>
      </c>
      <c r="F38" s="155">
        <v>706</v>
      </c>
      <c r="G38" s="155">
        <v>561</v>
      </c>
      <c r="H38" s="155">
        <f>SUM(I38:J38)</f>
        <v>3868</v>
      </c>
      <c r="I38" s="155">
        <v>2044</v>
      </c>
      <c r="J38" s="155">
        <v>1824</v>
      </c>
      <c r="K38" s="155">
        <v>2515</v>
      </c>
      <c r="L38" s="155">
        <v>1285</v>
      </c>
      <c r="M38" s="155">
        <v>1230</v>
      </c>
      <c r="N38" s="155">
        <v>5674</v>
      </c>
      <c r="O38" s="155">
        <v>2984</v>
      </c>
      <c r="P38" s="155">
        <v>2690</v>
      </c>
      <c r="Q38" s="155">
        <v>4386</v>
      </c>
      <c r="R38" s="155">
        <v>2327</v>
      </c>
      <c r="S38" s="155">
        <v>2059</v>
      </c>
    </row>
    <row r="39" spans="1:19" ht="16.5" customHeight="1">
      <c r="A39" s="158" t="s">
        <v>23</v>
      </c>
      <c r="B39" s="155">
        <f t="shared" si="10"/>
        <v>17152</v>
      </c>
      <c r="C39" s="155">
        <f t="shared" si="11"/>
        <v>8730</v>
      </c>
      <c r="D39" s="155">
        <f t="shared" si="12"/>
        <v>8422</v>
      </c>
      <c r="E39" s="155">
        <f>SUM(F39:G39)</f>
        <v>1217</v>
      </c>
      <c r="F39" s="155">
        <v>616</v>
      </c>
      <c r="G39" s="155">
        <v>601</v>
      </c>
      <c r="H39" s="155">
        <f>SUM(I39:J39)</f>
        <v>3776</v>
      </c>
      <c r="I39" s="155">
        <v>1876</v>
      </c>
      <c r="J39" s="155">
        <v>1900</v>
      </c>
      <c r="K39" s="155">
        <v>2463</v>
      </c>
      <c r="L39" s="155">
        <v>1261</v>
      </c>
      <c r="M39" s="155">
        <v>1202</v>
      </c>
      <c r="N39" s="155">
        <v>5511</v>
      </c>
      <c r="O39" s="155">
        <v>2831</v>
      </c>
      <c r="P39" s="155">
        <v>2680</v>
      </c>
      <c r="Q39" s="155">
        <v>4185</v>
      </c>
      <c r="R39" s="155">
        <v>2146</v>
      </c>
      <c r="S39" s="155">
        <v>2039</v>
      </c>
    </row>
    <row r="40" spans="1:19" ht="16.5" customHeight="1">
      <c r="A40" s="154" t="s">
        <v>199</v>
      </c>
      <c r="B40" s="155">
        <f t="shared" si="10"/>
        <v>16616</v>
      </c>
      <c r="C40" s="155">
        <f t="shared" si="11"/>
        <v>8565</v>
      </c>
      <c r="D40" s="155">
        <f t="shared" si="12"/>
        <v>8051</v>
      </c>
      <c r="E40" s="155">
        <f>SUM(F40:G40)</f>
        <v>1170</v>
      </c>
      <c r="F40" s="155">
        <v>616</v>
      </c>
      <c r="G40" s="155">
        <v>554</v>
      </c>
      <c r="H40" s="155">
        <f>SUM(I40:J40)</f>
        <v>3681</v>
      </c>
      <c r="I40" s="155">
        <v>1877</v>
      </c>
      <c r="J40" s="155">
        <v>1804</v>
      </c>
      <c r="K40" s="155">
        <v>2265</v>
      </c>
      <c r="L40" s="155">
        <v>1170</v>
      </c>
      <c r="M40" s="155">
        <v>1095</v>
      </c>
      <c r="N40" s="155">
        <v>5408</v>
      </c>
      <c r="O40" s="155">
        <v>2815</v>
      </c>
      <c r="P40" s="155">
        <v>2593</v>
      </c>
      <c r="Q40" s="155">
        <v>4092</v>
      </c>
      <c r="R40" s="155">
        <v>2087</v>
      </c>
      <c r="S40" s="155">
        <v>2005</v>
      </c>
    </row>
    <row r="41" spans="1:19" ht="16.5" customHeight="1">
      <c r="A41" s="154" t="s">
        <v>223</v>
      </c>
      <c r="B41" s="155">
        <f t="shared" si="10"/>
        <v>16659</v>
      </c>
      <c r="C41" s="155">
        <f t="shared" si="11"/>
        <v>8432</v>
      </c>
      <c r="D41" s="155">
        <f t="shared" si="12"/>
        <v>8227</v>
      </c>
      <c r="E41" s="155">
        <f>SUM(F41:G41)</f>
        <v>1145</v>
      </c>
      <c r="F41" s="155">
        <v>575</v>
      </c>
      <c r="G41" s="155">
        <v>570</v>
      </c>
      <c r="H41" s="155">
        <f>SUM(I41:J41)</f>
        <v>3574</v>
      </c>
      <c r="I41" s="155">
        <v>1785</v>
      </c>
      <c r="J41" s="155">
        <v>1789</v>
      </c>
      <c r="K41" s="155">
        <v>2253</v>
      </c>
      <c r="L41" s="155">
        <v>1131</v>
      </c>
      <c r="M41" s="155">
        <v>1122</v>
      </c>
      <c r="N41" s="155">
        <v>5336</v>
      </c>
      <c r="O41" s="155">
        <v>2702</v>
      </c>
      <c r="P41" s="155">
        <v>2634</v>
      </c>
      <c r="Q41" s="155">
        <v>4351</v>
      </c>
      <c r="R41" s="155">
        <v>2239</v>
      </c>
      <c r="S41" s="155">
        <v>2112</v>
      </c>
    </row>
    <row r="42" spans="1:19" s="59" customFormat="1" ht="16.5" customHeight="1">
      <c r="A42" s="156" t="s">
        <v>20</v>
      </c>
      <c r="B42" s="153">
        <f t="shared" si="10"/>
        <v>97913</v>
      </c>
      <c r="C42" s="153">
        <f t="shared" si="11"/>
        <v>49835</v>
      </c>
      <c r="D42" s="153">
        <f t="shared" si="12"/>
        <v>48078</v>
      </c>
      <c r="E42" s="153">
        <f t="shared" ref="E42:S42" si="13">SUM(E43:E47)</f>
        <v>6150</v>
      </c>
      <c r="F42" s="153">
        <f t="shared" si="13"/>
        <v>3297</v>
      </c>
      <c r="G42" s="153">
        <f t="shared" si="13"/>
        <v>2853</v>
      </c>
      <c r="H42" s="153">
        <f t="shared" si="13"/>
        <v>20529</v>
      </c>
      <c r="I42" s="153">
        <f t="shared" si="13"/>
        <v>10322</v>
      </c>
      <c r="J42" s="153">
        <f t="shared" si="13"/>
        <v>10207</v>
      </c>
      <c r="K42" s="153">
        <f t="shared" si="13"/>
        <v>13581</v>
      </c>
      <c r="L42" s="153">
        <f t="shared" si="13"/>
        <v>6832</v>
      </c>
      <c r="M42" s="153">
        <f t="shared" si="13"/>
        <v>6749</v>
      </c>
      <c r="N42" s="153">
        <f t="shared" si="13"/>
        <v>29922</v>
      </c>
      <c r="O42" s="153">
        <f t="shared" si="13"/>
        <v>15533</v>
      </c>
      <c r="P42" s="153">
        <f t="shared" si="13"/>
        <v>14389</v>
      </c>
      <c r="Q42" s="153">
        <f t="shared" si="13"/>
        <v>27731</v>
      </c>
      <c r="R42" s="153">
        <f t="shared" si="13"/>
        <v>13851</v>
      </c>
      <c r="S42" s="153">
        <f t="shared" si="13"/>
        <v>13880</v>
      </c>
    </row>
    <row r="43" spans="1:19" ht="16.5" customHeight="1">
      <c r="A43" s="154" t="s">
        <v>202</v>
      </c>
      <c r="B43" s="155">
        <f t="shared" si="10"/>
        <v>16912</v>
      </c>
      <c r="C43" s="155">
        <f t="shared" si="11"/>
        <v>8590</v>
      </c>
      <c r="D43" s="155">
        <f t="shared" si="12"/>
        <v>8322</v>
      </c>
      <c r="E43" s="155">
        <f>SUM(F43:G43)</f>
        <v>1135</v>
      </c>
      <c r="F43" s="155">
        <v>605</v>
      </c>
      <c r="G43" s="155">
        <v>530</v>
      </c>
      <c r="H43" s="155">
        <f t="shared" ref="H43:H53" si="14">SUM(I43:J43)</f>
        <v>3748</v>
      </c>
      <c r="I43" s="155">
        <v>1885</v>
      </c>
      <c r="J43" s="155">
        <v>1863</v>
      </c>
      <c r="K43" s="155">
        <v>2247</v>
      </c>
      <c r="L43" s="155">
        <v>1177</v>
      </c>
      <c r="M43" s="155">
        <v>1070</v>
      </c>
      <c r="N43" s="155">
        <v>5347</v>
      </c>
      <c r="O43" s="155">
        <v>2712</v>
      </c>
      <c r="P43" s="155">
        <v>2635</v>
      </c>
      <c r="Q43" s="155">
        <v>4435</v>
      </c>
      <c r="R43" s="155">
        <v>2211</v>
      </c>
      <c r="S43" s="155">
        <v>2224</v>
      </c>
    </row>
    <row r="44" spans="1:19" ht="16.5" customHeight="1">
      <c r="A44" s="154" t="s">
        <v>226</v>
      </c>
      <c r="B44" s="155">
        <f t="shared" si="10"/>
        <v>17664</v>
      </c>
      <c r="C44" s="155">
        <f t="shared" si="11"/>
        <v>9016</v>
      </c>
      <c r="D44" s="155">
        <f t="shared" si="12"/>
        <v>8648</v>
      </c>
      <c r="E44" s="155">
        <f>SUM(F44:G44)</f>
        <v>1190</v>
      </c>
      <c r="F44" s="155">
        <v>643</v>
      </c>
      <c r="G44" s="155">
        <v>547</v>
      </c>
      <c r="H44" s="155">
        <f t="shared" si="14"/>
        <v>3730</v>
      </c>
      <c r="I44" s="155">
        <v>1876</v>
      </c>
      <c r="J44" s="155">
        <v>1854</v>
      </c>
      <c r="K44" s="155">
        <v>2457</v>
      </c>
      <c r="L44" s="155">
        <v>1226</v>
      </c>
      <c r="M44" s="155">
        <v>1231</v>
      </c>
      <c r="N44" s="155">
        <v>5463</v>
      </c>
      <c r="O44" s="155">
        <v>2835</v>
      </c>
      <c r="P44" s="155">
        <v>2628</v>
      </c>
      <c r="Q44" s="155">
        <v>4824</v>
      </c>
      <c r="R44" s="155">
        <v>2436</v>
      </c>
      <c r="S44" s="155">
        <v>2388</v>
      </c>
    </row>
    <row r="45" spans="1:19" ht="16.5" customHeight="1">
      <c r="A45" s="154" t="s">
        <v>230</v>
      </c>
      <c r="B45" s="155">
        <f t="shared" si="10"/>
        <v>18518</v>
      </c>
      <c r="C45" s="155">
        <f t="shared" si="11"/>
        <v>9456</v>
      </c>
      <c r="D45" s="155">
        <f t="shared" si="12"/>
        <v>9062</v>
      </c>
      <c r="E45" s="155">
        <f>SUM(F45:G45)</f>
        <v>1167</v>
      </c>
      <c r="F45" s="155">
        <v>642</v>
      </c>
      <c r="G45" s="155">
        <v>525</v>
      </c>
      <c r="H45" s="155">
        <f t="shared" si="14"/>
        <v>3887</v>
      </c>
      <c r="I45" s="155">
        <v>1952</v>
      </c>
      <c r="J45" s="155">
        <v>1935</v>
      </c>
      <c r="K45" s="155">
        <v>2603</v>
      </c>
      <c r="L45" s="155">
        <v>1277</v>
      </c>
      <c r="M45" s="155">
        <v>1326</v>
      </c>
      <c r="N45" s="155">
        <v>5710</v>
      </c>
      <c r="O45" s="155">
        <v>3045</v>
      </c>
      <c r="P45" s="155">
        <v>2665</v>
      </c>
      <c r="Q45" s="155">
        <v>5151</v>
      </c>
      <c r="R45" s="155">
        <v>2540</v>
      </c>
      <c r="S45" s="155">
        <v>2611</v>
      </c>
    </row>
    <row r="46" spans="1:19" ht="16.5" customHeight="1">
      <c r="A46" s="154" t="s">
        <v>229</v>
      </c>
      <c r="B46" s="155">
        <f t="shared" si="10"/>
        <v>21206</v>
      </c>
      <c r="C46" s="155">
        <f t="shared" si="11"/>
        <v>10844</v>
      </c>
      <c r="D46" s="155">
        <f t="shared" si="12"/>
        <v>10362</v>
      </c>
      <c r="E46" s="155">
        <f>SUM(F46:G46)</f>
        <v>1289</v>
      </c>
      <c r="F46" s="155">
        <v>679</v>
      </c>
      <c r="G46" s="155">
        <v>610</v>
      </c>
      <c r="H46" s="155">
        <f t="shared" si="14"/>
        <v>4392</v>
      </c>
      <c r="I46" s="155">
        <v>2207</v>
      </c>
      <c r="J46" s="155">
        <v>2185</v>
      </c>
      <c r="K46" s="155">
        <v>2976</v>
      </c>
      <c r="L46" s="155">
        <v>1545</v>
      </c>
      <c r="M46" s="155">
        <v>1431</v>
      </c>
      <c r="N46" s="155">
        <v>6419</v>
      </c>
      <c r="O46" s="155">
        <v>3306</v>
      </c>
      <c r="P46" s="155">
        <v>3113</v>
      </c>
      <c r="Q46" s="155">
        <v>6130</v>
      </c>
      <c r="R46" s="155">
        <v>3107</v>
      </c>
      <c r="S46" s="155">
        <v>3023</v>
      </c>
    </row>
    <row r="47" spans="1:19" ht="16.5" customHeight="1">
      <c r="A47" s="154" t="s">
        <v>233</v>
      </c>
      <c r="B47" s="155">
        <f t="shared" si="10"/>
        <v>23613</v>
      </c>
      <c r="C47" s="155">
        <f t="shared" si="11"/>
        <v>11929</v>
      </c>
      <c r="D47" s="155">
        <f t="shared" si="12"/>
        <v>11684</v>
      </c>
      <c r="E47" s="155">
        <f>SUM(F47:G47)</f>
        <v>1369</v>
      </c>
      <c r="F47" s="155">
        <v>728</v>
      </c>
      <c r="G47" s="155">
        <v>641</v>
      </c>
      <c r="H47" s="155">
        <f t="shared" si="14"/>
        <v>4772</v>
      </c>
      <c r="I47" s="155">
        <v>2402</v>
      </c>
      <c r="J47" s="155">
        <v>2370</v>
      </c>
      <c r="K47" s="155">
        <v>3298</v>
      </c>
      <c r="L47" s="155">
        <v>1607</v>
      </c>
      <c r="M47" s="155">
        <v>1691</v>
      </c>
      <c r="N47" s="155">
        <v>6983</v>
      </c>
      <c r="O47" s="155">
        <v>3635</v>
      </c>
      <c r="P47" s="155">
        <v>3348</v>
      </c>
      <c r="Q47" s="155">
        <v>7191</v>
      </c>
      <c r="R47" s="155">
        <v>3557</v>
      </c>
      <c r="S47" s="155">
        <v>3634</v>
      </c>
    </row>
    <row r="48" spans="1:19" s="59" customFormat="1" ht="16.5" customHeight="1">
      <c r="A48" s="156" t="s">
        <v>14</v>
      </c>
      <c r="B48" s="153">
        <f t="shared" si="10"/>
        <v>115482</v>
      </c>
      <c r="C48" s="153">
        <f t="shared" si="11"/>
        <v>57412</v>
      </c>
      <c r="D48" s="153">
        <f t="shared" si="12"/>
        <v>58070</v>
      </c>
      <c r="E48" s="153">
        <f>SUM(E49:E53)</f>
        <v>6420</v>
      </c>
      <c r="F48" s="153">
        <f>SUM(F49:F53)</f>
        <v>3474</v>
      </c>
      <c r="G48" s="153">
        <f>SUM(G49:G53)</f>
        <v>2946</v>
      </c>
      <c r="H48" s="159">
        <f t="shared" si="14"/>
        <v>23356</v>
      </c>
      <c r="I48" s="159">
        <f t="shared" ref="I48:S48" si="15">SUM(I49:I53)</f>
        <v>11328</v>
      </c>
      <c r="J48" s="159">
        <f t="shared" si="15"/>
        <v>12028</v>
      </c>
      <c r="K48" s="153">
        <f t="shared" si="15"/>
        <v>16055</v>
      </c>
      <c r="L48" s="153">
        <f t="shared" si="15"/>
        <v>7957</v>
      </c>
      <c r="M48" s="153">
        <f t="shared" si="15"/>
        <v>8098</v>
      </c>
      <c r="N48" s="153">
        <f t="shared" si="15"/>
        <v>32987</v>
      </c>
      <c r="O48" s="153">
        <f t="shared" si="15"/>
        <v>16718</v>
      </c>
      <c r="P48" s="153">
        <f t="shared" si="15"/>
        <v>16269</v>
      </c>
      <c r="Q48" s="153">
        <f t="shared" si="15"/>
        <v>36664</v>
      </c>
      <c r="R48" s="153">
        <f t="shared" si="15"/>
        <v>17935</v>
      </c>
      <c r="S48" s="153">
        <f t="shared" si="15"/>
        <v>18729</v>
      </c>
    </row>
    <row r="49" spans="1:19" ht="16.5" customHeight="1">
      <c r="A49" s="154" t="s">
        <v>231</v>
      </c>
      <c r="B49" s="155">
        <f t="shared" si="10"/>
        <v>23467</v>
      </c>
      <c r="C49" s="155">
        <f t="shared" si="11"/>
        <v>11741</v>
      </c>
      <c r="D49" s="155">
        <f t="shared" si="12"/>
        <v>11726</v>
      </c>
      <c r="E49" s="155">
        <f>SUM(F49:G49)</f>
        <v>1398</v>
      </c>
      <c r="F49" s="155">
        <v>779</v>
      </c>
      <c r="G49" s="155">
        <v>619</v>
      </c>
      <c r="H49" s="155">
        <f t="shared" si="14"/>
        <v>4739</v>
      </c>
      <c r="I49" s="155">
        <v>2352</v>
      </c>
      <c r="J49" s="155">
        <v>2387</v>
      </c>
      <c r="K49" s="155">
        <v>3384</v>
      </c>
      <c r="L49" s="155">
        <v>1658</v>
      </c>
      <c r="M49" s="155">
        <v>1726</v>
      </c>
      <c r="N49" s="155">
        <v>6777</v>
      </c>
      <c r="O49" s="155">
        <v>3429</v>
      </c>
      <c r="P49" s="155">
        <v>3348</v>
      </c>
      <c r="Q49" s="155">
        <v>7169</v>
      </c>
      <c r="R49" s="155">
        <v>3523</v>
      </c>
      <c r="S49" s="155">
        <v>3646</v>
      </c>
    </row>
    <row r="50" spans="1:19" ht="16.5" customHeight="1">
      <c r="A50" s="154" t="s">
        <v>212</v>
      </c>
      <c r="B50" s="155">
        <f t="shared" si="10"/>
        <v>23566</v>
      </c>
      <c r="C50" s="155">
        <f t="shared" si="11"/>
        <v>11743</v>
      </c>
      <c r="D50" s="155">
        <f t="shared" si="12"/>
        <v>11823</v>
      </c>
      <c r="E50" s="155">
        <f>SUM(F50:G50)</f>
        <v>1337</v>
      </c>
      <c r="F50" s="155">
        <v>692</v>
      </c>
      <c r="G50" s="155">
        <v>645</v>
      </c>
      <c r="H50" s="155">
        <f t="shared" si="14"/>
        <v>4709</v>
      </c>
      <c r="I50" s="155">
        <v>2294</v>
      </c>
      <c r="J50" s="155">
        <v>2415</v>
      </c>
      <c r="K50" s="155">
        <v>3242</v>
      </c>
      <c r="L50" s="155">
        <v>1621</v>
      </c>
      <c r="M50" s="155">
        <v>1621</v>
      </c>
      <c r="N50" s="155">
        <v>6919</v>
      </c>
      <c r="O50" s="155">
        <v>3526</v>
      </c>
      <c r="P50" s="155">
        <v>3393</v>
      </c>
      <c r="Q50" s="155">
        <v>7359</v>
      </c>
      <c r="R50" s="155">
        <v>3610</v>
      </c>
      <c r="S50" s="155">
        <v>3749</v>
      </c>
    </row>
    <row r="51" spans="1:19" ht="16.5" customHeight="1">
      <c r="A51" s="154" t="s">
        <v>232</v>
      </c>
      <c r="B51" s="155">
        <f t="shared" si="10"/>
        <v>24104</v>
      </c>
      <c r="C51" s="155">
        <f t="shared" si="11"/>
        <v>11799</v>
      </c>
      <c r="D51" s="155">
        <f t="shared" si="12"/>
        <v>12305</v>
      </c>
      <c r="E51" s="155">
        <f>SUM(F51:G51)</f>
        <v>1280</v>
      </c>
      <c r="F51" s="155">
        <v>685</v>
      </c>
      <c r="G51" s="155">
        <v>595</v>
      </c>
      <c r="H51" s="155">
        <f t="shared" si="14"/>
        <v>4825</v>
      </c>
      <c r="I51" s="155">
        <v>2249</v>
      </c>
      <c r="J51" s="155">
        <v>2576</v>
      </c>
      <c r="K51" s="155">
        <v>3247</v>
      </c>
      <c r="L51" s="155">
        <v>1617</v>
      </c>
      <c r="M51" s="155">
        <v>1630</v>
      </c>
      <c r="N51" s="155">
        <v>7002</v>
      </c>
      <c r="O51" s="155">
        <v>3544</v>
      </c>
      <c r="P51" s="155">
        <v>3458</v>
      </c>
      <c r="Q51" s="155">
        <v>7750</v>
      </c>
      <c r="R51" s="155">
        <v>3704</v>
      </c>
      <c r="S51" s="155">
        <v>4046</v>
      </c>
    </row>
    <row r="52" spans="1:19" ht="16.5" customHeight="1">
      <c r="A52" s="154" t="s">
        <v>224</v>
      </c>
      <c r="B52" s="155">
        <f t="shared" si="10"/>
        <v>21123</v>
      </c>
      <c r="C52" s="155">
        <f t="shared" si="11"/>
        <v>10670</v>
      </c>
      <c r="D52" s="155">
        <f t="shared" si="12"/>
        <v>10453</v>
      </c>
      <c r="E52" s="155">
        <f>SUM(F52:G52)</f>
        <v>1134</v>
      </c>
      <c r="F52" s="155">
        <v>642</v>
      </c>
      <c r="G52" s="155">
        <v>492</v>
      </c>
      <c r="H52" s="155">
        <f t="shared" si="14"/>
        <v>4293</v>
      </c>
      <c r="I52" s="155">
        <v>2114</v>
      </c>
      <c r="J52" s="155">
        <v>2179</v>
      </c>
      <c r="K52" s="155">
        <v>2923</v>
      </c>
      <c r="L52" s="155">
        <v>1462</v>
      </c>
      <c r="M52" s="155">
        <v>1461</v>
      </c>
      <c r="N52" s="155">
        <v>5930</v>
      </c>
      <c r="O52" s="155">
        <v>3042</v>
      </c>
      <c r="P52" s="155">
        <v>2888</v>
      </c>
      <c r="Q52" s="155">
        <v>6843</v>
      </c>
      <c r="R52" s="155">
        <v>3410</v>
      </c>
      <c r="S52" s="155">
        <v>3433</v>
      </c>
    </row>
    <row r="53" spans="1:19" ht="16.5" customHeight="1">
      <c r="A53" s="154" t="s">
        <v>187</v>
      </c>
      <c r="B53" s="155">
        <f t="shared" si="10"/>
        <v>23222</v>
      </c>
      <c r="C53" s="155">
        <f t="shared" si="11"/>
        <v>11459</v>
      </c>
      <c r="D53" s="155">
        <f t="shared" si="12"/>
        <v>11763</v>
      </c>
      <c r="E53" s="155">
        <f>SUM(F53:G53)</f>
        <v>1271</v>
      </c>
      <c r="F53" s="155">
        <v>676</v>
      </c>
      <c r="G53" s="155">
        <v>595</v>
      </c>
      <c r="H53" s="155">
        <f t="shared" si="14"/>
        <v>4790</v>
      </c>
      <c r="I53" s="155">
        <v>2319</v>
      </c>
      <c r="J53" s="155">
        <v>2471</v>
      </c>
      <c r="K53" s="155">
        <v>3259</v>
      </c>
      <c r="L53" s="155">
        <v>1599</v>
      </c>
      <c r="M53" s="155">
        <v>1660</v>
      </c>
      <c r="N53" s="155">
        <v>6359</v>
      </c>
      <c r="O53" s="155">
        <v>3177</v>
      </c>
      <c r="P53" s="155">
        <v>3182</v>
      </c>
      <c r="Q53" s="155">
        <v>7543</v>
      </c>
      <c r="R53" s="155">
        <v>3688</v>
      </c>
      <c r="S53" s="155">
        <v>3855</v>
      </c>
    </row>
    <row r="54" spans="1:19" s="59" customFormat="1" ht="16.5" customHeight="1">
      <c r="A54" s="156" t="s">
        <v>9</v>
      </c>
      <c r="B54" s="153">
        <f t="shared" si="10"/>
        <v>124435</v>
      </c>
      <c r="C54" s="153">
        <f t="shared" si="11"/>
        <v>61918</v>
      </c>
      <c r="D54" s="153">
        <f t="shared" si="12"/>
        <v>62517</v>
      </c>
      <c r="E54" s="153">
        <f t="shared" ref="E54:S54" si="16">SUM(E55:E59)</f>
        <v>6455</v>
      </c>
      <c r="F54" s="153">
        <f t="shared" si="16"/>
        <v>3478</v>
      </c>
      <c r="G54" s="153">
        <f t="shared" si="16"/>
        <v>2977</v>
      </c>
      <c r="H54" s="153">
        <f t="shared" si="16"/>
        <v>26426</v>
      </c>
      <c r="I54" s="153">
        <f t="shared" si="16"/>
        <v>12704</v>
      </c>
      <c r="J54" s="153">
        <f t="shared" si="16"/>
        <v>13722</v>
      </c>
      <c r="K54" s="153">
        <f t="shared" si="16"/>
        <v>17003</v>
      </c>
      <c r="L54" s="153">
        <f t="shared" si="16"/>
        <v>8389</v>
      </c>
      <c r="M54" s="153">
        <f t="shared" si="16"/>
        <v>8614</v>
      </c>
      <c r="N54" s="153">
        <f t="shared" si="16"/>
        <v>34755</v>
      </c>
      <c r="O54" s="153">
        <f t="shared" si="16"/>
        <v>17492</v>
      </c>
      <c r="P54" s="153">
        <f t="shared" si="16"/>
        <v>17263</v>
      </c>
      <c r="Q54" s="153">
        <f t="shared" si="16"/>
        <v>39796</v>
      </c>
      <c r="R54" s="153">
        <f t="shared" si="16"/>
        <v>19855</v>
      </c>
      <c r="S54" s="153">
        <f t="shared" si="16"/>
        <v>19941</v>
      </c>
    </row>
    <row r="55" spans="1:19" ht="16.5" customHeight="1">
      <c r="A55" s="154" t="s">
        <v>188</v>
      </c>
      <c r="B55" s="155">
        <f t="shared" si="10"/>
        <v>23015</v>
      </c>
      <c r="C55" s="155">
        <f t="shared" si="11"/>
        <v>11539</v>
      </c>
      <c r="D55" s="155">
        <f t="shared" si="12"/>
        <v>11476</v>
      </c>
      <c r="E55" s="155">
        <f>SUM(F55:G55)</f>
        <v>1261</v>
      </c>
      <c r="F55" s="155">
        <v>690</v>
      </c>
      <c r="G55" s="155">
        <v>571</v>
      </c>
      <c r="H55" s="155">
        <f>SUM(I55:J55)</f>
        <v>4808</v>
      </c>
      <c r="I55" s="155">
        <v>2355</v>
      </c>
      <c r="J55" s="155">
        <v>2453</v>
      </c>
      <c r="K55" s="155">
        <v>3134</v>
      </c>
      <c r="L55" s="155">
        <v>1577</v>
      </c>
      <c r="M55" s="155">
        <v>1557</v>
      </c>
      <c r="N55" s="155">
        <v>6291</v>
      </c>
      <c r="O55" s="155">
        <v>3178</v>
      </c>
      <c r="P55" s="155">
        <v>3113</v>
      </c>
      <c r="Q55" s="155">
        <v>7521</v>
      </c>
      <c r="R55" s="155">
        <v>3739</v>
      </c>
      <c r="S55" s="155">
        <v>3782</v>
      </c>
    </row>
    <row r="56" spans="1:19" ht="16.5" customHeight="1">
      <c r="A56" s="154" t="s">
        <v>186</v>
      </c>
      <c r="B56" s="155">
        <f t="shared" si="10"/>
        <v>22971</v>
      </c>
      <c r="C56" s="155">
        <f t="shared" si="11"/>
        <v>11451</v>
      </c>
      <c r="D56" s="155">
        <f t="shared" si="12"/>
        <v>11520</v>
      </c>
      <c r="E56" s="155">
        <f>SUM(F56:G56)</f>
        <v>1115</v>
      </c>
      <c r="F56" s="155">
        <v>612</v>
      </c>
      <c r="G56" s="155">
        <v>503</v>
      </c>
      <c r="H56" s="155">
        <f>SUM(I56:J56)</f>
        <v>4762</v>
      </c>
      <c r="I56" s="155">
        <v>2292</v>
      </c>
      <c r="J56" s="155">
        <v>2470</v>
      </c>
      <c r="K56" s="155">
        <v>3171</v>
      </c>
      <c r="L56" s="155">
        <v>1567</v>
      </c>
      <c r="M56" s="155">
        <v>1604</v>
      </c>
      <c r="N56" s="155">
        <v>6458</v>
      </c>
      <c r="O56" s="155">
        <v>3329</v>
      </c>
      <c r="P56" s="155">
        <v>3129</v>
      </c>
      <c r="Q56" s="155">
        <v>7465</v>
      </c>
      <c r="R56" s="155">
        <v>3651</v>
      </c>
      <c r="S56" s="155">
        <v>3814</v>
      </c>
    </row>
    <row r="57" spans="1:19" ht="16.5" customHeight="1">
      <c r="A57" s="154" t="s">
        <v>185</v>
      </c>
      <c r="B57" s="155">
        <f t="shared" si="10"/>
        <v>25929</v>
      </c>
      <c r="C57" s="155">
        <f t="shared" si="11"/>
        <v>12968</v>
      </c>
      <c r="D57" s="155">
        <f t="shared" si="12"/>
        <v>12961</v>
      </c>
      <c r="E57" s="155">
        <f>SUM(F57:G57)</f>
        <v>1277</v>
      </c>
      <c r="F57" s="155">
        <v>691</v>
      </c>
      <c r="G57" s="155">
        <v>586</v>
      </c>
      <c r="H57" s="155">
        <f>SUM(I57:J57)</f>
        <v>5564</v>
      </c>
      <c r="I57" s="155">
        <v>2709</v>
      </c>
      <c r="J57" s="155">
        <v>2855</v>
      </c>
      <c r="K57" s="155">
        <v>3479</v>
      </c>
      <c r="L57" s="155">
        <v>1727</v>
      </c>
      <c r="M57" s="155">
        <v>1752</v>
      </c>
      <c r="N57" s="155">
        <v>7252</v>
      </c>
      <c r="O57" s="155">
        <v>3644</v>
      </c>
      <c r="P57" s="155">
        <v>3608</v>
      </c>
      <c r="Q57" s="155">
        <v>8357</v>
      </c>
      <c r="R57" s="155">
        <v>4197</v>
      </c>
      <c r="S57" s="155">
        <v>4160</v>
      </c>
    </row>
    <row r="58" spans="1:19" ht="16.5" customHeight="1">
      <c r="A58" s="154" t="s">
        <v>183</v>
      </c>
      <c r="B58" s="155">
        <f t="shared" si="10"/>
        <v>26164</v>
      </c>
      <c r="C58" s="155">
        <f t="shared" si="11"/>
        <v>12892</v>
      </c>
      <c r="D58" s="155">
        <f t="shared" si="12"/>
        <v>13272</v>
      </c>
      <c r="E58" s="155">
        <f>SUM(F58:G58)</f>
        <v>1430</v>
      </c>
      <c r="F58" s="155">
        <v>743</v>
      </c>
      <c r="G58" s="155">
        <v>687</v>
      </c>
      <c r="H58" s="155">
        <f>SUM(I58:J58)</f>
        <v>5545</v>
      </c>
      <c r="I58" s="155">
        <v>2638</v>
      </c>
      <c r="J58" s="155">
        <v>2907</v>
      </c>
      <c r="K58" s="155">
        <v>3539</v>
      </c>
      <c r="L58" s="155">
        <v>1729</v>
      </c>
      <c r="M58" s="155">
        <v>1810</v>
      </c>
      <c r="N58" s="155">
        <v>7328</v>
      </c>
      <c r="O58" s="155">
        <v>3653</v>
      </c>
      <c r="P58" s="155">
        <v>3675</v>
      </c>
      <c r="Q58" s="155">
        <v>8322</v>
      </c>
      <c r="R58" s="155">
        <v>4129</v>
      </c>
      <c r="S58" s="155">
        <v>4193</v>
      </c>
    </row>
    <row r="59" spans="1:19" ht="16.5" customHeight="1">
      <c r="A59" s="154" t="s">
        <v>184</v>
      </c>
      <c r="B59" s="155">
        <f t="shared" si="10"/>
        <v>26356</v>
      </c>
      <c r="C59" s="155">
        <f t="shared" si="11"/>
        <v>13068</v>
      </c>
      <c r="D59" s="155">
        <f t="shared" si="12"/>
        <v>13288</v>
      </c>
      <c r="E59" s="155">
        <f>SUM(F59:G59)</f>
        <v>1372</v>
      </c>
      <c r="F59" s="155">
        <v>742</v>
      </c>
      <c r="G59" s="155">
        <v>630</v>
      </c>
      <c r="H59" s="155">
        <f>SUM(I59:J59)</f>
        <v>5747</v>
      </c>
      <c r="I59" s="155">
        <v>2710</v>
      </c>
      <c r="J59" s="155">
        <v>3037</v>
      </c>
      <c r="K59" s="155">
        <v>3680</v>
      </c>
      <c r="L59" s="155">
        <v>1789</v>
      </c>
      <c r="M59" s="155">
        <v>1891</v>
      </c>
      <c r="N59" s="155">
        <v>7426</v>
      </c>
      <c r="O59" s="155">
        <v>3688</v>
      </c>
      <c r="P59" s="155">
        <v>3738</v>
      </c>
      <c r="Q59" s="155">
        <v>8131</v>
      </c>
      <c r="R59" s="155">
        <v>4139</v>
      </c>
      <c r="S59" s="155">
        <v>3992</v>
      </c>
    </row>
    <row r="60" spans="1:19" s="59" customFormat="1" ht="16.5" customHeight="1">
      <c r="A60" s="156" t="s">
        <v>59</v>
      </c>
      <c r="B60" s="153">
        <f t="shared" si="10"/>
        <v>131518</v>
      </c>
      <c r="C60" s="153">
        <f t="shared" si="11"/>
        <v>65235</v>
      </c>
      <c r="D60" s="153">
        <f t="shared" si="12"/>
        <v>66283</v>
      </c>
      <c r="E60" s="153">
        <f t="shared" ref="E60:S60" si="17">SUM(E61:E65)</f>
        <v>7086</v>
      </c>
      <c r="F60" s="153">
        <f t="shared" si="17"/>
        <v>3728</v>
      </c>
      <c r="G60" s="153">
        <f t="shared" si="17"/>
        <v>3358</v>
      </c>
      <c r="H60" s="153">
        <f t="shared" si="17"/>
        <v>28809</v>
      </c>
      <c r="I60" s="153">
        <f t="shared" si="17"/>
        <v>14090</v>
      </c>
      <c r="J60" s="153">
        <f t="shared" si="17"/>
        <v>14719</v>
      </c>
      <c r="K60" s="153">
        <f t="shared" si="17"/>
        <v>18181</v>
      </c>
      <c r="L60" s="153">
        <f t="shared" si="17"/>
        <v>8707</v>
      </c>
      <c r="M60" s="153">
        <f t="shared" si="17"/>
        <v>9474</v>
      </c>
      <c r="N60" s="153">
        <f t="shared" si="17"/>
        <v>38625</v>
      </c>
      <c r="O60" s="153">
        <f t="shared" si="17"/>
        <v>18825</v>
      </c>
      <c r="P60" s="153">
        <f t="shared" si="17"/>
        <v>19800</v>
      </c>
      <c r="Q60" s="153">
        <f t="shared" si="17"/>
        <v>38817</v>
      </c>
      <c r="R60" s="153">
        <f t="shared" si="17"/>
        <v>19885</v>
      </c>
      <c r="S60" s="153">
        <f t="shared" si="17"/>
        <v>18932</v>
      </c>
    </row>
    <row r="61" spans="1:19" ht="16.5" customHeight="1">
      <c r="A61" s="154" t="s">
        <v>182</v>
      </c>
      <c r="B61" s="155">
        <f t="shared" si="10"/>
        <v>27420</v>
      </c>
      <c r="C61" s="155">
        <f t="shared" si="11"/>
        <v>13606</v>
      </c>
      <c r="D61" s="155">
        <f t="shared" si="12"/>
        <v>13814</v>
      </c>
      <c r="E61" s="155">
        <f>SUM(F61:G61)</f>
        <v>1428</v>
      </c>
      <c r="F61" s="155">
        <v>758</v>
      </c>
      <c r="G61" s="155">
        <v>670</v>
      </c>
      <c r="H61" s="155">
        <f>SUM(I61:J61)</f>
        <v>5932</v>
      </c>
      <c r="I61" s="155">
        <v>2844</v>
      </c>
      <c r="J61" s="155">
        <v>3088</v>
      </c>
      <c r="K61" s="155">
        <v>3794</v>
      </c>
      <c r="L61" s="155">
        <v>1867</v>
      </c>
      <c r="M61" s="155">
        <v>1927</v>
      </c>
      <c r="N61" s="155">
        <v>7804</v>
      </c>
      <c r="O61" s="155">
        <v>3808</v>
      </c>
      <c r="P61" s="155">
        <v>3996</v>
      </c>
      <c r="Q61" s="155">
        <v>8462</v>
      </c>
      <c r="R61" s="155">
        <v>4329</v>
      </c>
      <c r="S61" s="155">
        <v>4133</v>
      </c>
    </row>
    <row r="62" spans="1:19" ht="16.5" customHeight="1">
      <c r="A62" s="154" t="s">
        <v>181</v>
      </c>
      <c r="B62" s="155">
        <f t="shared" si="10"/>
        <v>26967</v>
      </c>
      <c r="C62" s="155">
        <f t="shared" si="11"/>
        <v>13435</v>
      </c>
      <c r="D62" s="155">
        <f t="shared" si="12"/>
        <v>13532</v>
      </c>
      <c r="E62" s="155">
        <f>SUM(F62:G62)</f>
        <v>1449</v>
      </c>
      <c r="F62" s="155">
        <v>752</v>
      </c>
      <c r="G62" s="155">
        <v>697</v>
      </c>
      <c r="H62" s="155">
        <f>SUM(I62:J62)</f>
        <v>5897</v>
      </c>
      <c r="I62" s="155">
        <v>2930</v>
      </c>
      <c r="J62" s="155">
        <v>2967</v>
      </c>
      <c r="K62" s="155">
        <v>3702</v>
      </c>
      <c r="L62" s="155">
        <v>1747</v>
      </c>
      <c r="M62" s="155">
        <v>1955</v>
      </c>
      <c r="N62" s="155">
        <v>7753</v>
      </c>
      <c r="O62" s="155">
        <v>3781</v>
      </c>
      <c r="P62" s="155">
        <v>3972</v>
      </c>
      <c r="Q62" s="155">
        <v>8166</v>
      </c>
      <c r="R62" s="155">
        <v>4225</v>
      </c>
      <c r="S62" s="155">
        <v>3941</v>
      </c>
    </row>
    <row r="63" spans="1:19" ht="16.5" customHeight="1">
      <c r="A63" s="154" t="s">
        <v>180</v>
      </c>
      <c r="B63" s="155">
        <f t="shared" si="10"/>
        <v>25636</v>
      </c>
      <c r="C63" s="155">
        <f t="shared" si="11"/>
        <v>12793</v>
      </c>
      <c r="D63" s="155">
        <f t="shared" si="12"/>
        <v>12843</v>
      </c>
      <c r="E63" s="155">
        <f>SUM(F63:G63)</f>
        <v>1402</v>
      </c>
      <c r="F63" s="155">
        <v>766</v>
      </c>
      <c r="G63" s="155">
        <v>636</v>
      </c>
      <c r="H63" s="155">
        <f>SUM(I63:J63)</f>
        <v>5721</v>
      </c>
      <c r="I63" s="155">
        <v>2807</v>
      </c>
      <c r="J63" s="155">
        <v>2914</v>
      </c>
      <c r="K63" s="155">
        <v>3450</v>
      </c>
      <c r="L63" s="155">
        <v>1662</v>
      </c>
      <c r="M63" s="155">
        <v>1788</v>
      </c>
      <c r="N63" s="155">
        <v>7513</v>
      </c>
      <c r="O63" s="155">
        <v>3626</v>
      </c>
      <c r="P63" s="155">
        <v>3887</v>
      </c>
      <c r="Q63" s="155">
        <v>7550</v>
      </c>
      <c r="R63" s="155">
        <v>3932</v>
      </c>
      <c r="S63" s="155">
        <v>3618</v>
      </c>
    </row>
    <row r="64" spans="1:19" ht="16.5" customHeight="1">
      <c r="A64" s="154" t="s">
        <v>179</v>
      </c>
      <c r="B64" s="155">
        <f t="shared" si="10"/>
        <v>26919</v>
      </c>
      <c r="C64" s="155">
        <f t="shared" si="11"/>
        <v>13299</v>
      </c>
      <c r="D64" s="155">
        <f t="shared" si="12"/>
        <v>13620</v>
      </c>
      <c r="E64" s="155">
        <f>SUM(F64:G64)</f>
        <v>1444</v>
      </c>
      <c r="F64" s="155">
        <v>731</v>
      </c>
      <c r="G64" s="155">
        <v>713</v>
      </c>
      <c r="H64" s="155">
        <f>SUM(I64:J64)</f>
        <v>5803</v>
      </c>
      <c r="I64" s="155">
        <v>2833</v>
      </c>
      <c r="J64" s="155">
        <v>2970</v>
      </c>
      <c r="K64" s="155">
        <v>3742</v>
      </c>
      <c r="L64" s="155">
        <v>1795</v>
      </c>
      <c r="M64" s="155">
        <v>1947</v>
      </c>
      <c r="N64" s="155">
        <v>8089</v>
      </c>
      <c r="O64" s="155">
        <v>4024</v>
      </c>
      <c r="P64" s="155">
        <v>4065</v>
      </c>
      <c r="Q64" s="155">
        <v>7841</v>
      </c>
      <c r="R64" s="155">
        <v>3916</v>
      </c>
      <c r="S64" s="155">
        <v>3925</v>
      </c>
    </row>
    <row r="65" spans="1:19" ht="16.5" customHeight="1">
      <c r="A65" s="154" t="s">
        <v>143</v>
      </c>
      <c r="B65" s="155">
        <f t="shared" si="10"/>
        <v>24576</v>
      </c>
      <c r="C65" s="155">
        <f t="shared" si="11"/>
        <v>12102</v>
      </c>
      <c r="D65" s="155">
        <f t="shared" si="12"/>
        <v>12474</v>
      </c>
      <c r="E65" s="155">
        <f>SUM(F65:G65)</f>
        <v>1363</v>
      </c>
      <c r="F65" s="155">
        <v>721</v>
      </c>
      <c r="G65" s="155">
        <v>642</v>
      </c>
      <c r="H65" s="155">
        <f>SUM(I65:J65)</f>
        <v>5456</v>
      </c>
      <c r="I65" s="155">
        <v>2676</v>
      </c>
      <c r="J65" s="155">
        <v>2780</v>
      </c>
      <c r="K65" s="155">
        <v>3493</v>
      </c>
      <c r="L65" s="155">
        <v>1636</v>
      </c>
      <c r="M65" s="155">
        <v>1857</v>
      </c>
      <c r="N65" s="155">
        <v>7466</v>
      </c>
      <c r="O65" s="155">
        <v>3586</v>
      </c>
      <c r="P65" s="155">
        <v>3880</v>
      </c>
      <c r="Q65" s="155">
        <v>6798</v>
      </c>
      <c r="R65" s="155">
        <v>3483</v>
      </c>
      <c r="S65" s="155">
        <v>3315</v>
      </c>
    </row>
    <row r="66" spans="1:19" s="59" customFormat="1" ht="16.5" customHeight="1">
      <c r="A66" s="156" t="s">
        <v>65</v>
      </c>
      <c r="B66" s="153">
        <f t="shared" si="10"/>
        <v>114620</v>
      </c>
      <c r="C66" s="153">
        <f t="shared" si="11"/>
        <v>57426</v>
      </c>
      <c r="D66" s="153">
        <f t="shared" si="12"/>
        <v>57194</v>
      </c>
      <c r="E66" s="153">
        <f t="shared" ref="E66:S66" si="18">SUM(E67:E71)</f>
        <v>7272</v>
      </c>
      <c r="F66" s="153">
        <f t="shared" si="18"/>
        <v>3638</v>
      </c>
      <c r="G66" s="153">
        <f t="shared" si="18"/>
        <v>3634</v>
      </c>
      <c r="H66" s="153">
        <f t="shared" si="18"/>
        <v>24534</v>
      </c>
      <c r="I66" s="153">
        <f t="shared" si="18"/>
        <v>12068</v>
      </c>
      <c r="J66" s="153">
        <f t="shared" si="18"/>
        <v>12466</v>
      </c>
      <c r="K66" s="153">
        <f t="shared" si="18"/>
        <v>16852</v>
      </c>
      <c r="L66" s="153">
        <f t="shared" si="18"/>
        <v>8024</v>
      </c>
      <c r="M66" s="153">
        <f t="shared" si="18"/>
        <v>8828</v>
      </c>
      <c r="N66" s="153">
        <f t="shared" si="18"/>
        <v>36172</v>
      </c>
      <c r="O66" s="153">
        <f t="shared" si="18"/>
        <v>17779</v>
      </c>
      <c r="P66" s="153">
        <f t="shared" si="18"/>
        <v>18393</v>
      </c>
      <c r="Q66" s="153">
        <f t="shared" si="18"/>
        <v>29790</v>
      </c>
      <c r="R66" s="153">
        <f t="shared" si="18"/>
        <v>15917</v>
      </c>
      <c r="S66" s="153">
        <f t="shared" si="18"/>
        <v>13873</v>
      </c>
    </row>
    <row r="67" spans="1:19" ht="16.5" customHeight="1">
      <c r="A67" s="154" t="s">
        <v>178</v>
      </c>
      <c r="B67" s="155">
        <f t="shared" si="10"/>
        <v>23817</v>
      </c>
      <c r="C67" s="155">
        <f t="shared" si="11"/>
        <v>12153</v>
      </c>
      <c r="D67" s="155">
        <f t="shared" si="12"/>
        <v>11664</v>
      </c>
      <c r="E67" s="155">
        <f>SUM(F67:G67)</f>
        <v>1417</v>
      </c>
      <c r="F67" s="155">
        <v>736</v>
      </c>
      <c r="G67" s="155">
        <v>681</v>
      </c>
      <c r="H67" s="155">
        <f>SUM(I67:J67)</f>
        <v>5092</v>
      </c>
      <c r="I67" s="155">
        <v>2548</v>
      </c>
      <c r="J67" s="155">
        <v>2544</v>
      </c>
      <c r="K67" s="155">
        <v>3352</v>
      </c>
      <c r="L67" s="155">
        <v>1643</v>
      </c>
      <c r="M67" s="155">
        <v>1709</v>
      </c>
      <c r="N67" s="155">
        <v>7299</v>
      </c>
      <c r="O67" s="155">
        <v>3721</v>
      </c>
      <c r="P67" s="155">
        <v>3578</v>
      </c>
      <c r="Q67" s="155">
        <v>6657</v>
      </c>
      <c r="R67" s="155">
        <v>3505</v>
      </c>
      <c r="S67" s="155">
        <v>3152</v>
      </c>
    </row>
    <row r="68" spans="1:19" ht="16.5" customHeight="1">
      <c r="A68" s="154" t="s">
        <v>194</v>
      </c>
      <c r="B68" s="155">
        <f t="shared" si="10"/>
        <v>23812</v>
      </c>
      <c r="C68" s="155">
        <f t="shared" si="11"/>
        <v>11740</v>
      </c>
      <c r="D68" s="155">
        <f t="shared" si="12"/>
        <v>12072</v>
      </c>
      <c r="E68" s="155">
        <f>SUM(F68:G68)</f>
        <v>1423</v>
      </c>
      <c r="F68" s="155">
        <v>695</v>
      </c>
      <c r="G68" s="155">
        <v>728</v>
      </c>
      <c r="H68" s="155">
        <f>SUM(I68:J68)</f>
        <v>4969</v>
      </c>
      <c r="I68" s="155">
        <v>2457</v>
      </c>
      <c r="J68" s="155">
        <v>2512</v>
      </c>
      <c r="K68" s="155">
        <v>3435</v>
      </c>
      <c r="L68" s="155">
        <v>1629</v>
      </c>
      <c r="M68" s="155">
        <v>1806</v>
      </c>
      <c r="N68" s="155">
        <v>7500</v>
      </c>
      <c r="O68" s="155">
        <v>3626</v>
      </c>
      <c r="P68" s="155">
        <v>3874</v>
      </c>
      <c r="Q68" s="155">
        <v>6485</v>
      </c>
      <c r="R68" s="155">
        <v>3333</v>
      </c>
      <c r="S68" s="155">
        <v>3152</v>
      </c>
    </row>
    <row r="69" spans="1:19" ht="16.5" customHeight="1">
      <c r="A69" s="154" t="s">
        <v>140</v>
      </c>
      <c r="B69" s="155">
        <f t="shared" ref="B69:B100" si="19">SUM(C69:D69)</f>
        <v>22271</v>
      </c>
      <c r="C69" s="155">
        <f t="shared" si="11"/>
        <v>11175</v>
      </c>
      <c r="D69" s="155">
        <f t="shared" si="12"/>
        <v>11096</v>
      </c>
      <c r="E69" s="155">
        <f>SUM(F69:G69)</f>
        <v>1396</v>
      </c>
      <c r="F69" s="155">
        <v>694</v>
      </c>
      <c r="G69" s="155">
        <v>702</v>
      </c>
      <c r="H69" s="155">
        <f>SUM(I69:J69)</f>
        <v>4878</v>
      </c>
      <c r="I69" s="155">
        <v>2404</v>
      </c>
      <c r="J69" s="155">
        <v>2474</v>
      </c>
      <c r="K69" s="155">
        <v>3249</v>
      </c>
      <c r="L69" s="155">
        <v>1538</v>
      </c>
      <c r="M69" s="155">
        <v>1711</v>
      </c>
      <c r="N69" s="155">
        <v>7011</v>
      </c>
      <c r="O69" s="155">
        <v>3447</v>
      </c>
      <c r="P69" s="155">
        <v>3564</v>
      </c>
      <c r="Q69" s="155">
        <v>5737</v>
      </c>
      <c r="R69" s="155">
        <v>3092</v>
      </c>
      <c r="S69" s="155">
        <v>2645</v>
      </c>
    </row>
    <row r="70" spans="1:19" ht="16.5" customHeight="1">
      <c r="A70" s="154" t="s">
        <v>173</v>
      </c>
      <c r="B70" s="155">
        <f t="shared" si="19"/>
        <v>22375</v>
      </c>
      <c r="C70" s="155">
        <f t="shared" ref="C70:C101" si="20">SUM(F70,I70,L70,O70,R70)</f>
        <v>11188</v>
      </c>
      <c r="D70" s="155">
        <f t="shared" ref="D70:D101" si="21">SUM(G70,J70,M70,P70,S70)</f>
        <v>11187</v>
      </c>
      <c r="E70" s="155">
        <f>SUM(F70:G70)</f>
        <v>1513</v>
      </c>
      <c r="F70" s="155">
        <v>763</v>
      </c>
      <c r="G70" s="155">
        <v>750</v>
      </c>
      <c r="H70" s="155">
        <f>SUM(I70:J70)</f>
        <v>4747</v>
      </c>
      <c r="I70" s="155">
        <v>2328</v>
      </c>
      <c r="J70" s="155">
        <v>2419</v>
      </c>
      <c r="K70" s="155">
        <v>3398</v>
      </c>
      <c r="L70" s="155">
        <v>1610</v>
      </c>
      <c r="M70" s="155">
        <v>1788</v>
      </c>
      <c r="N70" s="155">
        <v>7141</v>
      </c>
      <c r="O70" s="155">
        <v>3475</v>
      </c>
      <c r="P70" s="155">
        <v>3666</v>
      </c>
      <c r="Q70" s="155">
        <v>5576</v>
      </c>
      <c r="R70" s="155">
        <v>3012</v>
      </c>
      <c r="S70" s="155">
        <v>2564</v>
      </c>
    </row>
    <row r="71" spans="1:19" ht="16.5" customHeight="1">
      <c r="A71" s="154" t="s">
        <v>193</v>
      </c>
      <c r="B71" s="155">
        <f t="shared" si="19"/>
        <v>22345</v>
      </c>
      <c r="C71" s="155">
        <f t="shared" si="20"/>
        <v>11170</v>
      </c>
      <c r="D71" s="155">
        <f t="shared" si="21"/>
        <v>11175</v>
      </c>
      <c r="E71" s="155">
        <f>SUM(F71:G71)</f>
        <v>1523</v>
      </c>
      <c r="F71" s="155">
        <v>750</v>
      </c>
      <c r="G71" s="155">
        <v>773</v>
      </c>
      <c r="H71" s="155">
        <f>SUM(I71:J71)</f>
        <v>4848</v>
      </c>
      <c r="I71" s="155">
        <v>2331</v>
      </c>
      <c r="J71" s="155">
        <v>2517</v>
      </c>
      <c r="K71" s="155">
        <v>3418</v>
      </c>
      <c r="L71" s="155">
        <v>1604</v>
      </c>
      <c r="M71" s="155">
        <v>1814</v>
      </c>
      <c r="N71" s="155">
        <v>7221</v>
      </c>
      <c r="O71" s="155">
        <v>3510</v>
      </c>
      <c r="P71" s="155">
        <v>3711</v>
      </c>
      <c r="Q71" s="155">
        <v>5335</v>
      </c>
      <c r="R71" s="155">
        <v>2975</v>
      </c>
      <c r="S71" s="155">
        <v>2360</v>
      </c>
    </row>
    <row r="72" spans="1:19" s="59" customFormat="1" ht="16.5" customHeight="1">
      <c r="A72" s="156" t="s">
        <v>71</v>
      </c>
      <c r="B72" s="153">
        <f t="shared" si="19"/>
        <v>108294</v>
      </c>
      <c r="C72" s="153">
        <f t="shared" si="20"/>
        <v>52701</v>
      </c>
      <c r="D72" s="153">
        <f t="shared" si="21"/>
        <v>55593</v>
      </c>
      <c r="E72" s="153">
        <f t="shared" ref="E72:S72" si="22">SUM(E73:E77)</f>
        <v>8525</v>
      </c>
      <c r="F72" s="153">
        <f t="shared" si="22"/>
        <v>4161</v>
      </c>
      <c r="G72" s="153">
        <f t="shared" si="22"/>
        <v>4364</v>
      </c>
      <c r="H72" s="153">
        <f t="shared" si="22"/>
        <v>22911</v>
      </c>
      <c r="I72" s="153">
        <f t="shared" si="22"/>
        <v>10957</v>
      </c>
      <c r="J72" s="153">
        <f t="shared" si="22"/>
        <v>11954</v>
      </c>
      <c r="K72" s="153">
        <f t="shared" si="22"/>
        <v>17826</v>
      </c>
      <c r="L72" s="153">
        <f t="shared" si="22"/>
        <v>8243</v>
      </c>
      <c r="M72" s="153">
        <f t="shared" si="22"/>
        <v>9583</v>
      </c>
      <c r="N72" s="153">
        <f t="shared" si="22"/>
        <v>35659</v>
      </c>
      <c r="O72" s="153">
        <f t="shared" si="22"/>
        <v>17165</v>
      </c>
      <c r="P72" s="153">
        <f t="shared" si="22"/>
        <v>18494</v>
      </c>
      <c r="Q72" s="153">
        <f t="shared" si="22"/>
        <v>23373</v>
      </c>
      <c r="R72" s="153">
        <f t="shared" si="22"/>
        <v>12175</v>
      </c>
      <c r="S72" s="153">
        <f t="shared" si="22"/>
        <v>11198</v>
      </c>
    </row>
    <row r="73" spans="1:19" ht="16.5" customHeight="1">
      <c r="A73" s="154" t="s">
        <v>141</v>
      </c>
      <c r="B73" s="155">
        <f t="shared" si="19"/>
        <v>22727</v>
      </c>
      <c r="C73" s="155">
        <f t="shared" si="20"/>
        <v>11151</v>
      </c>
      <c r="D73" s="155">
        <f t="shared" si="21"/>
        <v>11576</v>
      </c>
      <c r="E73" s="155">
        <f>SUM(F73:G73)</f>
        <v>1661</v>
      </c>
      <c r="F73" s="155">
        <v>806</v>
      </c>
      <c r="G73" s="155">
        <v>855</v>
      </c>
      <c r="H73" s="155">
        <f>SUM(I73:J73)</f>
        <v>4761</v>
      </c>
      <c r="I73" s="155">
        <v>2313</v>
      </c>
      <c r="J73" s="155">
        <v>2448</v>
      </c>
      <c r="K73" s="155">
        <v>3621</v>
      </c>
      <c r="L73" s="155">
        <v>1657</v>
      </c>
      <c r="M73" s="155">
        <v>1964</v>
      </c>
      <c r="N73" s="155">
        <v>7448</v>
      </c>
      <c r="O73" s="155">
        <v>3593</v>
      </c>
      <c r="P73" s="155">
        <v>3855</v>
      </c>
      <c r="Q73" s="155">
        <v>5236</v>
      </c>
      <c r="R73" s="155">
        <v>2782</v>
      </c>
      <c r="S73" s="155">
        <v>2454</v>
      </c>
    </row>
    <row r="74" spans="1:19" ht="16.5" customHeight="1">
      <c r="A74" s="154" t="s">
        <v>175</v>
      </c>
      <c r="B74" s="155">
        <f t="shared" si="19"/>
        <v>24516</v>
      </c>
      <c r="C74" s="155">
        <f t="shared" si="20"/>
        <v>11962</v>
      </c>
      <c r="D74" s="155">
        <f t="shared" si="21"/>
        <v>12554</v>
      </c>
      <c r="E74" s="155">
        <f>SUM(F74:G74)</f>
        <v>1846</v>
      </c>
      <c r="F74" s="155">
        <v>883</v>
      </c>
      <c r="G74" s="155">
        <v>963</v>
      </c>
      <c r="H74" s="155">
        <f>SUM(I74:J74)</f>
        <v>5222</v>
      </c>
      <c r="I74" s="155">
        <v>2507</v>
      </c>
      <c r="J74" s="155">
        <v>2715</v>
      </c>
      <c r="K74" s="155">
        <v>3919</v>
      </c>
      <c r="L74" s="155">
        <v>1793</v>
      </c>
      <c r="M74" s="155">
        <v>2126</v>
      </c>
      <c r="N74" s="155">
        <v>8079</v>
      </c>
      <c r="O74" s="155">
        <v>3882</v>
      </c>
      <c r="P74" s="155">
        <v>4197</v>
      </c>
      <c r="Q74" s="155">
        <v>5450</v>
      </c>
      <c r="R74" s="155">
        <v>2897</v>
      </c>
      <c r="S74" s="155">
        <v>2553</v>
      </c>
    </row>
    <row r="75" spans="1:19" ht="16.5" customHeight="1">
      <c r="A75" s="154" t="s">
        <v>144</v>
      </c>
      <c r="B75" s="155">
        <f t="shared" si="19"/>
        <v>22104</v>
      </c>
      <c r="C75" s="155">
        <f t="shared" si="20"/>
        <v>10703</v>
      </c>
      <c r="D75" s="155">
        <f t="shared" si="21"/>
        <v>11401</v>
      </c>
      <c r="E75" s="155">
        <f>SUM(F75:G75)</f>
        <v>1697</v>
      </c>
      <c r="F75" s="155">
        <v>842</v>
      </c>
      <c r="G75" s="155">
        <v>855</v>
      </c>
      <c r="H75" s="155">
        <f>SUM(I75:J75)</f>
        <v>4665</v>
      </c>
      <c r="I75" s="155">
        <v>2218</v>
      </c>
      <c r="J75" s="155">
        <v>2447</v>
      </c>
      <c r="K75" s="155">
        <v>3618</v>
      </c>
      <c r="L75" s="155">
        <v>1682</v>
      </c>
      <c r="M75" s="155">
        <v>1936</v>
      </c>
      <c r="N75" s="155">
        <v>7394</v>
      </c>
      <c r="O75" s="155">
        <v>3531</v>
      </c>
      <c r="P75" s="155">
        <v>3863</v>
      </c>
      <c r="Q75" s="155">
        <v>4730</v>
      </c>
      <c r="R75" s="155">
        <v>2430</v>
      </c>
      <c r="S75" s="155">
        <v>2300</v>
      </c>
    </row>
    <row r="76" spans="1:19" ht="16.5" customHeight="1">
      <c r="A76" s="154" t="s">
        <v>174</v>
      </c>
      <c r="B76" s="155">
        <f t="shared" si="19"/>
        <v>19614</v>
      </c>
      <c r="C76" s="155">
        <f t="shared" si="20"/>
        <v>9471</v>
      </c>
      <c r="D76" s="155">
        <f t="shared" si="21"/>
        <v>10143</v>
      </c>
      <c r="E76" s="155">
        <f>SUM(F76:G76)</f>
        <v>1646</v>
      </c>
      <c r="F76" s="155">
        <v>806</v>
      </c>
      <c r="G76" s="155">
        <v>840</v>
      </c>
      <c r="H76" s="155">
        <f>SUM(I76:J76)</f>
        <v>4139</v>
      </c>
      <c r="I76" s="155">
        <v>1922</v>
      </c>
      <c r="J76" s="155">
        <v>2217</v>
      </c>
      <c r="K76" s="155">
        <v>3375</v>
      </c>
      <c r="L76" s="155">
        <v>1598</v>
      </c>
      <c r="M76" s="155">
        <v>1777</v>
      </c>
      <c r="N76" s="155">
        <v>6330</v>
      </c>
      <c r="O76" s="155">
        <v>3018</v>
      </c>
      <c r="P76" s="155">
        <v>3312</v>
      </c>
      <c r="Q76" s="155">
        <v>4124</v>
      </c>
      <c r="R76" s="155">
        <v>2127</v>
      </c>
      <c r="S76" s="155">
        <v>1997</v>
      </c>
    </row>
    <row r="77" spans="1:19" ht="16.5" customHeight="1">
      <c r="A77" s="154" t="s">
        <v>142</v>
      </c>
      <c r="B77" s="155">
        <f t="shared" si="19"/>
        <v>19333</v>
      </c>
      <c r="C77" s="155">
        <f t="shared" si="20"/>
        <v>9414</v>
      </c>
      <c r="D77" s="155">
        <f t="shared" si="21"/>
        <v>9919</v>
      </c>
      <c r="E77" s="155">
        <f>SUM(F77:G77)</f>
        <v>1675</v>
      </c>
      <c r="F77" s="155">
        <v>824</v>
      </c>
      <c r="G77" s="155">
        <v>851</v>
      </c>
      <c r="H77" s="155">
        <f>SUM(I77:J77)</f>
        <v>4124</v>
      </c>
      <c r="I77" s="155">
        <v>1997</v>
      </c>
      <c r="J77" s="155">
        <v>2127</v>
      </c>
      <c r="K77" s="155">
        <v>3293</v>
      </c>
      <c r="L77" s="155">
        <v>1513</v>
      </c>
      <c r="M77" s="155">
        <v>1780</v>
      </c>
      <c r="N77" s="155">
        <v>6408</v>
      </c>
      <c r="O77" s="155">
        <v>3141</v>
      </c>
      <c r="P77" s="155">
        <v>3267</v>
      </c>
      <c r="Q77" s="155">
        <v>3833</v>
      </c>
      <c r="R77" s="155">
        <v>1939</v>
      </c>
      <c r="S77" s="155">
        <v>1894</v>
      </c>
    </row>
    <row r="78" spans="1:19" s="59" customFormat="1" ht="16.5" customHeight="1">
      <c r="A78" s="156" t="s">
        <v>78</v>
      </c>
      <c r="B78" s="153">
        <f t="shared" si="19"/>
        <v>74420</v>
      </c>
      <c r="C78" s="153">
        <f t="shared" si="20"/>
        <v>35778</v>
      </c>
      <c r="D78" s="153">
        <f t="shared" si="21"/>
        <v>38642</v>
      </c>
      <c r="E78" s="153">
        <f t="shared" ref="E78:S78" si="23">SUM(E79:E83)</f>
        <v>7005</v>
      </c>
      <c r="F78" s="153">
        <f t="shared" si="23"/>
        <v>3309</v>
      </c>
      <c r="G78" s="153">
        <f t="shared" si="23"/>
        <v>3696</v>
      </c>
      <c r="H78" s="153">
        <f t="shared" si="23"/>
        <v>15835</v>
      </c>
      <c r="I78" s="153">
        <f t="shared" si="23"/>
        <v>7608</v>
      </c>
      <c r="J78" s="153">
        <f t="shared" si="23"/>
        <v>8227</v>
      </c>
      <c r="K78" s="153">
        <f t="shared" si="23"/>
        <v>13420</v>
      </c>
      <c r="L78" s="153">
        <f t="shared" si="23"/>
        <v>6288</v>
      </c>
      <c r="M78" s="153">
        <f t="shared" si="23"/>
        <v>7132</v>
      </c>
      <c r="N78" s="153">
        <f t="shared" si="23"/>
        <v>24260</v>
      </c>
      <c r="O78" s="153">
        <f t="shared" si="23"/>
        <v>11758</v>
      </c>
      <c r="P78" s="153">
        <f t="shared" si="23"/>
        <v>12502</v>
      </c>
      <c r="Q78" s="153">
        <f t="shared" si="23"/>
        <v>13900</v>
      </c>
      <c r="R78" s="153">
        <f t="shared" si="23"/>
        <v>6815</v>
      </c>
      <c r="S78" s="153">
        <f t="shared" si="23"/>
        <v>7085</v>
      </c>
    </row>
    <row r="79" spans="1:19" ht="16.5" customHeight="1">
      <c r="A79" s="154" t="s">
        <v>197</v>
      </c>
      <c r="B79" s="155">
        <f t="shared" si="19"/>
        <v>16366</v>
      </c>
      <c r="C79" s="155">
        <f t="shared" si="20"/>
        <v>8062</v>
      </c>
      <c r="D79" s="155">
        <f t="shared" si="21"/>
        <v>8304</v>
      </c>
      <c r="E79" s="155">
        <f>SUM(F79:G79)</f>
        <v>1438</v>
      </c>
      <c r="F79" s="155">
        <v>726</v>
      </c>
      <c r="G79" s="155">
        <v>712</v>
      </c>
      <c r="H79" s="155">
        <f>SUM(I79:J79)</f>
        <v>3530</v>
      </c>
      <c r="I79" s="155">
        <v>1723</v>
      </c>
      <c r="J79" s="155">
        <v>1807</v>
      </c>
      <c r="K79" s="155">
        <v>2908</v>
      </c>
      <c r="L79" s="155">
        <v>1375</v>
      </c>
      <c r="M79" s="155">
        <v>1533</v>
      </c>
      <c r="N79" s="155">
        <v>5315</v>
      </c>
      <c r="O79" s="155">
        <v>2643</v>
      </c>
      <c r="P79" s="155">
        <v>2672</v>
      </c>
      <c r="Q79" s="155">
        <v>3175</v>
      </c>
      <c r="R79" s="155">
        <v>1595</v>
      </c>
      <c r="S79" s="155">
        <v>1580</v>
      </c>
    </row>
    <row r="80" spans="1:19" ht="16.5" customHeight="1">
      <c r="A80" s="154" t="s">
        <v>145</v>
      </c>
      <c r="B80" s="155">
        <f t="shared" si="19"/>
        <v>17331</v>
      </c>
      <c r="C80" s="155">
        <f t="shared" si="20"/>
        <v>8324</v>
      </c>
      <c r="D80" s="155">
        <f t="shared" si="21"/>
        <v>9007</v>
      </c>
      <c r="E80" s="155">
        <f>SUM(F80:G80)</f>
        <v>1635</v>
      </c>
      <c r="F80" s="155">
        <v>758</v>
      </c>
      <c r="G80" s="155">
        <v>877</v>
      </c>
      <c r="H80" s="155">
        <f>SUM(I80:J80)</f>
        <v>3729</v>
      </c>
      <c r="I80" s="155">
        <v>1780</v>
      </c>
      <c r="J80" s="155">
        <v>1949</v>
      </c>
      <c r="K80" s="155">
        <v>3093</v>
      </c>
      <c r="L80" s="155">
        <v>1432</v>
      </c>
      <c r="M80" s="155">
        <v>1661</v>
      </c>
      <c r="N80" s="155">
        <v>5667</v>
      </c>
      <c r="O80" s="155">
        <v>2745</v>
      </c>
      <c r="P80" s="155">
        <v>2922</v>
      </c>
      <c r="Q80" s="155">
        <v>3207</v>
      </c>
      <c r="R80" s="155">
        <v>1609</v>
      </c>
      <c r="S80" s="155">
        <v>1598</v>
      </c>
    </row>
    <row r="81" spans="1:19" ht="16.5" customHeight="1">
      <c r="A81" s="154" t="s">
        <v>146</v>
      </c>
      <c r="B81" s="155">
        <f t="shared" si="19"/>
        <v>14398</v>
      </c>
      <c r="C81" s="155">
        <f t="shared" si="20"/>
        <v>6965</v>
      </c>
      <c r="D81" s="155">
        <f t="shared" si="21"/>
        <v>7433</v>
      </c>
      <c r="E81" s="155">
        <f>SUM(F81:G81)</f>
        <v>1382</v>
      </c>
      <c r="F81" s="155">
        <v>673</v>
      </c>
      <c r="G81" s="155">
        <v>709</v>
      </c>
      <c r="H81" s="155">
        <f>SUM(I81:J81)</f>
        <v>2994</v>
      </c>
      <c r="I81" s="155">
        <v>1447</v>
      </c>
      <c r="J81" s="155">
        <v>1547</v>
      </c>
      <c r="K81" s="155">
        <v>2543</v>
      </c>
      <c r="L81" s="155">
        <v>1191</v>
      </c>
      <c r="M81" s="155">
        <v>1352</v>
      </c>
      <c r="N81" s="155">
        <v>4766</v>
      </c>
      <c r="O81" s="155">
        <v>2332</v>
      </c>
      <c r="P81" s="155">
        <v>2434</v>
      </c>
      <c r="Q81" s="155">
        <v>2713</v>
      </c>
      <c r="R81" s="155">
        <v>1322</v>
      </c>
      <c r="S81" s="155">
        <v>1391</v>
      </c>
    </row>
    <row r="82" spans="1:19" ht="16.5" customHeight="1">
      <c r="A82" s="154" t="s">
        <v>196</v>
      </c>
      <c r="B82" s="155">
        <f t="shared" si="19"/>
        <v>12377</v>
      </c>
      <c r="C82" s="155">
        <f t="shared" si="20"/>
        <v>5834</v>
      </c>
      <c r="D82" s="155">
        <f t="shared" si="21"/>
        <v>6543</v>
      </c>
      <c r="E82" s="155">
        <f>SUM(F82:G82)</f>
        <v>1194</v>
      </c>
      <c r="F82" s="155">
        <v>546</v>
      </c>
      <c r="G82" s="155">
        <v>648</v>
      </c>
      <c r="H82" s="155">
        <f>SUM(I82:J82)</f>
        <v>2620</v>
      </c>
      <c r="I82" s="155">
        <v>1239</v>
      </c>
      <c r="J82" s="155">
        <v>1381</v>
      </c>
      <c r="K82" s="155">
        <v>2254</v>
      </c>
      <c r="L82" s="155">
        <v>1080</v>
      </c>
      <c r="M82" s="155">
        <v>1174</v>
      </c>
      <c r="N82" s="155">
        <v>4011</v>
      </c>
      <c r="O82" s="155">
        <v>1891</v>
      </c>
      <c r="P82" s="155">
        <v>2120</v>
      </c>
      <c r="Q82" s="155">
        <v>2298</v>
      </c>
      <c r="R82" s="155">
        <v>1078</v>
      </c>
      <c r="S82" s="155">
        <v>1220</v>
      </c>
    </row>
    <row r="83" spans="1:19" ht="16.5" customHeight="1">
      <c r="A83" s="154" t="s">
        <v>177</v>
      </c>
      <c r="B83" s="155">
        <f t="shared" si="19"/>
        <v>13948</v>
      </c>
      <c r="C83" s="155">
        <f t="shared" si="20"/>
        <v>6593</v>
      </c>
      <c r="D83" s="155">
        <f t="shared" si="21"/>
        <v>7355</v>
      </c>
      <c r="E83" s="155">
        <f>SUM(F83:G83)</f>
        <v>1356</v>
      </c>
      <c r="F83" s="155">
        <v>606</v>
      </c>
      <c r="G83" s="155">
        <v>750</v>
      </c>
      <c r="H83" s="155">
        <f>SUM(I83:J83)</f>
        <v>2962</v>
      </c>
      <c r="I83" s="155">
        <v>1419</v>
      </c>
      <c r="J83" s="155">
        <v>1543</v>
      </c>
      <c r="K83" s="155">
        <v>2622</v>
      </c>
      <c r="L83" s="155">
        <v>1210</v>
      </c>
      <c r="M83" s="155">
        <v>1412</v>
      </c>
      <c r="N83" s="155">
        <v>4501</v>
      </c>
      <c r="O83" s="155">
        <v>2147</v>
      </c>
      <c r="P83" s="155">
        <v>2354</v>
      </c>
      <c r="Q83" s="155">
        <v>2507</v>
      </c>
      <c r="R83" s="155">
        <v>1211</v>
      </c>
      <c r="S83" s="155">
        <v>1296</v>
      </c>
    </row>
    <row r="84" spans="1:19" s="59" customFormat="1" ht="16.5" customHeight="1">
      <c r="A84" s="156" t="s">
        <v>83</v>
      </c>
      <c r="B84" s="153">
        <f t="shared" si="19"/>
        <v>58451</v>
      </c>
      <c r="C84" s="153">
        <f t="shared" si="20"/>
        <v>27279</v>
      </c>
      <c r="D84" s="153">
        <f t="shared" si="21"/>
        <v>31172</v>
      </c>
      <c r="E84" s="153">
        <f t="shared" ref="E84:S84" si="24">SUM(E85:E89)</f>
        <v>6109</v>
      </c>
      <c r="F84" s="153">
        <f t="shared" si="24"/>
        <v>2770</v>
      </c>
      <c r="G84" s="153">
        <f t="shared" si="24"/>
        <v>3339</v>
      </c>
      <c r="H84" s="153">
        <f t="shared" si="24"/>
        <v>12102</v>
      </c>
      <c r="I84" s="153">
        <f t="shared" si="24"/>
        <v>5656</v>
      </c>
      <c r="J84" s="153">
        <f t="shared" si="24"/>
        <v>6446</v>
      </c>
      <c r="K84" s="153">
        <f t="shared" si="24"/>
        <v>10941</v>
      </c>
      <c r="L84" s="153">
        <f t="shared" si="24"/>
        <v>5035</v>
      </c>
      <c r="M84" s="153">
        <f t="shared" si="24"/>
        <v>5906</v>
      </c>
      <c r="N84" s="153">
        <f t="shared" si="24"/>
        <v>18808</v>
      </c>
      <c r="O84" s="153">
        <f t="shared" si="24"/>
        <v>9009</v>
      </c>
      <c r="P84" s="153">
        <f t="shared" si="24"/>
        <v>9799</v>
      </c>
      <c r="Q84" s="153">
        <f t="shared" si="24"/>
        <v>10491</v>
      </c>
      <c r="R84" s="153">
        <f t="shared" si="24"/>
        <v>4809</v>
      </c>
      <c r="S84" s="153">
        <f t="shared" si="24"/>
        <v>5682</v>
      </c>
    </row>
    <row r="85" spans="1:19" ht="16.5" customHeight="1">
      <c r="A85" s="154" t="s">
        <v>189</v>
      </c>
      <c r="B85" s="155">
        <f t="shared" si="19"/>
        <v>11258</v>
      </c>
      <c r="C85" s="155">
        <f t="shared" si="20"/>
        <v>5329</v>
      </c>
      <c r="D85" s="155">
        <f t="shared" si="21"/>
        <v>5929</v>
      </c>
      <c r="E85" s="155">
        <f>SUM(F85:G85)</f>
        <v>1141</v>
      </c>
      <c r="F85" s="155">
        <v>520</v>
      </c>
      <c r="G85" s="155">
        <v>621</v>
      </c>
      <c r="H85" s="155">
        <f>SUM(I85:J85)</f>
        <v>2336</v>
      </c>
      <c r="I85" s="155">
        <v>1119</v>
      </c>
      <c r="J85" s="155">
        <v>1217</v>
      </c>
      <c r="K85" s="155">
        <v>2078</v>
      </c>
      <c r="L85" s="155">
        <v>955</v>
      </c>
      <c r="M85" s="155">
        <v>1123</v>
      </c>
      <c r="N85" s="155">
        <v>3679</v>
      </c>
      <c r="O85" s="155">
        <v>1773</v>
      </c>
      <c r="P85" s="155">
        <v>1906</v>
      </c>
      <c r="Q85" s="155">
        <v>2024</v>
      </c>
      <c r="R85" s="155">
        <v>962</v>
      </c>
      <c r="S85" s="155">
        <v>1062</v>
      </c>
    </row>
    <row r="86" spans="1:19" ht="16.5" customHeight="1">
      <c r="A86" s="154" t="s">
        <v>195</v>
      </c>
      <c r="B86" s="155">
        <f t="shared" si="19"/>
        <v>11752</v>
      </c>
      <c r="C86" s="155">
        <f t="shared" si="20"/>
        <v>5557</v>
      </c>
      <c r="D86" s="155">
        <f t="shared" si="21"/>
        <v>6195</v>
      </c>
      <c r="E86" s="155">
        <f>SUM(F86:G86)</f>
        <v>1190</v>
      </c>
      <c r="F86" s="155">
        <v>545</v>
      </c>
      <c r="G86" s="155">
        <v>645</v>
      </c>
      <c r="H86" s="155">
        <f>SUM(I86:J86)</f>
        <v>2458</v>
      </c>
      <c r="I86" s="155">
        <v>1159</v>
      </c>
      <c r="J86" s="155">
        <v>1299</v>
      </c>
      <c r="K86" s="155">
        <v>2159</v>
      </c>
      <c r="L86" s="155">
        <v>1000</v>
      </c>
      <c r="M86" s="155">
        <v>1159</v>
      </c>
      <c r="N86" s="155">
        <v>3878</v>
      </c>
      <c r="O86" s="155">
        <v>1927</v>
      </c>
      <c r="P86" s="155">
        <v>1951</v>
      </c>
      <c r="Q86" s="155">
        <v>2067</v>
      </c>
      <c r="R86" s="155">
        <v>926</v>
      </c>
      <c r="S86" s="155">
        <v>1141</v>
      </c>
    </row>
    <row r="87" spans="1:19" ht="16.5" customHeight="1">
      <c r="A87" s="154" t="s">
        <v>227</v>
      </c>
      <c r="B87" s="155">
        <f t="shared" si="19"/>
        <v>12273</v>
      </c>
      <c r="C87" s="155">
        <f t="shared" si="20"/>
        <v>5680</v>
      </c>
      <c r="D87" s="155">
        <f t="shared" si="21"/>
        <v>6593</v>
      </c>
      <c r="E87" s="155">
        <f>SUM(F87:G87)</f>
        <v>1298</v>
      </c>
      <c r="F87" s="155">
        <v>602</v>
      </c>
      <c r="G87" s="155">
        <v>696</v>
      </c>
      <c r="H87" s="155">
        <f>SUM(I87:J87)</f>
        <v>2527</v>
      </c>
      <c r="I87" s="155">
        <v>1169</v>
      </c>
      <c r="J87" s="155">
        <v>1358</v>
      </c>
      <c r="K87" s="155">
        <v>2356</v>
      </c>
      <c r="L87" s="155">
        <v>1075</v>
      </c>
      <c r="M87" s="155">
        <v>1281</v>
      </c>
      <c r="N87" s="155">
        <v>3886</v>
      </c>
      <c r="O87" s="155">
        <v>1836</v>
      </c>
      <c r="P87" s="155">
        <v>2050</v>
      </c>
      <c r="Q87" s="155">
        <v>2206</v>
      </c>
      <c r="R87" s="155">
        <v>998</v>
      </c>
      <c r="S87" s="155">
        <v>1208</v>
      </c>
    </row>
    <row r="88" spans="1:19" ht="16.5" customHeight="1">
      <c r="A88" s="154" t="s">
        <v>190</v>
      </c>
      <c r="B88" s="155">
        <f t="shared" si="19"/>
        <v>11260</v>
      </c>
      <c r="C88" s="155">
        <f t="shared" si="20"/>
        <v>5300</v>
      </c>
      <c r="D88" s="155">
        <f t="shared" si="21"/>
        <v>5960</v>
      </c>
      <c r="E88" s="155">
        <f>SUM(F88:G88)</f>
        <v>1193</v>
      </c>
      <c r="F88" s="155">
        <v>530</v>
      </c>
      <c r="G88" s="155">
        <v>663</v>
      </c>
      <c r="H88" s="155">
        <f>SUM(I88:J88)</f>
        <v>2313</v>
      </c>
      <c r="I88" s="155">
        <v>1087</v>
      </c>
      <c r="J88" s="155">
        <v>1226</v>
      </c>
      <c r="K88" s="155">
        <v>2108</v>
      </c>
      <c r="L88" s="155">
        <v>977</v>
      </c>
      <c r="M88" s="155">
        <v>1131</v>
      </c>
      <c r="N88" s="155">
        <v>3616</v>
      </c>
      <c r="O88" s="155">
        <v>1753</v>
      </c>
      <c r="P88" s="155">
        <v>1863</v>
      </c>
      <c r="Q88" s="155">
        <v>2030</v>
      </c>
      <c r="R88" s="155">
        <v>953</v>
      </c>
      <c r="S88" s="155">
        <v>1077</v>
      </c>
    </row>
    <row r="89" spans="1:19" ht="16.5" customHeight="1">
      <c r="A89" s="154" t="s">
        <v>139</v>
      </c>
      <c r="B89" s="155">
        <f t="shared" si="19"/>
        <v>11908</v>
      </c>
      <c r="C89" s="155">
        <f t="shared" si="20"/>
        <v>5413</v>
      </c>
      <c r="D89" s="155">
        <f t="shared" si="21"/>
        <v>6495</v>
      </c>
      <c r="E89" s="155">
        <f>SUM(F89:G89)</f>
        <v>1287</v>
      </c>
      <c r="F89" s="155">
        <v>573</v>
      </c>
      <c r="G89" s="155">
        <v>714</v>
      </c>
      <c r="H89" s="155">
        <f>SUM(I89:J89)</f>
        <v>2468</v>
      </c>
      <c r="I89" s="155">
        <v>1122</v>
      </c>
      <c r="J89" s="155">
        <v>1346</v>
      </c>
      <c r="K89" s="155">
        <v>2240</v>
      </c>
      <c r="L89" s="155">
        <v>1028</v>
      </c>
      <c r="M89" s="155">
        <v>1212</v>
      </c>
      <c r="N89" s="155">
        <v>3749</v>
      </c>
      <c r="O89" s="155">
        <v>1720</v>
      </c>
      <c r="P89" s="155">
        <v>2029</v>
      </c>
      <c r="Q89" s="155">
        <v>2164</v>
      </c>
      <c r="R89" s="155">
        <v>970</v>
      </c>
      <c r="S89" s="155">
        <v>1194</v>
      </c>
    </row>
    <row r="90" spans="1:19" s="59" customFormat="1" ht="13.5" customHeight="1">
      <c r="A90" s="156" t="s">
        <v>91</v>
      </c>
      <c r="B90" s="153">
        <f t="shared" si="19"/>
        <v>44765</v>
      </c>
      <c r="C90" s="153">
        <f t="shared" si="20"/>
        <v>20395</v>
      </c>
      <c r="D90" s="153">
        <f t="shared" si="21"/>
        <v>24370</v>
      </c>
      <c r="E90" s="153">
        <f t="shared" ref="E90:S90" si="25">SUM(E91:E95)</f>
        <v>5101</v>
      </c>
      <c r="F90" s="153">
        <f t="shared" si="25"/>
        <v>2331</v>
      </c>
      <c r="G90" s="153">
        <f t="shared" si="25"/>
        <v>2770</v>
      </c>
      <c r="H90" s="153">
        <f t="shared" si="25"/>
        <v>9179</v>
      </c>
      <c r="I90" s="153">
        <f t="shared" si="25"/>
        <v>4189</v>
      </c>
      <c r="J90" s="153">
        <f t="shared" si="25"/>
        <v>4990</v>
      </c>
      <c r="K90" s="153">
        <f t="shared" si="25"/>
        <v>8372</v>
      </c>
      <c r="L90" s="153">
        <f t="shared" si="25"/>
        <v>3912</v>
      </c>
      <c r="M90" s="153">
        <f t="shared" si="25"/>
        <v>4460</v>
      </c>
      <c r="N90" s="153">
        <f t="shared" si="25"/>
        <v>13907</v>
      </c>
      <c r="O90" s="153">
        <f t="shared" si="25"/>
        <v>6364</v>
      </c>
      <c r="P90" s="153">
        <f t="shared" si="25"/>
        <v>7543</v>
      </c>
      <c r="Q90" s="153">
        <f t="shared" si="25"/>
        <v>8206</v>
      </c>
      <c r="R90" s="153">
        <f t="shared" si="25"/>
        <v>3599</v>
      </c>
      <c r="S90" s="153">
        <f t="shared" si="25"/>
        <v>4607</v>
      </c>
    </row>
    <row r="91" spans="1:19" ht="13.5" customHeight="1">
      <c r="A91" s="154" t="s">
        <v>192</v>
      </c>
      <c r="B91" s="155">
        <f t="shared" si="19"/>
        <v>9461</v>
      </c>
      <c r="C91" s="155">
        <f t="shared" si="20"/>
        <v>4479</v>
      </c>
      <c r="D91" s="155">
        <f t="shared" si="21"/>
        <v>4982</v>
      </c>
      <c r="E91" s="155">
        <f>SUM(F91:G91)</f>
        <v>1040</v>
      </c>
      <c r="F91" s="155">
        <v>461</v>
      </c>
      <c r="G91" s="155">
        <v>579</v>
      </c>
      <c r="H91" s="155">
        <f>SUM(I91:J91)</f>
        <v>1920</v>
      </c>
      <c r="I91" s="155">
        <v>892</v>
      </c>
      <c r="J91" s="155">
        <v>1028</v>
      </c>
      <c r="K91" s="155">
        <v>1754</v>
      </c>
      <c r="L91" s="155">
        <v>827</v>
      </c>
      <c r="M91" s="155">
        <v>927</v>
      </c>
      <c r="N91" s="155">
        <v>2995</v>
      </c>
      <c r="O91" s="155">
        <v>1461</v>
      </c>
      <c r="P91" s="155">
        <v>1534</v>
      </c>
      <c r="Q91" s="155">
        <v>1752</v>
      </c>
      <c r="R91" s="155">
        <v>838</v>
      </c>
      <c r="S91" s="155">
        <v>914</v>
      </c>
    </row>
    <row r="92" spans="1:19" ht="13.5" customHeight="1">
      <c r="A92" s="154" t="s">
        <v>170</v>
      </c>
      <c r="B92" s="155">
        <f t="shared" si="19"/>
        <v>8412</v>
      </c>
      <c r="C92" s="155">
        <f t="shared" si="20"/>
        <v>3857</v>
      </c>
      <c r="D92" s="155">
        <f t="shared" si="21"/>
        <v>4555</v>
      </c>
      <c r="E92" s="155">
        <f>SUM(F92:G92)</f>
        <v>971</v>
      </c>
      <c r="F92" s="155">
        <v>438</v>
      </c>
      <c r="G92" s="155">
        <v>533</v>
      </c>
      <c r="H92" s="155">
        <f>SUM(I92:J92)</f>
        <v>1752</v>
      </c>
      <c r="I92" s="155">
        <v>818</v>
      </c>
      <c r="J92" s="155">
        <v>934</v>
      </c>
      <c r="K92" s="155">
        <v>1602</v>
      </c>
      <c r="L92" s="155">
        <v>753</v>
      </c>
      <c r="M92" s="155">
        <v>849</v>
      </c>
      <c r="N92" s="155">
        <v>2577</v>
      </c>
      <c r="O92" s="155">
        <v>1158</v>
      </c>
      <c r="P92" s="155">
        <v>1419</v>
      </c>
      <c r="Q92" s="155">
        <v>1510</v>
      </c>
      <c r="R92" s="155">
        <v>690</v>
      </c>
      <c r="S92" s="155">
        <v>820</v>
      </c>
    </row>
    <row r="93" spans="1:19" ht="13.5" customHeight="1">
      <c r="A93" s="154" t="s">
        <v>169</v>
      </c>
      <c r="B93" s="155">
        <f t="shared" si="19"/>
        <v>8408</v>
      </c>
      <c r="C93" s="155">
        <f t="shared" si="20"/>
        <v>3769</v>
      </c>
      <c r="D93" s="155">
        <f t="shared" si="21"/>
        <v>4639</v>
      </c>
      <c r="E93" s="155">
        <f>SUM(F93:G93)</f>
        <v>913</v>
      </c>
      <c r="F93" s="155">
        <v>428</v>
      </c>
      <c r="G93" s="155">
        <v>485</v>
      </c>
      <c r="H93" s="155">
        <f>SUM(I93:J93)</f>
        <v>1757</v>
      </c>
      <c r="I93" s="155">
        <v>778</v>
      </c>
      <c r="J93" s="155">
        <v>979</v>
      </c>
      <c r="K93" s="155">
        <v>1587</v>
      </c>
      <c r="L93" s="155">
        <v>739</v>
      </c>
      <c r="M93" s="155">
        <v>848</v>
      </c>
      <c r="N93" s="155">
        <v>2636</v>
      </c>
      <c r="O93" s="155">
        <v>1184</v>
      </c>
      <c r="P93" s="155">
        <v>1452</v>
      </c>
      <c r="Q93" s="155">
        <v>1515</v>
      </c>
      <c r="R93" s="155">
        <v>640</v>
      </c>
      <c r="S93" s="155">
        <v>875</v>
      </c>
    </row>
    <row r="94" spans="1:19" ht="13.5" customHeight="1">
      <c r="A94" s="154" t="s">
        <v>166</v>
      </c>
      <c r="B94" s="155">
        <f t="shared" si="19"/>
        <v>7742</v>
      </c>
      <c r="C94" s="155">
        <f t="shared" si="20"/>
        <v>3457</v>
      </c>
      <c r="D94" s="155">
        <f t="shared" si="21"/>
        <v>4285</v>
      </c>
      <c r="E94" s="155">
        <f>SUM(F94:G94)</f>
        <v>895</v>
      </c>
      <c r="F94" s="155">
        <v>398</v>
      </c>
      <c r="G94" s="155">
        <v>497</v>
      </c>
      <c r="H94" s="155">
        <f>SUM(I94:J94)</f>
        <v>1628</v>
      </c>
      <c r="I94" s="155">
        <v>762</v>
      </c>
      <c r="J94" s="155">
        <v>866</v>
      </c>
      <c r="K94" s="155">
        <v>1468</v>
      </c>
      <c r="L94" s="155">
        <v>677</v>
      </c>
      <c r="M94" s="155">
        <v>791</v>
      </c>
      <c r="N94" s="155">
        <v>2344</v>
      </c>
      <c r="O94" s="155">
        <v>1028</v>
      </c>
      <c r="P94" s="155">
        <v>1316</v>
      </c>
      <c r="Q94" s="155">
        <v>1407</v>
      </c>
      <c r="R94" s="155">
        <v>592</v>
      </c>
      <c r="S94" s="155">
        <v>815</v>
      </c>
    </row>
    <row r="95" spans="1:19" ht="13.5" customHeight="1">
      <c r="A95" s="154" t="s">
        <v>191</v>
      </c>
      <c r="B95" s="155">
        <f t="shared" si="19"/>
        <v>10742</v>
      </c>
      <c r="C95" s="155">
        <f t="shared" si="20"/>
        <v>4833</v>
      </c>
      <c r="D95" s="155">
        <f t="shared" si="21"/>
        <v>5909</v>
      </c>
      <c r="E95" s="155">
        <f>SUM(F95:G95)</f>
        <v>1282</v>
      </c>
      <c r="F95" s="155">
        <v>606</v>
      </c>
      <c r="G95" s="155">
        <v>676</v>
      </c>
      <c r="H95" s="155">
        <f>SUM(I95:J95)</f>
        <v>2122</v>
      </c>
      <c r="I95" s="155">
        <v>939</v>
      </c>
      <c r="J95" s="155">
        <v>1183</v>
      </c>
      <c r="K95" s="155">
        <v>1961</v>
      </c>
      <c r="L95" s="155">
        <v>916</v>
      </c>
      <c r="M95" s="155">
        <v>1045</v>
      </c>
      <c r="N95" s="155">
        <v>3355</v>
      </c>
      <c r="O95" s="155">
        <v>1533</v>
      </c>
      <c r="P95" s="155">
        <v>1822</v>
      </c>
      <c r="Q95" s="155">
        <v>2022</v>
      </c>
      <c r="R95" s="155">
        <v>839</v>
      </c>
      <c r="S95" s="155">
        <v>1183</v>
      </c>
    </row>
    <row r="96" spans="1:19" s="59" customFormat="1" ht="13.5" customHeight="1">
      <c r="A96" s="156" t="s">
        <v>94</v>
      </c>
      <c r="B96" s="153">
        <f t="shared" si="19"/>
        <v>34529</v>
      </c>
      <c r="C96" s="153">
        <f t="shared" si="20"/>
        <v>14133</v>
      </c>
      <c r="D96" s="153">
        <f t="shared" si="21"/>
        <v>20396</v>
      </c>
      <c r="E96" s="153">
        <f t="shared" ref="E96:S96" si="26">SUM(E97:E101)</f>
        <v>4104</v>
      </c>
      <c r="F96" s="153">
        <f t="shared" si="26"/>
        <v>1877</v>
      </c>
      <c r="G96" s="153">
        <f t="shared" si="26"/>
        <v>2227</v>
      </c>
      <c r="H96" s="153">
        <f t="shared" si="26"/>
        <v>6923</v>
      </c>
      <c r="I96" s="153">
        <f t="shared" si="26"/>
        <v>2871</v>
      </c>
      <c r="J96" s="153">
        <f t="shared" si="26"/>
        <v>4052</v>
      </c>
      <c r="K96" s="153">
        <f t="shared" si="26"/>
        <v>6412</v>
      </c>
      <c r="L96" s="153">
        <f t="shared" si="26"/>
        <v>2691</v>
      </c>
      <c r="M96" s="153">
        <f t="shared" si="26"/>
        <v>3721</v>
      </c>
      <c r="N96" s="153">
        <f t="shared" si="26"/>
        <v>10525</v>
      </c>
      <c r="O96" s="153">
        <f t="shared" si="26"/>
        <v>4321</v>
      </c>
      <c r="P96" s="153">
        <f t="shared" si="26"/>
        <v>6204</v>
      </c>
      <c r="Q96" s="153">
        <f t="shared" si="26"/>
        <v>6565</v>
      </c>
      <c r="R96" s="153">
        <f t="shared" si="26"/>
        <v>2373</v>
      </c>
      <c r="S96" s="153">
        <f t="shared" si="26"/>
        <v>4192</v>
      </c>
    </row>
    <row r="97" spans="1:19" ht="13.5" customHeight="1">
      <c r="A97" s="154" t="s">
        <v>168</v>
      </c>
      <c r="B97" s="155">
        <f t="shared" si="19"/>
        <v>8425</v>
      </c>
      <c r="C97" s="155">
        <f t="shared" si="20"/>
        <v>3576</v>
      </c>
      <c r="D97" s="155">
        <f t="shared" si="21"/>
        <v>4849</v>
      </c>
      <c r="E97" s="155">
        <f>SUM(F97:G97)</f>
        <v>1010</v>
      </c>
      <c r="F97" s="155">
        <v>467</v>
      </c>
      <c r="G97" s="155">
        <v>543</v>
      </c>
      <c r="H97" s="155">
        <f>SUM(I97:J97)</f>
        <v>1663</v>
      </c>
      <c r="I97" s="155">
        <v>736</v>
      </c>
      <c r="J97" s="155">
        <v>927</v>
      </c>
      <c r="K97" s="155">
        <v>1573</v>
      </c>
      <c r="L97" s="155">
        <v>678</v>
      </c>
      <c r="M97" s="155">
        <v>895</v>
      </c>
      <c r="N97" s="155">
        <v>2578</v>
      </c>
      <c r="O97" s="155">
        <v>1086</v>
      </c>
      <c r="P97" s="155">
        <v>1492</v>
      </c>
      <c r="Q97" s="155">
        <v>1601</v>
      </c>
      <c r="R97" s="155">
        <v>609</v>
      </c>
      <c r="S97" s="155">
        <v>992</v>
      </c>
    </row>
    <row r="98" spans="1:19" ht="13.5" customHeight="1">
      <c r="A98" s="154" t="s">
        <v>228</v>
      </c>
      <c r="B98" s="155">
        <f t="shared" si="19"/>
        <v>7091</v>
      </c>
      <c r="C98" s="155">
        <f t="shared" si="20"/>
        <v>2903</v>
      </c>
      <c r="D98" s="155">
        <f t="shared" si="21"/>
        <v>4188</v>
      </c>
      <c r="E98" s="155">
        <f>SUM(F98:G98)</f>
        <v>865</v>
      </c>
      <c r="F98" s="155">
        <v>392</v>
      </c>
      <c r="G98" s="155">
        <v>473</v>
      </c>
      <c r="H98" s="155">
        <f>SUM(I98:J98)</f>
        <v>1430</v>
      </c>
      <c r="I98" s="155">
        <v>611</v>
      </c>
      <c r="J98" s="155">
        <v>819</v>
      </c>
      <c r="K98" s="155">
        <v>1326</v>
      </c>
      <c r="L98" s="155">
        <v>559</v>
      </c>
      <c r="M98" s="155">
        <v>767</v>
      </c>
      <c r="N98" s="155">
        <v>2161</v>
      </c>
      <c r="O98" s="155">
        <v>867</v>
      </c>
      <c r="P98" s="155">
        <v>1294</v>
      </c>
      <c r="Q98" s="155">
        <v>1309</v>
      </c>
      <c r="R98" s="155">
        <v>474</v>
      </c>
      <c r="S98" s="155">
        <v>835</v>
      </c>
    </row>
    <row r="99" spans="1:19" ht="13.5" customHeight="1">
      <c r="A99" s="154" t="s">
        <v>165</v>
      </c>
      <c r="B99" s="155">
        <f t="shared" si="19"/>
        <v>6952</v>
      </c>
      <c r="C99" s="155">
        <f t="shared" si="20"/>
        <v>2869</v>
      </c>
      <c r="D99" s="155">
        <f t="shared" si="21"/>
        <v>4083</v>
      </c>
      <c r="E99" s="155">
        <f>SUM(F99:G99)</f>
        <v>816</v>
      </c>
      <c r="F99" s="155">
        <v>377</v>
      </c>
      <c r="G99" s="155">
        <v>439</v>
      </c>
      <c r="H99" s="155">
        <f>SUM(I99:J99)</f>
        <v>1463</v>
      </c>
      <c r="I99" s="155">
        <v>590</v>
      </c>
      <c r="J99" s="155">
        <v>873</v>
      </c>
      <c r="K99" s="155">
        <v>1299</v>
      </c>
      <c r="L99" s="155">
        <v>565</v>
      </c>
      <c r="M99" s="155">
        <v>734</v>
      </c>
      <c r="N99" s="155">
        <v>2083</v>
      </c>
      <c r="O99" s="155">
        <v>874</v>
      </c>
      <c r="P99" s="155">
        <v>1209</v>
      </c>
      <c r="Q99" s="155">
        <v>1291</v>
      </c>
      <c r="R99" s="155">
        <v>463</v>
      </c>
      <c r="S99" s="155">
        <v>828</v>
      </c>
    </row>
    <row r="100" spans="1:19" ht="13.5" customHeight="1">
      <c r="A100" s="154" t="s">
        <v>167</v>
      </c>
      <c r="B100" s="155">
        <f t="shared" si="19"/>
        <v>6290</v>
      </c>
      <c r="C100" s="155">
        <f t="shared" si="20"/>
        <v>2547</v>
      </c>
      <c r="D100" s="155">
        <f t="shared" si="21"/>
        <v>3743</v>
      </c>
      <c r="E100" s="155">
        <f>SUM(F100:G100)</f>
        <v>770</v>
      </c>
      <c r="F100" s="155">
        <v>361</v>
      </c>
      <c r="G100" s="155">
        <v>409</v>
      </c>
      <c r="H100" s="155">
        <f>SUM(I100:J100)</f>
        <v>1232</v>
      </c>
      <c r="I100" s="155">
        <v>494</v>
      </c>
      <c r="J100" s="155">
        <v>738</v>
      </c>
      <c r="K100" s="155">
        <v>1162</v>
      </c>
      <c r="L100" s="155">
        <v>488</v>
      </c>
      <c r="M100" s="155">
        <v>674</v>
      </c>
      <c r="N100" s="155">
        <v>1919</v>
      </c>
      <c r="O100" s="155">
        <v>771</v>
      </c>
      <c r="P100" s="155">
        <v>1148</v>
      </c>
      <c r="Q100" s="155">
        <v>1207</v>
      </c>
      <c r="R100" s="155">
        <v>433</v>
      </c>
      <c r="S100" s="155">
        <v>774</v>
      </c>
    </row>
    <row r="101" spans="1:19" ht="13.5" customHeight="1">
      <c r="A101" s="154" t="s">
        <v>176</v>
      </c>
      <c r="B101" s="155">
        <f t="shared" ref="B101:B126" si="27">SUM(C101:D101)</f>
        <v>5771</v>
      </c>
      <c r="C101" s="155">
        <f t="shared" si="20"/>
        <v>2238</v>
      </c>
      <c r="D101" s="155">
        <f t="shared" si="21"/>
        <v>3533</v>
      </c>
      <c r="E101" s="155">
        <f>SUM(F101:G101)</f>
        <v>643</v>
      </c>
      <c r="F101" s="155">
        <v>280</v>
      </c>
      <c r="G101" s="155">
        <v>363</v>
      </c>
      <c r="H101" s="155">
        <f>SUM(I101:J101)</f>
        <v>1135</v>
      </c>
      <c r="I101" s="155">
        <v>440</v>
      </c>
      <c r="J101" s="155">
        <v>695</v>
      </c>
      <c r="K101" s="155">
        <v>1052</v>
      </c>
      <c r="L101" s="155">
        <v>401</v>
      </c>
      <c r="M101" s="155">
        <v>651</v>
      </c>
      <c r="N101" s="155">
        <v>1784</v>
      </c>
      <c r="O101" s="155">
        <v>723</v>
      </c>
      <c r="P101" s="155">
        <v>1061</v>
      </c>
      <c r="Q101" s="155">
        <v>1157</v>
      </c>
      <c r="R101" s="155">
        <v>394</v>
      </c>
      <c r="S101" s="155">
        <v>763</v>
      </c>
    </row>
    <row r="102" spans="1:19" s="59" customFormat="1" ht="13.5" customHeight="1">
      <c r="A102" s="156" t="s">
        <v>100</v>
      </c>
      <c r="B102" s="153">
        <f t="shared" si="27"/>
        <v>20527</v>
      </c>
      <c r="C102" s="153">
        <f t="shared" ref="C102:C126" si="28">SUM(F102,I102,L102,O102,R102)</f>
        <v>7132</v>
      </c>
      <c r="D102" s="153">
        <f t="shared" ref="D102:D126" si="29">SUM(G102,J102,M102,P102,S102)</f>
        <v>13395</v>
      </c>
      <c r="E102" s="153">
        <f t="shared" ref="E102:S102" si="30">SUM(E103:E107)</f>
        <v>2421</v>
      </c>
      <c r="F102" s="153">
        <f t="shared" si="30"/>
        <v>987</v>
      </c>
      <c r="G102" s="153">
        <f t="shared" si="30"/>
        <v>1434</v>
      </c>
      <c r="H102" s="153">
        <f t="shared" si="30"/>
        <v>4121</v>
      </c>
      <c r="I102" s="153">
        <f t="shared" si="30"/>
        <v>1467</v>
      </c>
      <c r="J102" s="153">
        <f t="shared" si="30"/>
        <v>2654</v>
      </c>
      <c r="K102" s="153">
        <f t="shared" si="30"/>
        <v>3786</v>
      </c>
      <c r="L102" s="153">
        <f t="shared" si="30"/>
        <v>1332</v>
      </c>
      <c r="M102" s="153">
        <f t="shared" si="30"/>
        <v>2454</v>
      </c>
      <c r="N102" s="153">
        <f t="shared" si="30"/>
        <v>6157</v>
      </c>
      <c r="O102" s="153">
        <f t="shared" si="30"/>
        <v>2119</v>
      </c>
      <c r="P102" s="153">
        <f t="shared" si="30"/>
        <v>4038</v>
      </c>
      <c r="Q102" s="153">
        <f t="shared" si="30"/>
        <v>4042</v>
      </c>
      <c r="R102" s="153">
        <f t="shared" si="30"/>
        <v>1227</v>
      </c>
      <c r="S102" s="153">
        <f t="shared" si="30"/>
        <v>2815</v>
      </c>
    </row>
    <row r="103" spans="1:19" ht="13.5" customHeight="1">
      <c r="A103" s="154" t="s">
        <v>163</v>
      </c>
      <c r="B103" s="155">
        <f t="shared" si="27"/>
        <v>4949</v>
      </c>
      <c r="C103" s="155">
        <f t="shared" si="28"/>
        <v>1809</v>
      </c>
      <c r="D103" s="155">
        <f t="shared" si="29"/>
        <v>3140</v>
      </c>
      <c r="E103" s="155">
        <f>SUM(F103:G103)</f>
        <v>622</v>
      </c>
      <c r="F103" s="155">
        <v>279</v>
      </c>
      <c r="G103" s="155">
        <v>343</v>
      </c>
      <c r="H103" s="155">
        <f>SUM(I103:J103)</f>
        <v>971</v>
      </c>
      <c r="I103" s="155">
        <v>368</v>
      </c>
      <c r="J103" s="155">
        <v>603</v>
      </c>
      <c r="K103" s="155">
        <v>908</v>
      </c>
      <c r="L103" s="155">
        <v>334</v>
      </c>
      <c r="M103" s="155">
        <v>574</v>
      </c>
      <c r="N103" s="155">
        <v>1505</v>
      </c>
      <c r="O103" s="155">
        <v>536</v>
      </c>
      <c r="P103" s="155">
        <v>969</v>
      </c>
      <c r="Q103" s="155">
        <v>943</v>
      </c>
      <c r="R103" s="155">
        <v>292</v>
      </c>
      <c r="S103" s="155">
        <v>651</v>
      </c>
    </row>
    <row r="104" spans="1:19" ht="13.5" customHeight="1">
      <c r="A104" s="154" t="s">
        <v>162</v>
      </c>
      <c r="B104" s="155">
        <f t="shared" si="27"/>
        <v>4805</v>
      </c>
      <c r="C104" s="155">
        <f t="shared" si="28"/>
        <v>1723</v>
      </c>
      <c r="D104" s="155">
        <f t="shared" si="29"/>
        <v>3082</v>
      </c>
      <c r="E104" s="155">
        <f>SUM(F104:G104)</f>
        <v>525</v>
      </c>
      <c r="F104" s="155">
        <v>203</v>
      </c>
      <c r="G104" s="155">
        <v>322</v>
      </c>
      <c r="H104" s="155">
        <f>SUM(I104:J104)</f>
        <v>940</v>
      </c>
      <c r="I104" s="155">
        <v>373</v>
      </c>
      <c r="J104" s="155">
        <v>567</v>
      </c>
      <c r="K104" s="155">
        <v>904</v>
      </c>
      <c r="L104" s="155">
        <v>327</v>
      </c>
      <c r="M104" s="155">
        <v>577</v>
      </c>
      <c r="N104" s="155">
        <v>1444</v>
      </c>
      <c r="O104" s="155">
        <v>510</v>
      </c>
      <c r="P104" s="155">
        <v>934</v>
      </c>
      <c r="Q104" s="155">
        <v>992</v>
      </c>
      <c r="R104" s="155">
        <v>310</v>
      </c>
      <c r="S104" s="155">
        <v>682</v>
      </c>
    </row>
    <row r="105" spans="1:19" ht="13.5" customHeight="1">
      <c r="A105" s="154" t="s">
        <v>160</v>
      </c>
      <c r="B105" s="155">
        <f t="shared" si="27"/>
        <v>4307</v>
      </c>
      <c r="C105" s="155">
        <f t="shared" si="28"/>
        <v>1560</v>
      </c>
      <c r="D105" s="155">
        <f t="shared" si="29"/>
        <v>2747</v>
      </c>
      <c r="E105" s="155">
        <f>SUM(F105:G105)</f>
        <v>516</v>
      </c>
      <c r="F105" s="155">
        <v>219</v>
      </c>
      <c r="G105" s="155">
        <v>297</v>
      </c>
      <c r="H105" s="155">
        <f>SUM(I105:J105)</f>
        <v>828</v>
      </c>
      <c r="I105" s="155">
        <v>294</v>
      </c>
      <c r="J105" s="155">
        <v>534</v>
      </c>
      <c r="K105" s="155">
        <v>782</v>
      </c>
      <c r="L105" s="155">
        <v>281</v>
      </c>
      <c r="M105" s="155">
        <v>501</v>
      </c>
      <c r="N105" s="155">
        <v>1312</v>
      </c>
      <c r="O105" s="155">
        <v>480</v>
      </c>
      <c r="P105" s="155">
        <v>832</v>
      </c>
      <c r="Q105" s="155">
        <v>869</v>
      </c>
      <c r="R105" s="155">
        <v>286</v>
      </c>
      <c r="S105" s="155">
        <v>583</v>
      </c>
    </row>
    <row r="106" spans="1:19" ht="13.5" customHeight="1">
      <c r="A106" s="154" t="s">
        <v>161</v>
      </c>
      <c r="B106" s="155">
        <f t="shared" si="27"/>
        <v>3424</v>
      </c>
      <c r="C106" s="155">
        <f t="shared" si="28"/>
        <v>1113</v>
      </c>
      <c r="D106" s="155">
        <f t="shared" si="29"/>
        <v>2311</v>
      </c>
      <c r="E106" s="155">
        <f>SUM(F106:G106)</f>
        <v>411</v>
      </c>
      <c r="F106" s="155">
        <v>161</v>
      </c>
      <c r="G106" s="155">
        <v>250</v>
      </c>
      <c r="H106" s="155">
        <f>SUM(I106:J106)</f>
        <v>741</v>
      </c>
      <c r="I106" s="155">
        <v>229</v>
      </c>
      <c r="J106" s="155">
        <v>512</v>
      </c>
      <c r="K106" s="155">
        <v>619</v>
      </c>
      <c r="L106" s="155">
        <v>210</v>
      </c>
      <c r="M106" s="155">
        <v>409</v>
      </c>
      <c r="N106" s="155">
        <v>1012</v>
      </c>
      <c r="O106" s="155">
        <v>333</v>
      </c>
      <c r="P106" s="155">
        <v>679</v>
      </c>
      <c r="Q106" s="155">
        <v>641</v>
      </c>
      <c r="R106" s="155">
        <v>180</v>
      </c>
      <c r="S106" s="155">
        <v>461</v>
      </c>
    </row>
    <row r="107" spans="1:19" ht="13.5" customHeight="1">
      <c r="A107" s="154" t="s">
        <v>155</v>
      </c>
      <c r="B107" s="155">
        <f t="shared" si="27"/>
        <v>3042</v>
      </c>
      <c r="C107" s="155">
        <f t="shared" si="28"/>
        <v>927</v>
      </c>
      <c r="D107" s="155">
        <f t="shared" si="29"/>
        <v>2115</v>
      </c>
      <c r="E107" s="155">
        <f>SUM(F107:G107)</f>
        <v>347</v>
      </c>
      <c r="F107" s="155">
        <v>125</v>
      </c>
      <c r="G107" s="155">
        <v>222</v>
      </c>
      <c r="H107" s="155">
        <f>SUM(I107:J107)</f>
        <v>641</v>
      </c>
      <c r="I107" s="155">
        <v>203</v>
      </c>
      <c r="J107" s="155">
        <v>438</v>
      </c>
      <c r="K107" s="155">
        <v>573</v>
      </c>
      <c r="L107" s="155">
        <v>180</v>
      </c>
      <c r="M107" s="155">
        <v>393</v>
      </c>
      <c r="N107" s="155">
        <v>884</v>
      </c>
      <c r="O107" s="155">
        <v>260</v>
      </c>
      <c r="P107" s="155">
        <v>624</v>
      </c>
      <c r="Q107" s="155">
        <v>597</v>
      </c>
      <c r="R107" s="155">
        <v>159</v>
      </c>
      <c r="S107" s="155">
        <v>438</v>
      </c>
    </row>
    <row r="108" spans="1:19" s="59" customFormat="1" ht="13.5" customHeight="1">
      <c r="A108" s="156" t="s">
        <v>107</v>
      </c>
      <c r="B108" s="153">
        <f t="shared" si="27"/>
        <v>9843</v>
      </c>
      <c r="C108" s="153">
        <f t="shared" si="28"/>
        <v>2635</v>
      </c>
      <c r="D108" s="153">
        <f t="shared" si="29"/>
        <v>7208</v>
      </c>
      <c r="E108" s="153">
        <f t="shared" ref="E108:S108" si="31">SUM(E109:E113)</f>
        <v>1147</v>
      </c>
      <c r="F108" s="153">
        <f t="shared" si="31"/>
        <v>364</v>
      </c>
      <c r="G108" s="153">
        <f t="shared" si="31"/>
        <v>783</v>
      </c>
      <c r="H108" s="153">
        <f t="shared" si="31"/>
        <v>1961</v>
      </c>
      <c r="I108" s="153">
        <f t="shared" si="31"/>
        <v>536</v>
      </c>
      <c r="J108" s="153">
        <f t="shared" si="31"/>
        <v>1425</v>
      </c>
      <c r="K108" s="153">
        <f t="shared" si="31"/>
        <v>1824</v>
      </c>
      <c r="L108" s="153">
        <f t="shared" si="31"/>
        <v>512</v>
      </c>
      <c r="M108" s="153">
        <f t="shared" si="31"/>
        <v>1312</v>
      </c>
      <c r="N108" s="153">
        <f t="shared" si="31"/>
        <v>3024</v>
      </c>
      <c r="O108" s="153">
        <f t="shared" si="31"/>
        <v>792</v>
      </c>
      <c r="P108" s="153">
        <f t="shared" si="31"/>
        <v>2232</v>
      </c>
      <c r="Q108" s="153">
        <f t="shared" si="31"/>
        <v>1887</v>
      </c>
      <c r="R108" s="153">
        <f t="shared" si="31"/>
        <v>431</v>
      </c>
      <c r="S108" s="153">
        <f t="shared" si="31"/>
        <v>1456</v>
      </c>
    </row>
    <row r="109" spans="1:19" ht="13.5" customHeight="1">
      <c r="A109" s="154" t="s">
        <v>153</v>
      </c>
      <c r="B109" s="155">
        <f t="shared" si="27"/>
        <v>2463</v>
      </c>
      <c r="C109" s="155">
        <f t="shared" si="28"/>
        <v>707</v>
      </c>
      <c r="D109" s="155">
        <f t="shared" si="29"/>
        <v>1756</v>
      </c>
      <c r="E109" s="155">
        <f>SUM(F109:G109)</f>
        <v>280</v>
      </c>
      <c r="F109" s="155">
        <v>97</v>
      </c>
      <c r="G109" s="155">
        <v>183</v>
      </c>
      <c r="H109" s="155">
        <f>SUM(I109:J109)</f>
        <v>497</v>
      </c>
      <c r="I109" s="155">
        <v>149</v>
      </c>
      <c r="J109" s="155">
        <v>348</v>
      </c>
      <c r="K109" s="155">
        <v>417</v>
      </c>
      <c r="L109" s="155">
        <v>127</v>
      </c>
      <c r="M109" s="155">
        <v>290</v>
      </c>
      <c r="N109" s="155">
        <v>781</v>
      </c>
      <c r="O109" s="155">
        <v>223</v>
      </c>
      <c r="P109" s="155">
        <v>558</v>
      </c>
      <c r="Q109" s="155">
        <v>488</v>
      </c>
      <c r="R109" s="155">
        <v>111</v>
      </c>
      <c r="S109" s="155">
        <v>377</v>
      </c>
    </row>
    <row r="110" spans="1:19" ht="13.5" customHeight="1">
      <c r="A110" s="154" t="s">
        <v>164</v>
      </c>
      <c r="B110" s="155">
        <f t="shared" si="27"/>
        <v>2378</v>
      </c>
      <c r="C110" s="155">
        <f t="shared" si="28"/>
        <v>600</v>
      </c>
      <c r="D110" s="155">
        <f t="shared" si="29"/>
        <v>1778</v>
      </c>
      <c r="E110" s="155">
        <f>SUM(F110:G110)</f>
        <v>272</v>
      </c>
      <c r="F110" s="155">
        <v>83</v>
      </c>
      <c r="G110" s="155">
        <v>189</v>
      </c>
      <c r="H110" s="155">
        <f>SUM(I110:J110)</f>
        <v>430</v>
      </c>
      <c r="I110" s="155">
        <v>102</v>
      </c>
      <c r="J110" s="155">
        <v>328</v>
      </c>
      <c r="K110" s="155">
        <v>461</v>
      </c>
      <c r="L110" s="155">
        <v>130</v>
      </c>
      <c r="M110" s="155">
        <v>331</v>
      </c>
      <c r="N110" s="155">
        <v>716</v>
      </c>
      <c r="O110" s="155">
        <v>169</v>
      </c>
      <c r="P110" s="155">
        <v>547</v>
      </c>
      <c r="Q110" s="155">
        <v>499</v>
      </c>
      <c r="R110" s="155">
        <v>116</v>
      </c>
      <c r="S110" s="155">
        <v>383</v>
      </c>
    </row>
    <row r="111" spans="1:19" ht="13.5" customHeight="1">
      <c r="A111" s="154" t="s">
        <v>159</v>
      </c>
      <c r="B111" s="155">
        <f t="shared" si="27"/>
        <v>2102</v>
      </c>
      <c r="C111" s="155">
        <f t="shared" si="28"/>
        <v>594</v>
      </c>
      <c r="D111" s="155">
        <f t="shared" si="29"/>
        <v>1508</v>
      </c>
      <c r="E111" s="155">
        <f>SUM(F111:G111)</f>
        <v>244</v>
      </c>
      <c r="F111" s="155">
        <v>77</v>
      </c>
      <c r="G111" s="155">
        <v>167</v>
      </c>
      <c r="H111" s="155">
        <f>SUM(I111:J111)</f>
        <v>442</v>
      </c>
      <c r="I111" s="155">
        <v>126</v>
      </c>
      <c r="J111" s="155">
        <v>316</v>
      </c>
      <c r="K111" s="155">
        <v>400</v>
      </c>
      <c r="L111" s="155">
        <v>115</v>
      </c>
      <c r="M111" s="155">
        <v>285</v>
      </c>
      <c r="N111" s="155">
        <v>631</v>
      </c>
      <c r="O111" s="155">
        <v>185</v>
      </c>
      <c r="P111" s="155">
        <v>446</v>
      </c>
      <c r="Q111" s="155">
        <v>385</v>
      </c>
      <c r="R111" s="155">
        <v>91</v>
      </c>
      <c r="S111" s="155">
        <v>294</v>
      </c>
    </row>
    <row r="112" spans="1:19" ht="13.5" customHeight="1">
      <c r="A112" s="154" t="s">
        <v>147</v>
      </c>
      <c r="B112" s="155">
        <f t="shared" si="27"/>
        <v>1556</v>
      </c>
      <c r="C112" s="155">
        <f t="shared" si="28"/>
        <v>411</v>
      </c>
      <c r="D112" s="155">
        <f t="shared" si="29"/>
        <v>1145</v>
      </c>
      <c r="E112" s="155">
        <f>SUM(F112:G112)</f>
        <v>184</v>
      </c>
      <c r="F112" s="155">
        <v>67</v>
      </c>
      <c r="G112" s="155">
        <v>117</v>
      </c>
      <c r="H112" s="155">
        <f>SUM(I112:J112)</f>
        <v>321</v>
      </c>
      <c r="I112" s="155">
        <v>91</v>
      </c>
      <c r="J112" s="155">
        <v>230</v>
      </c>
      <c r="K112" s="155">
        <v>273</v>
      </c>
      <c r="L112" s="155">
        <v>69</v>
      </c>
      <c r="M112" s="155">
        <v>204</v>
      </c>
      <c r="N112" s="155">
        <v>494</v>
      </c>
      <c r="O112" s="155">
        <v>111</v>
      </c>
      <c r="P112" s="155">
        <v>383</v>
      </c>
      <c r="Q112" s="155">
        <v>284</v>
      </c>
      <c r="R112" s="155">
        <v>73</v>
      </c>
      <c r="S112" s="155">
        <v>211</v>
      </c>
    </row>
    <row r="113" spans="1:19" ht="13.5" customHeight="1">
      <c r="A113" s="154" t="s">
        <v>157</v>
      </c>
      <c r="B113" s="155">
        <f t="shared" si="27"/>
        <v>1344</v>
      </c>
      <c r="C113" s="155">
        <f t="shared" si="28"/>
        <v>323</v>
      </c>
      <c r="D113" s="155">
        <f t="shared" si="29"/>
        <v>1021</v>
      </c>
      <c r="E113" s="155">
        <f>SUM(F113:G113)</f>
        <v>167</v>
      </c>
      <c r="F113" s="155">
        <v>40</v>
      </c>
      <c r="G113" s="155">
        <v>127</v>
      </c>
      <c r="H113" s="155">
        <f>SUM(I113:J113)</f>
        <v>271</v>
      </c>
      <c r="I113" s="155">
        <v>68</v>
      </c>
      <c r="J113" s="155">
        <v>203</v>
      </c>
      <c r="K113" s="155">
        <v>273</v>
      </c>
      <c r="L113" s="155">
        <v>71</v>
      </c>
      <c r="M113" s="155">
        <v>202</v>
      </c>
      <c r="N113" s="155">
        <v>402</v>
      </c>
      <c r="O113" s="155">
        <v>104</v>
      </c>
      <c r="P113" s="155">
        <v>298</v>
      </c>
      <c r="Q113" s="155">
        <v>231</v>
      </c>
      <c r="R113" s="155">
        <v>40</v>
      </c>
      <c r="S113" s="155">
        <v>191</v>
      </c>
    </row>
    <row r="114" spans="1:19" s="59" customFormat="1" ht="13.5" customHeight="1">
      <c r="A114" s="156" t="s">
        <v>116</v>
      </c>
      <c r="B114" s="153">
        <f t="shared" si="27"/>
        <v>3277</v>
      </c>
      <c r="C114" s="153">
        <f t="shared" si="28"/>
        <v>692</v>
      </c>
      <c r="D114" s="153">
        <f t="shared" si="29"/>
        <v>2585</v>
      </c>
      <c r="E114" s="153">
        <f t="shared" ref="E114:S114" si="32">SUM(E115:E119)</f>
        <v>373</v>
      </c>
      <c r="F114" s="153">
        <f t="shared" si="32"/>
        <v>103</v>
      </c>
      <c r="G114" s="153">
        <f t="shared" si="32"/>
        <v>270</v>
      </c>
      <c r="H114" s="153">
        <f t="shared" si="32"/>
        <v>699</v>
      </c>
      <c r="I114" s="153">
        <f t="shared" si="32"/>
        <v>144</v>
      </c>
      <c r="J114" s="153">
        <f t="shared" si="32"/>
        <v>555</v>
      </c>
      <c r="K114" s="153">
        <f t="shared" si="32"/>
        <v>601</v>
      </c>
      <c r="L114" s="153">
        <f t="shared" si="32"/>
        <v>130</v>
      </c>
      <c r="M114" s="153">
        <f t="shared" si="32"/>
        <v>471</v>
      </c>
      <c r="N114" s="153">
        <f t="shared" si="32"/>
        <v>937</v>
      </c>
      <c r="O114" s="153">
        <f t="shared" si="32"/>
        <v>194</v>
      </c>
      <c r="P114" s="153">
        <f t="shared" si="32"/>
        <v>743</v>
      </c>
      <c r="Q114" s="153">
        <f t="shared" si="32"/>
        <v>667</v>
      </c>
      <c r="R114" s="153">
        <f t="shared" si="32"/>
        <v>121</v>
      </c>
      <c r="S114" s="153">
        <f t="shared" si="32"/>
        <v>546</v>
      </c>
    </row>
    <row r="115" spans="1:19" ht="13.5" customHeight="1">
      <c r="A115" s="154" t="s">
        <v>150</v>
      </c>
      <c r="B115" s="155">
        <f t="shared" si="27"/>
        <v>966</v>
      </c>
      <c r="C115" s="155">
        <f t="shared" si="28"/>
        <v>221</v>
      </c>
      <c r="D115" s="155">
        <f t="shared" si="29"/>
        <v>745</v>
      </c>
      <c r="E115" s="155">
        <f>SUM(F115:G115)</f>
        <v>105</v>
      </c>
      <c r="F115" s="155">
        <v>36</v>
      </c>
      <c r="G115" s="155">
        <v>69</v>
      </c>
      <c r="H115" s="155">
        <f>SUM(I115:J115)</f>
        <v>194</v>
      </c>
      <c r="I115" s="155">
        <v>43</v>
      </c>
      <c r="J115" s="155">
        <v>151</v>
      </c>
      <c r="K115" s="155">
        <v>166</v>
      </c>
      <c r="L115" s="155">
        <v>37</v>
      </c>
      <c r="M115" s="155">
        <v>129</v>
      </c>
      <c r="N115" s="155">
        <v>313</v>
      </c>
      <c r="O115" s="155">
        <v>69</v>
      </c>
      <c r="P115" s="155">
        <v>244</v>
      </c>
      <c r="Q115" s="155">
        <v>188</v>
      </c>
      <c r="R115" s="155">
        <v>36</v>
      </c>
      <c r="S115" s="155">
        <v>152</v>
      </c>
    </row>
    <row r="116" spans="1:19" ht="13.5" customHeight="1">
      <c r="A116" s="154" t="s">
        <v>171</v>
      </c>
      <c r="B116" s="155">
        <f t="shared" si="27"/>
        <v>780</v>
      </c>
      <c r="C116" s="155">
        <f t="shared" si="28"/>
        <v>155</v>
      </c>
      <c r="D116" s="155">
        <f t="shared" si="29"/>
        <v>625</v>
      </c>
      <c r="E116" s="155">
        <f>SUM(F116:G116)</f>
        <v>85</v>
      </c>
      <c r="F116" s="155">
        <v>26</v>
      </c>
      <c r="G116" s="155">
        <v>59</v>
      </c>
      <c r="H116" s="155">
        <f>SUM(I116:J116)</f>
        <v>173</v>
      </c>
      <c r="I116" s="155">
        <v>26</v>
      </c>
      <c r="J116" s="155">
        <v>147</v>
      </c>
      <c r="K116" s="155">
        <v>143</v>
      </c>
      <c r="L116" s="155">
        <v>30</v>
      </c>
      <c r="M116" s="155">
        <v>113</v>
      </c>
      <c r="N116" s="155">
        <v>209</v>
      </c>
      <c r="O116" s="155">
        <v>46</v>
      </c>
      <c r="P116" s="155">
        <v>163</v>
      </c>
      <c r="Q116" s="155">
        <v>170</v>
      </c>
      <c r="R116" s="155">
        <v>27</v>
      </c>
      <c r="S116" s="155">
        <v>143</v>
      </c>
    </row>
    <row r="117" spans="1:19" ht="13.5" customHeight="1">
      <c r="A117" s="154" t="s">
        <v>158</v>
      </c>
      <c r="B117" s="155">
        <f t="shared" si="27"/>
        <v>524</v>
      </c>
      <c r="C117" s="155">
        <f t="shared" si="28"/>
        <v>120</v>
      </c>
      <c r="D117" s="155">
        <f t="shared" si="29"/>
        <v>404</v>
      </c>
      <c r="E117" s="155">
        <f>SUM(F117:G117)</f>
        <v>76</v>
      </c>
      <c r="F117" s="155">
        <v>17</v>
      </c>
      <c r="G117" s="155">
        <v>59</v>
      </c>
      <c r="H117" s="155">
        <f>SUM(I117:J117)</f>
        <v>112</v>
      </c>
      <c r="I117" s="155">
        <v>25</v>
      </c>
      <c r="J117" s="155">
        <v>87</v>
      </c>
      <c r="K117" s="155">
        <v>84</v>
      </c>
      <c r="L117" s="155">
        <v>21</v>
      </c>
      <c r="M117" s="155">
        <v>63</v>
      </c>
      <c r="N117" s="155">
        <v>137</v>
      </c>
      <c r="O117" s="155">
        <v>26</v>
      </c>
      <c r="P117" s="155">
        <v>111</v>
      </c>
      <c r="Q117" s="155">
        <v>115</v>
      </c>
      <c r="R117" s="155">
        <v>31</v>
      </c>
      <c r="S117" s="155">
        <v>84</v>
      </c>
    </row>
    <row r="118" spans="1:19" ht="13.5" customHeight="1">
      <c r="A118" s="154" t="s">
        <v>154</v>
      </c>
      <c r="B118" s="155">
        <f t="shared" si="27"/>
        <v>595</v>
      </c>
      <c r="C118" s="155">
        <f t="shared" si="28"/>
        <v>122</v>
      </c>
      <c r="D118" s="155">
        <f t="shared" si="29"/>
        <v>473</v>
      </c>
      <c r="E118" s="155">
        <f>SUM(F118:G118)</f>
        <v>61</v>
      </c>
      <c r="F118" s="155">
        <v>14</v>
      </c>
      <c r="G118" s="155">
        <v>47</v>
      </c>
      <c r="H118" s="155">
        <f>SUM(I118:J118)</f>
        <v>131</v>
      </c>
      <c r="I118" s="155">
        <v>31</v>
      </c>
      <c r="J118" s="155">
        <v>100</v>
      </c>
      <c r="K118" s="155">
        <v>124</v>
      </c>
      <c r="L118" s="155">
        <v>27</v>
      </c>
      <c r="M118" s="155">
        <v>97</v>
      </c>
      <c r="N118" s="155">
        <v>166</v>
      </c>
      <c r="O118" s="155">
        <v>37</v>
      </c>
      <c r="P118" s="155">
        <v>129</v>
      </c>
      <c r="Q118" s="155">
        <v>113</v>
      </c>
      <c r="R118" s="155">
        <v>13</v>
      </c>
      <c r="S118" s="155">
        <v>100</v>
      </c>
    </row>
    <row r="119" spans="1:19" ht="13.5" customHeight="1">
      <c r="A119" s="154" t="s">
        <v>148</v>
      </c>
      <c r="B119" s="155">
        <f t="shared" si="27"/>
        <v>412</v>
      </c>
      <c r="C119" s="155">
        <f t="shared" si="28"/>
        <v>74</v>
      </c>
      <c r="D119" s="155">
        <f t="shared" si="29"/>
        <v>338</v>
      </c>
      <c r="E119" s="155">
        <f>SUM(F119:G119)</f>
        <v>46</v>
      </c>
      <c r="F119" s="155">
        <v>10</v>
      </c>
      <c r="G119" s="155">
        <v>36</v>
      </c>
      <c r="H119" s="155">
        <f>SUM(I119:J119)</f>
        <v>89</v>
      </c>
      <c r="I119" s="155">
        <v>19</v>
      </c>
      <c r="J119" s="155">
        <v>70</v>
      </c>
      <c r="K119" s="155">
        <v>84</v>
      </c>
      <c r="L119" s="155">
        <v>15</v>
      </c>
      <c r="M119" s="155">
        <v>69</v>
      </c>
      <c r="N119" s="155">
        <v>112</v>
      </c>
      <c r="O119" s="155">
        <v>16</v>
      </c>
      <c r="P119" s="155">
        <v>96</v>
      </c>
      <c r="Q119" s="155">
        <v>81</v>
      </c>
      <c r="R119" s="155">
        <v>14</v>
      </c>
      <c r="S119" s="155">
        <v>67</v>
      </c>
    </row>
    <row r="120" spans="1:19" s="59" customFormat="1" ht="13.5" customHeight="1">
      <c r="A120" s="156" t="s">
        <v>117</v>
      </c>
      <c r="B120" s="153">
        <f t="shared" si="27"/>
        <v>825</v>
      </c>
      <c r="C120" s="153">
        <f t="shared" si="28"/>
        <v>118</v>
      </c>
      <c r="D120" s="153">
        <f t="shared" si="29"/>
        <v>707</v>
      </c>
      <c r="E120" s="153">
        <f t="shared" ref="E120:S120" si="33">SUM(E121:E125)</f>
        <v>107</v>
      </c>
      <c r="F120" s="153">
        <f t="shared" si="33"/>
        <v>24</v>
      </c>
      <c r="G120" s="153">
        <f t="shared" si="33"/>
        <v>83</v>
      </c>
      <c r="H120" s="153">
        <f t="shared" si="33"/>
        <v>162</v>
      </c>
      <c r="I120" s="153">
        <f t="shared" si="33"/>
        <v>19</v>
      </c>
      <c r="J120" s="153">
        <f t="shared" si="33"/>
        <v>143</v>
      </c>
      <c r="K120" s="153">
        <f t="shared" si="33"/>
        <v>163</v>
      </c>
      <c r="L120" s="153">
        <f t="shared" si="33"/>
        <v>24</v>
      </c>
      <c r="M120" s="153">
        <f t="shared" si="33"/>
        <v>139</v>
      </c>
      <c r="N120" s="153">
        <f t="shared" si="33"/>
        <v>235</v>
      </c>
      <c r="O120" s="153">
        <f t="shared" si="33"/>
        <v>33</v>
      </c>
      <c r="P120" s="153">
        <f t="shared" si="33"/>
        <v>202</v>
      </c>
      <c r="Q120" s="153">
        <f t="shared" si="33"/>
        <v>158</v>
      </c>
      <c r="R120" s="153">
        <f t="shared" si="33"/>
        <v>18</v>
      </c>
      <c r="S120" s="153">
        <f t="shared" si="33"/>
        <v>140</v>
      </c>
    </row>
    <row r="121" spans="1:19" ht="13.5" customHeight="1">
      <c r="A121" s="154" t="s">
        <v>152</v>
      </c>
      <c r="B121" s="155">
        <f t="shared" si="27"/>
        <v>297</v>
      </c>
      <c r="C121" s="155">
        <f t="shared" si="28"/>
        <v>36</v>
      </c>
      <c r="D121" s="155">
        <f t="shared" si="29"/>
        <v>261</v>
      </c>
      <c r="E121" s="155">
        <f t="shared" ref="E121:E126" si="34">SUM(F121:G121)</f>
        <v>39</v>
      </c>
      <c r="F121" s="155">
        <v>6</v>
      </c>
      <c r="G121" s="155">
        <v>33</v>
      </c>
      <c r="H121" s="155">
        <f t="shared" ref="H121:H126" si="35">SUM(I121:J121)</f>
        <v>53</v>
      </c>
      <c r="I121" s="155">
        <v>6</v>
      </c>
      <c r="J121" s="155">
        <v>47</v>
      </c>
      <c r="K121" s="155">
        <v>62</v>
      </c>
      <c r="L121" s="155">
        <v>11</v>
      </c>
      <c r="M121" s="155">
        <v>51</v>
      </c>
      <c r="N121" s="155">
        <v>78</v>
      </c>
      <c r="O121" s="155">
        <v>5</v>
      </c>
      <c r="P121" s="155">
        <v>73</v>
      </c>
      <c r="Q121" s="155">
        <v>65</v>
      </c>
      <c r="R121" s="155">
        <v>8</v>
      </c>
      <c r="S121" s="155">
        <v>57</v>
      </c>
    </row>
    <row r="122" spans="1:19" ht="13.5" customHeight="1">
      <c r="A122" s="154" t="s">
        <v>149</v>
      </c>
      <c r="B122" s="155">
        <f t="shared" si="27"/>
        <v>210</v>
      </c>
      <c r="C122" s="155">
        <f t="shared" si="28"/>
        <v>32</v>
      </c>
      <c r="D122" s="155">
        <f t="shared" si="29"/>
        <v>178</v>
      </c>
      <c r="E122" s="155">
        <f t="shared" si="34"/>
        <v>24</v>
      </c>
      <c r="F122" s="155">
        <v>9</v>
      </c>
      <c r="G122" s="155">
        <v>15</v>
      </c>
      <c r="H122" s="155">
        <f t="shared" si="35"/>
        <v>40</v>
      </c>
      <c r="I122" s="155">
        <v>5</v>
      </c>
      <c r="J122" s="155">
        <v>35</v>
      </c>
      <c r="K122" s="155">
        <v>37</v>
      </c>
      <c r="L122" s="155">
        <v>5</v>
      </c>
      <c r="M122" s="155">
        <v>32</v>
      </c>
      <c r="N122" s="155">
        <v>70</v>
      </c>
      <c r="O122" s="155">
        <v>10</v>
      </c>
      <c r="P122" s="155">
        <v>60</v>
      </c>
      <c r="Q122" s="155">
        <v>39</v>
      </c>
      <c r="R122" s="155">
        <v>3</v>
      </c>
      <c r="S122" s="155">
        <v>36</v>
      </c>
    </row>
    <row r="123" spans="1:19" ht="13.5" customHeight="1">
      <c r="A123" s="154" t="s">
        <v>172</v>
      </c>
      <c r="B123" s="155">
        <f t="shared" si="27"/>
        <v>146</v>
      </c>
      <c r="C123" s="155">
        <f t="shared" si="28"/>
        <v>30</v>
      </c>
      <c r="D123" s="155">
        <f t="shared" si="29"/>
        <v>116</v>
      </c>
      <c r="E123" s="155">
        <f t="shared" si="34"/>
        <v>20</v>
      </c>
      <c r="F123" s="155">
        <v>5</v>
      </c>
      <c r="G123" s="155">
        <v>15</v>
      </c>
      <c r="H123" s="155">
        <f t="shared" si="35"/>
        <v>29</v>
      </c>
      <c r="I123" s="155">
        <v>4</v>
      </c>
      <c r="J123" s="155">
        <v>25</v>
      </c>
      <c r="K123" s="155">
        <v>28</v>
      </c>
      <c r="L123" s="155">
        <v>4</v>
      </c>
      <c r="M123" s="155">
        <v>24</v>
      </c>
      <c r="N123" s="155">
        <v>44</v>
      </c>
      <c r="O123" s="155">
        <v>11</v>
      </c>
      <c r="P123" s="155">
        <v>33</v>
      </c>
      <c r="Q123" s="155">
        <v>25</v>
      </c>
      <c r="R123" s="155">
        <v>6</v>
      </c>
      <c r="S123" s="155">
        <v>19</v>
      </c>
    </row>
    <row r="124" spans="1:19" ht="13.5" customHeight="1">
      <c r="A124" s="154" t="s">
        <v>156</v>
      </c>
      <c r="B124" s="155">
        <f t="shared" si="27"/>
        <v>103</v>
      </c>
      <c r="C124" s="155">
        <f t="shared" si="28"/>
        <v>11</v>
      </c>
      <c r="D124" s="155">
        <f t="shared" si="29"/>
        <v>92</v>
      </c>
      <c r="E124" s="155">
        <f t="shared" si="34"/>
        <v>16</v>
      </c>
      <c r="F124" s="155">
        <v>2</v>
      </c>
      <c r="G124" s="155">
        <v>14</v>
      </c>
      <c r="H124" s="155">
        <f t="shared" si="35"/>
        <v>22</v>
      </c>
      <c r="I124" s="155">
        <v>3</v>
      </c>
      <c r="J124" s="155">
        <v>19</v>
      </c>
      <c r="K124" s="155">
        <v>23</v>
      </c>
      <c r="L124" s="155">
        <v>1</v>
      </c>
      <c r="M124" s="155">
        <v>22</v>
      </c>
      <c r="N124" s="155">
        <v>25</v>
      </c>
      <c r="O124" s="155">
        <v>4</v>
      </c>
      <c r="P124" s="155">
        <v>21</v>
      </c>
      <c r="Q124" s="155">
        <v>17</v>
      </c>
      <c r="R124" s="155">
        <v>1</v>
      </c>
      <c r="S124" s="155">
        <v>16</v>
      </c>
    </row>
    <row r="125" spans="1:19" ht="13.5" customHeight="1">
      <c r="A125" s="154" t="s">
        <v>151</v>
      </c>
      <c r="B125" s="160">
        <f t="shared" si="27"/>
        <v>69</v>
      </c>
      <c r="C125" s="155">
        <f t="shared" si="28"/>
        <v>9</v>
      </c>
      <c r="D125" s="155">
        <f t="shared" si="29"/>
        <v>60</v>
      </c>
      <c r="E125" s="155">
        <f t="shared" si="34"/>
        <v>8</v>
      </c>
      <c r="F125" s="155">
        <v>2</v>
      </c>
      <c r="G125" s="155">
        <v>6</v>
      </c>
      <c r="H125" s="155">
        <f t="shared" si="35"/>
        <v>18</v>
      </c>
      <c r="I125" s="155">
        <v>1</v>
      </c>
      <c r="J125" s="155">
        <v>17</v>
      </c>
      <c r="K125" s="155">
        <v>13</v>
      </c>
      <c r="L125" s="155">
        <v>3</v>
      </c>
      <c r="M125" s="155">
        <v>10</v>
      </c>
      <c r="N125" s="155">
        <v>18</v>
      </c>
      <c r="O125" s="155">
        <v>3</v>
      </c>
      <c r="P125" s="155">
        <v>15</v>
      </c>
      <c r="Q125" s="155">
        <v>12</v>
      </c>
      <c r="R125" s="155">
        <v>0</v>
      </c>
      <c r="S125" s="155">
        <v>12</v>
      </c>
    </row>
    <row r="126" spans="1:19" s="59" customFormat="1" ht="13.5" customHeight="1">
      <c r="A126" s="161" t="s">
        <v>125</v>
      </c>
      <c r="B126" s="162">
        <f t="shared" si="27"/>
        <v>350</v>
      </c>
      <c r="C126" s="163">
        <f t="shared" si="28"/>
        <v>39</v>
      </c>
      <c r="D126" s="163">
        <f t="shared" si="29"/>
        <v>311</v>
      </c>
      <c r="E126" s="163">
        <f t="shared" si="34"/>
        <v>51</v>
      </c>
      <c r="F126" s="163">
        <v>8</v>
      </c>
      <c r="G126" s="163">
        <v>43</v>
      </c>
      <c r="H126" s="163">
        <f t="shared" si="35"/>
        <v>62</v>
      </c>
      <c r="I126" s="163">
        <v>6</v>
      </c>
      <c r="J126" s="163">
        <v>56</v>
      </c>
      <c r="K126" s="163">
        <f>SUM(L126:M126)</f>
        <v>85</v>
      </c>
      <c r="L126" s="163">
        <v>10</v>
      </c>
      <c r="M126" s="163">
        <v>75</v>
      </c>
      <c r="N126" s="163">
        <f>SUM(O126:P126)</f>
        <v>101</v>
      </c>
      <c r="O126" s="163">
        <v>13</v>
      </c>
      <c r="P126" s="163">
        <v>88</v>
      </c>
      <c r="Q126" s="163">
        <f>SUM(R126:S126)</f>
        <v>51</v>
      </c>
      <c r="R126" s="163">
        <v>2</v>
      </c>
      <c r="S126" s="163">
        <v>49</v>
      </c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S126"/>
  <sheetViews>
    <sheetView zoomScaleNormal="100" workbookViewId="0">
      <selection sqref="A1:XFD1048576"/>
    </sheetView>
  </sheetViews>
  <sheetFormatPr defaultColWidth="8.88671875" defaultRowHeight="14.25"/>
  <cols>
    <col min="1" max="1" width="10.21875" style="80" customWidth="1"/>
    <col min="2" max="2" width="12.33203125" style="36" customWidth="1"/>
    <col min="3" max="4" width="10.44140625" style="36" customWidth="1"/>
    <col min="5" max="19" width="10" style="36" customWidth="1"/>
    <col min="20" max="16384" width="8.88671875" style="36"/>
  </cols>
  <sheetData>
    <row r="1" spans="1:19" ht="22.5">
      <c r="A1" s="334" t="s">
        <v>336</v>
      </c>
      <c r="B1" s="334"/>
      <c r="C1" s="334"/>
      <c r="D1" s="334"/>
      <c r="E1" s="334"/>
      <c r="F1" s="334"/>
      <c r="G1" s="334"/>
    </row>
    <row r="2" spans="1:19" ht="18">
      <c r="A2" s="144"/>
    </row>
    <row r="3" spans="1:19" ht="24.75" customHeight="1">
      <c r="A3" s="145" t="s">
        <v>219</v>
      </c>
      <c r="B3" s="358" t="s">
        <v>127</v>
      </c>
      <c r="C3" s="358"/>
      <c r="D3" s="358"/>
      <c r="E3" s="360" t="s">
        <v>129</v>
      </c>
      <c r="F3" s="360"/>
      <c r="G3" s="360"/>
      <c r="H3" s="358" t="s">
        <v>132</v>
      </c>
      <c r="I3" s="358"/>
      <c r="J3" s="358"/>
      <c r="K3" s="358" t="s">
        <v>128</v>
      </c>
      <c r="L3" s="358"/>
      <c r="M3" s="358"/>
      <c r="N3" s="358" t="s">
        <v>130</v>
      </c>
      <c r="O3" s="358"/>
      <c r="P3" s="358"/>
      <c r="Q3" s="360" t="s">
        <v>131</v>
      </c>
      <c r="R3" s="360"/>
      <c r="S3" s="360"/>
    </row>
    <row r="4" spans="1:19" ht="24.75" customHeight="1">
      <c r="A4" s="164" t="s">
        <v>343</v>
      </c>
      <c r="B4" s="165" t="s">
        <v>3</v>
      </c>
      <c r="C4" s="166" t="s">
        <v>1</v>
      </c>
      <c r="D4" s="166" t="s">
        <v>2</v>
      </c>
      <c r="E4" s="166" t="s">
        <v>3</v>
      </c>
      <c r="F4" s="166" t="s">
        <v>1</v>
      </c>
      <c r="G4" s="166" t="s">
        <v>2</v>
      </c>
      <c r="H4" s="148" t="s">
        <v>3</v>
      </c>
      <c r="I4" s="148" t="s">
        <v>1</v>
      </c>
      <c r="J4" s="148" t="s">
        <v>2</v>
      </c>
      <c r="K4" s="166" t="s">
        <v>3</v>
      </c>
      <c r="L4" s="166" t="s">
        <v>1</v>
      </c>
      <c r="M4" s="166" t="s">
        <v>2</v>
      </c>
      <c r="N4" s="148" t="s">
        <v>3</v>
      </c>
      <c r="O4" s="148" t="s">
        <v>1</v>
      </c>
      <c r="P4" s="148" t="s">
        <v>2</v>
      </c>
      <c r="Q4" s="166" t="s">
        <v>3</v>
      </c>
      <c r="R4" s="166" t="s">
        <v>1</v>
      </c>
      <c r="S4" s="166" t="s">
        <v>2</v>
      </c>
    </row>
    <row r="5" spans="1:19" s="151" customFormat="1" ht="25.5" customHeight="1">
      <c r="A5" s="110" t="s">
        <v>213</v>
      </c>
      <c r="B5" s="167">
        <f t="shared" ref="B5:B36" si="0">SUM(E5,H5,K5,N5,Q5)</f>
        <v>1463770</v>
      </c>
      <c r="C5" s="168">
        <f t="shared" ref="C5:C36" si="1">SUM(F5,I5,L5,O5,R5)</f>
        <v>725295</v>
      </c>
      <c r="D5" s="168">
        <f t="shared" ref="D5:D36" si="2">SUM(G5,J5,M5,P5,S5)</f>
        <v>738475</v>
      </c>
      <c r="E5" s="169">
        <v>95448</v>
      </c>
      <c r="F5" s="170">
        <v>47579</v>
      </c>
      <c r="G5" s="171">
        <v>47869</v>
      </c>
      <c r="H5" s="170">
        <v>306957</v>
      </c>
      <c r="I5" s="170">
        <v>150977</v>
      </c>
      <c r="J5" s="170">
        <v>155980</v>
      </c>
      <c r="K5" s="169">
        <v>218454</v>
      </c>
      <c r="L5" s="170">
        <v>105580</v>
      </c>
      <c r="M5" s="171">
        <v>112874</v>
      </c>
      <c r="N5" s="170">
        <v>438780</v>
      </c>
      <c r="O5" s="170">
        <v>217966</v>
      </c>
      <c r="P5" s="170">
        <v>220814</v>
      </c>
      <c r="Q5" s="169">
        <v>404131</v>
      </c>
      <c r="R5" s="170">
        <v>203193</v>
      </c>
      <c r="S5" s="171">
        <v>200938</v>
      </c>
    </row>
    <row r="6" spans="1:19" s="59" customFormat="1" ht="15.75" customHeight="1">
      <c r="A6" s="152" t="s">
        <v>56</v>
      </c>
      <c r="B6" s="167">
        <f t="shared" si="0"/>
        <v>61273</v>
      </c>
      <c r="C6" s="168">
        <f t="shared" si="1"/>
        <v>31457</v>
      </c>
      <c r="D6" s="168">
        <f t="shared" si="2"/>
        <v>29816</v>
      </c>
      <c r="E6" s="172">
        <v>3063</v>
      </c>
      <c r="F6" s="173">
        <v>1593</v>
      </c>
      <c r="G6" s="174">
        <v>1470</v>
      </c>
      <c r="H6" s="153">
        <v>11616</v>
      </c>
      <c r="I6" s="153">
        <v>5982</v>
      </c>
      <c r="J6" s="153">
        <v>5634</v>
      </c>
      <c r="K6" s="172">
        <v>8172</v>
      </c>
      <c r="L6" s="173">
        <v>4197</v>
      </c>
      <c r="M6" s="174">
        <v>3975</v>
      </c>
      <c r="N6" s="153">
        <v>17593</v>
      </c>
      <c r="O6" s="153">
        <v>9038</v>
      </c>
      <c r="P6" s="153">
        <v>8555</v>
      </c>
      <c r="Q6" s="172">
        <v>20829</v>
      </c>
      <c r="R6" s="173">
        <v>10647</v>
      </c>
      <c r="S6" s="174">
        <v>10182</v>
      </c>
    </row>
    <row r="7" spans="1:19" ht="15.75" customHeight="1">
      <c r="A7" s="154" t="s">
        <v>345</v>
      </c>
      <c r="B7" s="175">
        <f t="shared" si="0"/>
        <v>9793</v>
      </c>
      <c r="C7" s="176">
        <f t="shared" si="1"/>
        <v>5074</v>
      </c>
      <c r="D7" s="176">
        <f t="shared" si="2"/>
        <v>4719</v>
      </c>
      <c r="E7" s="177">
        <v>516</v>
      </c>
      <c r="F7" s="178">
        <v>275</v>
      </c>
      <c r="G7" s="179">
        <v>241</v>
      </c>
      <c r="H7" s="155">
        <v>1923</v>
      </c>
      <c r="I7" s="155">
        <v>1040</v>
      </c>
      <c r="J7" s="155">
        <v>883</v>
      </c>
      <c r="K7" s="177">
        <v>1260</v>
      </c>
      <c r="L7" s="178">
        <v>669</v>
      </c>
      <c r="M7" s="179">
        <v>591</v>
      </c>
      <c r="N7" s="155">
        <v>2914</v>
      </c>
      <c r="O7" s="155">
        <v>1487</v>
      </c>
      <c r="P7" s="155">
        <v>1427</v>
      </c>
      <c r="Q7" s="177">
        <v>3180</v>
      </c>
      <c r="R7" s="178">
        <v>1603</v>
      </c>
      <c r="S7" s="179">
        <v>1577</v>
      </c>
    </row>
    <row r="8" spans="1:19" ht="15.75" customHeight="1">
      <c r="A8" s="154" t="s">
        <v>347</v>
      </c>
      <c r="B8" s="175">
        <f t="shared" si="0"/>
        <v>11824</v>
      </c>
      <c r="C8" s="176">
        <f t="shared" si="1"/>
        <v>6023</v>
      </c>
      <c r="D8" s="176">
        <f t="shared" si="2"/>
        <v>5801</v>
      </c>
      <c r="E8" s="177">
        <v>574</v>
      </c>
      <c r="F8" s="178">
        <v>285</v>
      </c>
      <c r="G8" s="179">
        <v>289</v>
      </c>
      <c r="H8" s="155">
        <v>2251</v>
      </c>
      <c r="I8" s="155">
        <v>1144</v>
      </c>
      <c r="J8" s="155">
        <v>1107</v>
      </c>
      <c r="K8" s="177">
        <v>1488</v>
      </c>
      <c r="L8" s="178">
        <v>747</v>
      </c>
      <c r="M8" s="179">
        <v>741</v>
      </c>
      <c r="N8" s="155">
        <v>3445</v>
      </c>
      <c r="O8" s="155">
        <v>1752</v>
      </c>
      <c r="P8" s="155">
        <v>1693</v>
      </c>
      <c r="Q8" s="177">
        <v>4066</v>
      </c>
      <c r="R8" s="178">
        <v>2095</v>
      </c>
      <c r="S8" s="179">
        <v>1971</v>
      </c>
    </row>
    <row r="9" spans="1:19" ht="15.75" customHeight="1">
      <c r="A9" s="154" t="s">
        <v>338</v>
      </c>
      <c r="B9" s="175">
        <f t="shared" si="0"/>
        <v>12910</v>
      </c>
      <c r="C9" s="176">
        <f t="shared" si="1"/>
        <v>6637</v>
      </c>
      <c r="D9" s="176">
        <f t="shared" si="2"/>
        <v>6273</v>
      </c>
      <c r="E9" s="177">
        <v>658</v>
      </c>
      <c r="F9" s="178">
        <v>354</v>
      </c>
      <c r="G9" s="179">
        <v>304</v>
      </c>
      <c r="H9" s="155">
        <v>2350</v>
      </c>
      <c r="I9" s="155">
        <v>1205</v>
      </c>
      <c r="J9" s="155">
        <v>1145</v>
      </c>
      <c r="K9" s="177">
        <v>1733</v>
      </c>
      <c r="L9" s="178">
        <v>871</v>
      </c>
      <c r="M9" s="179">
        <v>862</v>
      </c>
      <c r="N9" s="155">
        <v>3756</v>
      </c>
      <c r="O9" s="155">
        <v>1942</v>
      </c>
      <c r="P9" s="155">
        <v>1814</v>
      </c>
      <c r="Q9" s="177">
        <v>4413</v>
      </c>
      <c r="R9" s="178">
        <v>2265</v>
      </c>
      <c r="S9" s="179">
        <v>2148</v>
      </c>
    </row>
    <row r="10" spans="1:19" ht="15.75" customHeight="1">
      <c r="A10" s="154" t="s">
        <v>344</v>
      </c>
      <c r="B10" s="175">
        <f t="shared" si="0"/>
        <v>13298</v>
      </c>
      <c r="C10" s="176">
        <f t="shared" si="1"/>
        <v>6836</v>
      </c>
      <c r="D10" s="176">
        <f t="shared" si="2"/>
        <v>6462</v>
      </c>
      <c r="E10" s="177">
        <v>696</v>
      </c>
      <c r="F10" s="178">
        <v>368</v>
      </c>
      <c r="G10" s="179">
        <v>328</v>
      </c>
      <c r="H10" s="155">
        <v>2477</v>
      </c>
      <c r="I10" s="155">
        <v>1258</v>
      </c>
      <c r="J10" s="155">
        <v>1219</v>
      </c>
      <c r="K10" s="177">
        <v>1852</v>
      </c>
      <c r="L10" s="178">
        <v>968</v>
      </c>
      <c r="M10" s="179">
        <v>884</v>
      </c>
      <c r="N10" s="155">
        <v>3795</v>
      </c>
      <c r="O10" s="155">
        <v>1915</v>
      </c>
      <c r="P10" s="155">
        <v>1880</v>
      </c>
      <c r="Q10" s="177">
        <v>4478</v>
      </c>
      <c r="R10" s="178">
        <v>2327</v>
      </c>
      <c r="S10" s="179">
        <v>2151</v>
      </c>
    </row>
    <row r="11" spans="1:19" ht="15.75" customHeight="1">
      <c r="A11" s="154" t="s">
        <v>339</v>
      </c>
      <c r="B11" s="175">
        <f t="shared" si="0"/>
        <v>13448</v>
      </c>
      <c r="C11" s="176">
        <f t="shared" si="1"/>
        <v>6887</v>
      </c>
      <c r="D11" s="176">
        <f t="shared" si="2"/>
        <v>6561</v>
      </c>
      <c r="E11" s="177">
        <v>619</v>
      </c>
      <c r="F11" s="178">
        <v>311</v>
      </c>
      <c r="G11" s="179">
        <v>308</v>
      </c>
      <c r="H11" s="155">
        <v>2615</v>
      </c>
      <c r="I11" s="155">
        <v>1335</v>
      </c>
      <c r="J11" s="155">
        <v>1280</v>
      </c>
      <c r="K11" s="177">
        <v>1839</v>
      </c>
      <c r="L11" s="178">
        <v>942</v>
      </c>
      <c r="M11" s="179">
        <v>897</v>
      </c>
      <c r="N11" s="155">
        <v>3683</v>
      </c>
      <c r="O11" s="155">
        <v>1942</v>
      </c>
      <c r="P11" s="155">
        <v>1741</v>
      </c>
      <c r="Q11" s="177">
        <v>4692</v>
      </c>
      <c r="R11" s="178">
        <v>2357</v>
      </c>
      <c r="S11" s="179">
        <v>2335</v>
      </c>
    </row>
    <row r="12" spans="1:19" s="59" customFormat="1" ht="15.75" customHeight="1">
      <c r="A12" s="156" t="s">
        <v>50</v>
      </c>
      <c r="B12" s="167">
        <f t="shared" si="0"/>
        <v>74600</v>
      </c>
      <c r="C12" s="168">
        <f t="shared" si="1"/>
        <v>38524</v>
      </c>
      <c r="D12" s="168">
        <f t="shared" si="2"/>
        <v>36076</v>
      </c>
      <c r="E12" s="172">
        <v>3076</v>
      </c>
      <c r="F12" s="173">
        <v>1587</v>
      </c>
      <c r="G12" s="174">
        <v>1489</v>
      </c>
      <c r="H12" s="153">
        <v>14476</v>
      </c>
      <c r="I12" s="153">
        <v>7511</v>
      </c>
      <c r="J12" s="153">
        <v>6965</v>
      </c>
      <c r="K12" s="172">
        <v>10504</v>
      </c>
      <c r="L12" s="173">
        <v>5400</v>
      </c>
      <c r="M12" s="174">
        <v>5104</v>
      </c>
      <c r="N12" s="153">
        <v>20136</v>
      </c>
      <c r="O12" s="153">
        <v>10466</v>
      </c>
      <c r="P12" s="153">
        <v>9670</v>
      </c>
      <c r="Q12" s="172">
        <v>26408</v>
      </c>
      <c r="R12" s="173">
        <v>13560</v>
      </c>
      <c r="S12" s="174">
        <v>12848</v>
      </c>
    </row>
    <row r="13" spans="1:19" ht="15.75" customHeight="1">
      <c r="A13" s="154" t="s">
        <v>346</v>
      </c>
      <c r="B13" s="175">
        <f t="shared" si="0"/>
        <v>15210</v>
      </c>
      <c r="C13" s="176">
        <f t="shared" si="1"/>
        <v>7930</v>
      </c>
      <c r="D13" s="176">
        <f t="shared" si="2"/>
        <v>7280</v>
      </c>
      <c r="E13" s="177">
        <v>693</v>
      </c>
      <c r="F13" s="178">
        <v>361</v>
      </c>
      <c r="G13" s="179">
        <v>332</v>
      </c>
      <c r="H13" s="155">
        <v>2910</v>
      </c>
      <c r="I13" s="155">
        <v>1524</v>
      </c>
      <c r="J13" s="155">
        <v>1386</v>
      </c>
      <c r="K13" s="177">
        <v>2122</v>
      </c>
      <c r="L13" s="178">
        <v>1116</v>
      </c>
      <c r="M13" s="179">
        <v>1006</v>
      </c>
      <c r="N13" s="155">
        <v>4137</v>
      </c>
      <c r="O13" s="155">
        <v>2152</v>
      </c>
      <c r="P13" s="155">
        <v>1985</v>
      </c>
      <c r="Q13" s="177">
        <v>5348</v>
      </c>
      <c r="R13" s="178">
        <v>2777</v>
      </c>
      <c r="S13" s="179">
        <v>2571</v>
      </c>
    </row>
    <row r="14" spans="1:19" ht="15.75" customHeight="1">
      <c r="A14" s="154" t="s">
        <v>340</v>
      </c>
      <c r="B14" s="175">
        <f t="shared" si="0"/>
        <v>14924</v>
      </c>
      <c r="C14" s="176">
        <f t="shared" si="1"/>
        <v>7707</v>
      </c>
      <c r="D14" s="176">
        <f t="shared" si="2"/>
        <v>7217</v>
      </c>
      <c r="E14" s="177">
        <v>661</v>
      </c>
      <c r="F14" s="178">
        <v>329</v>
      </c>
      <c r="G14" s="179">
        <v>332</v>
      </c>
      <c r="H14" s="155">
        <v>2908</v>
      </c>
      <c r="I14" s="155">
        <v>1495</v>
      </c>
      <c r="J14" s="155">
        <v>1413</v>
      </c>
      <c r="K14" s="177">
        <v>2101</v>
      </c>
      <c r="L14" s="178">
        <v>1068</v>
      </c>
      <c r="M14" s="179">
        <v>1033</v>
      </c>
      <c r="N14" s="155">
        <v>4028</v>
      </c>
      <c r="O14" s="155">
        <v>2085</v>
      </c>
      <c r="P14" s="155">
        <v>1943</v>
      </c>
      <c r="Q14" s="177">
        <v>5226</v>
      </c>
      <c r="R14" s="178">
        <v>2730</v>
      </c>
      <c r="S14" s="179">
        <v>2496</v>
      </c>
    </row>
    <row r="15" spans="1:19" ht="15.75" customHeight="1">
      <c r="A15" s="154" t="s">
        <v>337</v>
      </c>
      <c r="B15" s="175">
        <f t="shared" si="0"/>
        <v>15110</v>
      </c>
      <c r="C15" s="176">
        <f t="shared" si="1"/>
        <v>7789</v>
      </c>
      <c r="D15" s="176">
        <f t="shared" si="2"/>
        <v>7321</v>
      </c>
      <c r="E15" s="177">
        <v>613</v>
      </c>
      <c r="F15" s="178">
        <v>328</v>
      </c>
      <c r="G15" s="179">
        <v>285</v>
      </c>
      <c r="H15" s="155">
        <v>2884</v>
      </c>
      <c r="I15" s="155">
        <v>1526</v>
      </c>
      <c r="J15" s="155">
        <v>1358</v>
      </c>
      <c r="K15" s="177">
        <v>2193</v>
      </c>
      <c r="L15" s="178">
        <v>1107</v>
      </c>
      <c r="M15" s="179">
        <v>1086</v>
      </c>
      <c r="N15" s="155">
        <v>4050</v>
      </c>
      <c r="O15" s="155">
        <v>2068</v>
      </c>
      <c r="P15" s="155">
        <v>1982</v>
      </c>
      <c r="Q15" s="177">
        <v>5370</v>
      </c>
      <c r="R15" s="178">
        <v>2760</v>
      </c>
      <c r="S15" s="179">
        <v>2610</v>
      </c>
    </row>
    <row r="16" spans="1:19" ht="15.75" customHeight="1">
      <c r="A16" s="154" t="s">
        <v>342</v>
      </c>
      <c r="B16" s="175">
        <f t="shared" si="0"/>
        <v>14421</v>
      </c>
      <c r="C16" s="176">
        <f t="shared" si="1"/>
        <v>7450</v>
      </c>
      <c r="D16" s="176">
        <f t="shared" si="2"/>
        <v>6971</v>
      </c>
      <c r="E16" s="177">
        <v>529</v>
      </c>
      <c r="F16" s="178">
        <v>280</v>
      </c>
      <c r="G16" s="179">
        <v>249</v>
      </c>
      <c r="H16" s="155">
        <v>2816</v>
      </c>
      <c r="I16" s="155">
        <v>1441</v>
      </c>
      <c r="J16" s="155">
        <v>1375</v>
      </c>
      <c r="K16" s="177">
        <v>1986</v>
      </c>
      <c r="L16" s="178">
        <v>1030</v>
      </c>
      <c r="M16" s="179">
        <v>956</v>
      </c>
      <c r="N16" s="155">
        <v>3920</v>
      </c>
      <c r="O16" s="155">
        <v>2086</v>
      </c>
      <c r="P16" s="155">
        <v>1834</v>
      </c>
      <c r="Q16" s="177">
        <v>5170</v>
      </c>
      <c r="R16" s="178">
        <v>2613</v>
      </c>
      <c r="S16" s="179">
        <v>2557</v>
      </c>
    </row>
    <row r="17" spans="1:19" ht="15.75" customHeight="1">
      <c r="A17" s="154" t="s">
        <v>341</v>
      </c>
      <c r="B17" s="175">
        <f t="shared" si="0"/>
        <v>14935</v>
      </c>
      <c r="C17" s="176">
        <f t="shared" si="1"/>
        <v>7648</v>
      </c>
      <c r="D17" s="176">
        <f t="shared" si="2"/>
        <v>7287</v>
      </c>
      <c r="E17" s="177">
        <v>580</v>
      </c>
      <c r="F17" s="178">
        <v>289</v>
      </c>
      <c r="G17" s="179">
        <v>291</v>
      </c>
      <c r="H17" s="155">
        <v>2958</v>
      </c>
      <c r="I17" s="155">
        <v>1525</v>
      </c>
      <c r="J17" s="155">
        <v>1433</v>
      </c>
      <c r="K17" s="177">
        <v>2102</v>
      </c>
      <c r="L17" s="178">
        <v>1079</v>
      </c>
      <c r="M17" s="179">
        <v>1023</v>
      </c>
      <c r="N17" s="155">
        <v>4001</v>
      </c>
      <c r="O17" s="155">
        <v>2075</v>
      </c>
      <c r="P17" s="155">
        <v>1926</v>
      </c>
      <c r="Q17" s="177">
        <v>5294</v>
      </c>
      <c r="R17" s="178">
        <v>2680</v>
      </c>
      <c r="S17" s="179">
        <v>2614</v>
      </c>
    </row>
    <row r="18" spans="1:19" s="59" customFormat="1" ht="15.75" customHeight="1">
      <c r="A18" s="156" t="s">
        <v>44</v>
      </c>
      <c r="B18" s="167">
        <f t="shared" si="0"/>
        <v>78062</v>
      </c>
      <c r="C18" s="168">
        <f t="shared" si="1"/>
        <v>40675</v>
      </c>
      <c r="D18" s="168">
        <f t="shared" si="2"/>
        <v>37387</v>
      </c>
      <c r="E18" s="172">
        <v>3104</v>
      </c>
      <c r="F18" s="173">
        <v>1645</v>
      </c>
      <c r="G18" s="174">
        <v>1459</v>
      </c>
      <c r="H18" s="153">
        <v>16154</v>
      </c>
      <c r="I18" s="153">
        <v>8471</v>
      </c>
      <c r="J18" s="153">
        <v>7683</v>
      </c>
      <c r="K18" s="172">
        <v>10892</v>
      </c>
      <c r="L18" s="173">
        <v>5534</v>
      </c>
      <c r="M18" s="174">
        <v>5358</v>
      </c>
      <c r="N18" s="153">
        <v>21140</v>
      </c>
      <c r="O18" s="153">
        <v>11201</v>
      </c>
      <c r="P18" s="153">
        <v>9939</v>
      </c>
      <c r="Q18" s="172">
        <v>26772</v>
      </c>
      <c r="R18" s="173">
        <v>13824</v>
      </c>
      <c r="S18" s="174">
        <v>12948</v>
      </c>
    </row>
    <row r="19" spans="1:19" ht="15.75" customHeight="1">
      <c r="A19" s="154" t="s">
        <v>204</v>
      </c>
      <c r="B19" s="175">
        <f t="shared" si="0"/>
        <v>16231</v>
      </c>
      <c r="C19" s="176">
        <f t="shared" si="1"/>
        <v>8469</v>
      </c>
      <c r="D19" s="176">
        <f t="shared" si="2"/>
        <v>7762</v>
      </c>
      <c r="E19" s="177">
        <v>628</v>
      </c>
      <c r="F19" s="178">
        <v>322</v>
      </c>
      <c r="G19" s="179">
        <v>306</v>
      </c>
      <c r="H19" s="155">
        <v>3272</v>
      </c>
      <c r="I19" s="155">
        <v>1695</v>
      </c>
      <c r="J19" s="155">
        <v>1577</v>
      </c>
      <c r="K19" s="177">
        <v>2221</v>
      </c>
      <c r="L19" s="178">
        <v>1135</v>
      </c>
      <c r="M19" s="179">
        <v>1086</v>
      </c>
      <c r="N19" s="155">
        <v>4340</v>
      </c>
      <c r="O19" s="155">
        <v>2327</v>
      </c>
      <c r="P19" s="155">
        <v>2013</v>
      </c>
      <c r="Q19" s="177">
        <v>5770</v>
      </c>
      <c r="R19" s="178">
        <v>2990</v>
      </c>
      <c r="S19" s="179">
        <v>2780</v>
      </c>
    </row>
    <row r="20" spans="1:19" ht="15.75" customHeight="1">
      <c r="A20" s="154" t="s">
        <v>214</v>
      </c>
      <c r="B20" s="175">
        <f t="shared" si="0"/>
        <v>14732</v>
      </c>
      <c r="C20" s="176">
        <f t="shared" si="1"/>
        <v>7645</v>
      </c>
      <c r="D20" s="176">
        <f t="shared" si="2"/>
        <v>7087</v>
      </c>
      <c r="E20" s="177">
        <v>608</v>
      </c>
      <c r="F20" s="178">
        <v>318</v>
      </c>
      <c r="G20" s="179">
        <v>290</v>
      </c>
      <c r="H20" s="155">
        <v>3072</v>
      </c>
      <c r="I20" s="155">
        <v>1616</v>
      </c>
      <c r="J20" s="155">
        <v>1456</v>
      </c>
      <c r="K20" s="177">
        <v>2085</v>
      </c>
      <c r="L20" s="178">
        <v>1039</v>
      </c>
      <c r="M20" s="179">
        <v>1046</v>
      </c>
      <c r="N20" s="155">
        <v>3896</v>
      </c>
      <c r="O20" s="155">
        <v>2050</v>
      </c>
      <c r="P20" s="155">
        <v>1846</v>
      </c>
      <c r="Q20" s="177">
        <v>5071</v>
      </c>
      <c r="R20" s="178">
        <v>2622</v>
      </c>
      <c r="S20" s="179">
        <v>2449</v>
      </c>
    </row>
    <row r="21" spans="1:19" ht="15.75" customHeight="1">
      <c r="A21" s="154" t="s">
        <v>206</v>
      </c>
      <c r="B21" s="175">
        <f t="shared" si="0"/>
        <v>14382</v>
      </c>
      <c r="C21" s="176">
        <f t="shared" si="1"/>
        <v>7469</v>
      </c>
      <c r="D21" s="176">
        <f t="shared" si="2"/>
        <v>6913</v>
      </c>
      <c r="E21" s="177">
        <v>506</v>
      </c>
      <c r="F21" s="178">
        <v>276</v>
      </c>
      <c r="G21" s="179">
        <v>230</v>
      </c>
      <c r="H21" s="155">
        <v>2981</v>
      </c>
      <c r="I21" s="155">
        <v>1568</v>
      </c>
      <c r="J21" s="155">
        <v>1413</v>
      </c>
      <c r="K21" s="177">
        <v>2050</v>
      </c>
      <c r="L21" s="178">
        <v>1026</v>
      </c>
      <c r="M21" s="179">
        <v>1024</v>
      </c>
      <c r="N21" s="155">
        <v>3862</v>
      </c>
      <c r="O21" s="155">
        <v>2048</v>
      </c>
      <c r="P21" s="155">
        <v>1814</v>
      </c>
      <c r="Q21" s="177">
        <v>4983</v>
      </c>
      <c r="R21" s="178">
        <v>2551</v>
      </c>
      <c r="S21" s="179">
        <v>2432</v>
      </c>
    </row>
    <row r="22" spans="1:19" ht="15.75" customHeight="1">
      <c r="A22" s="154" t="s">
        <v>198</v>
      </c>
      <c r="B22" s="175">
        <f t="shared" si="0"/>
        <v>15673</v>
      </c>
      <c r="C22" s="176">
        <f t="shared" si="1"/>
        <v>8144</v>
      </c>
      <c r="D22" s="176">
        <f t="shared" si="2"/>
        <v>7529</v>
      </c>
      <c r="E22" s="177">
        <v>649</v>
      </c>
      <c r="F22" s="178">
        <v>342</v>
      </c>
      <c r="G22" s="179">
        <v>307</v>
      </c>
      <c r="H22" s="155">
        <v>3270</v>
      </c>
      <c r="I22" s="155">
        <v>1692</v>
      </c>
      <c r="J22" s="155">
        <v>1578</v>
      </c>
      <c r="K22" s="177">
        <v>2209</v>
      </c>
      <c r="L22" s="178">
        <v>1138</v>
      </c>
      <c r="M22" s="179">
        <v>1071</v>
      </c>
      <c r="N22" s="155">
        <v>4230</v>
      </c>
      <c r="O22" s="155">
        <v>2234</v>
      </c>
      <c r="P22" s="155">
        <v>1996</v>
      </c>
      <c r="Q22" s="177">
        <v>5315</v>
      </c>
      <c r="R22" s="178">
        <v>2738</v>
      </c>
      <c r="S22" s="179">
        <v>2577</v>
      </c>
    </row>
    <row r="23" spans="1:19" ht="15.75" customHeight="1">
      <c r="A23" s="154" t="s">
        <v>205</v>
      </c>
      <c r="B23" s="175">
        <f t="shared" si="0"/>
        <v>17044</v>
      </c>
      <c r="C23" s="176">
        <f t="shared" si="1"/>
        <v>8948</v>
      </c>
      <c r="D23" s="176">
        <f t="shared" si="2"/>
        <v>8096</v>
      </c>
      <c r="E23" s="177">
        <v>713</v>
      </c>
      <c r="F23" s="178">
        <v>387</v>
      </c>
      <c r="G23" s="179">
        <v>326</v>
      </c>
      <c r="H23" s="155">
        <v>3559</v>
      </c>
      <c r="I23" s="155">
        <v>1900</v>
      </c>
      <c r="J23" s="155">
        <v>1659</v>
      </c>
      <c r="K23" s="177">
        <v>2327</v>
      </c>
      <c r="L23" s="178">
        <v>1196</v>
      </c>
      <c r="M23" s="179">
        <v>1131</v>
      </c>
      <c r="N23" s="155">
        <v>4812</v>
      </c>
      <c r="O23" s="155">
        <v>2542</v>
      </c>
      <c r="P23" s="155">
        <v>2270</v>
      </c>
      <c r="Q23" s="177">
        <v>5633</v>
      </c>
      <c r="R23" s="178">
        <v>2923</v>
      </c>
      <c r="S23" s="179">
        <v>2710</v>
      </c>
    </row>
    <row r="24" spans="1:19" s="59" customFormat="1" ht="15.75" customHeight="1">
      <c r="A24" s="156" t="s">
        <v>38</v>
      </c>
      <c r="B24" s="167">
        <f t="shared" si="0"/>
        <v>101745</v>
      </c>
      <c r="C24" s="168">
        <f t="shared" si="1"/>
        <v>52861</v>
      </c>
      <c r="D24" s="168">
        <f t="shared" si="2"/>
        <v>48884</v>
      </c>
      <c r="E24" s="172">
        <v>4796</v>
      </c>
      <c r="F24" s="173">
        <v>2497</v>
      </c>
      <c r="G24" s="174">
        <v>2299</v>
      </c>
      <c r="H24" s="153">
        <v>22127</v>
      </c>
      <c r="I24" s="153">
        <v>11661</v>
      </c>
      <c r="J24" s="153">
        <v>10466</v>
      </c>
      <c r="K24" s="172">
        <v>14616</v>
      </c>
      <c r="L24" s="173">
        <v>7390</v>
      </c>
      <c r="M24" s="174">
        <v>7226</v>
      </c>
      <c r="N24" s="153">
        <v>29071</v>
      </c>
      <c r="O24" s="153">
        <v>15207</v>
      </c>
      <c r="P24" s="153">
        <v>13864</v>
      </c>
      <c r="Q24" s="172">
        <v>31135</v>
      </c>
      <c r="R24" s="173">
        <v>16106</v>
      </c>
      <c r="S24" s="174">
        <v>15029</v>
      </c>
    </row>
    <row r="25" spans="1:19" ht="15.75" customHeight="1">
      <c r="A25" s="154" t="s">
        <v>200</v>
      </c>
      <c r="B25" s="175">
        <f t="shared" si="0"/>
        <v>16897</v>
      </c>
      <c r="C25" s="176">
        <f t="shared" si="1"/>
        <v>8772</v>
      </c>
      <c r="D25" s="176">
        <f t="shared" si="2"/>
        <v>8125</v>
      </c>
      <c r="E25" s="177">
        <v>723</v>
      </c>
      <c r="F25" s="178">
        <v>371</v>
      </c>
      <c r="G25" s="179">
        <v>352</v>
      </c>
      <c r="H25" s="155">
        <v>3678</v>
      </c>
      <c r="I25" s="155">
        <v>1985</v>
      </c>
      <c r="J25" s="155">
        <v>1693</v>
      </c>
      <c r="K25" s="177">
        <v>2453</v>
      </c>
      <c r="L25" s="178">
        <v>1233</v>
      </c>
      <c r="M25" s="179">
        <v>1220</v>
      </c>
      <c r="N25" s="155">
        <v>4697</v>
      </c>
      <c r="O25" s="155">
        <v>2449</v>
      </c>
      <c r="P25" s="155">
        <v>2248</v>
      </c>
      <c r="Q25" s="177">
        <v>5346</v>
      </c>
      <c r="R25" s="178">
        <v>2734</v>
      </c>
      <c r="S25" s="179">
        <v>2612</v>
      </c>
    </row>
    <row r="26" spans="1:19" ht="15.75" customHeight="1">
      <c r="A26" s="154" t="s">
        <v>215</v>
      </c>
      <c r="B26" s="175">
        <f t="shared" si="0"/>
        <v>19326</v>
      </c>
      <c r="C26" s="176">
        <f t="shared" si="1"/>
        <v>10024</v>
      </c>
      <c r="D26" s="176">
        <f t="shared" si="2"/>
        <v>9302</v>
      </c>
      <c r="E26" s="177">
        <v>864</v>
      </c>
      <c r="F26" s="178">
        <v>439</v>
      </c>
      <c r="G26" s="179">
        <v>425</v>
      </c>
      <c r="H26" s="155">
        <v>4213</v>
      </c>
      <c r="I26" s="155">
        <v>2186</v>
      </c>
      <c r="J26" s="155">
        <v>2027</v>
      </c>
      <c r="K26" s="177">
        <v>2759</v>
      </c>
      <c r="L26" s="178">
        <v>1402</v>
      </c>
      <c r="M26" s="179">
        <v>1357</v>
      </c>
      <c r="N26" s="155">
        <v>5435</v>
      </c>
      <c r="O26" s="155">
        <v>2867</v>
      </c>
      <c r="P26" s="155">
        <v>2568</v>
      </c>
      <c r="Q26" s="177">
        <v>6055</v>
      </c>
      <c r="R26" s="178">
        <v>3130</v>
      </c>
      <c r="S26" s="179">
        <v>2925</v>
      </c>
    </row>
    <row r="27" spans="1:19" ht="15.75" customHeight="1">
      <c r="A27" s="154" t="s">
        <v>201</v>
      </c>
      <c r="B27" s="175">
        <f t="shared" si="0"/>
        <v>22259</v>
      </c>
      <c r="C27" s="176">
        <f t="shared" si="1"/>
        <v>11603</v>
      </c>
      <c r="D27" s="176">
        <f t="shared" si="2"/>
        <v>10656</v>
      </c>
      <c r="E27" s="177">
        <v>1054</v>
      </c>
      <c r="F27" s="178">
        <v>550</v>
      </c>
      <c r="G27" s="179">
        <v>504</v>
      </c>
      <c r="H27" s="155">
        <v>4784</v>
      </c>
      <c r="I27" s="155">
        <v>2490</v>
      </c>
      <c r="J27" s="155">
        <v>2294</v>
      </c>
      <c r="K27" s="177">
        <v>3124</v>
      </c>
      <c r="L27" s="178">
        <v>1572</v>
      </c>
      <c r="M27" s="179">
        <v>1552</v>
      </c>
      <c r="N27" s="155">
        <v>6392</v>
      </c>
      <c r="O27" s="155">
        <v>3403</v>
      </c>
      <c r="P27" s="155">
        <v>2989</v>
      </c>
      <c r="Q27" s="177">
        <v>6905</v>
      </c>
      <c r="R27" s="178">
        <v>3588</v>
      </c>
      <c r="S27" s="179">
        <v>3317</v>
      </c>
    </row>
    <row r="28" spans="1:19" ht="15.75" customHeight="1">
      <c r="A28" s="154" t="s">
        <v>210</v>
      </c>
      <c r="B28" s="175">
        <f t="shared" si="0"/>
        <v>21435</v>
      </c>
      <c r="C28" s="176">
        <f t="shared" si="1"/>
        <v>11062</v>
      </c>
      <c r="D28" s="176">
        <f t="shared" si="2"/>
        <v>10373</v>
      </c>
      <c r="E28" s="177">
        <v>1017</v>
      </c>
      <c r="F28" s="178">
        <v>530</v>
      </c>
      <c r="G28" s="179">
        <v>487</v>
      </c>
      <c r="H28" s="155">
        <v>4716</v>
      </c>
      <c r="I28" s="155">
        <v>2513</v>
      </c>
      <c r="J28" s="155">
        <v>2203</v>
      </c>
      <c r="K28" s="177">
        <v>3072</v>
      </c>
      <c r="L28" s="178">
        <v>1519</v>
      </c>
      <c r="M28" s="179">
        <v>1553</v>
      </c>
      <c r="N28" s="155">
        <v>6182</v>
      </c>
      <c r="O28" s="155">
        <v>3163</v>
      </c>
      <c r="P28" s="155">
        <v>3019</v>
      </c>
      <c r="Q28" s="177">
        <v>6448</v>
      </c>
      <c r="R28" s="178">
        <v>3337</v>
      </c>
      <c r="S28" s="179">
        <v>3111</v>
      </c>
    </row>
    <row r="29" spans="1:19" ht="15.75" customHeight="1">
      <c r="A29" s="154" t="s">
        <v>209</v>
      </c>
      <c r="B29" s="175">
        <f t="shared" si="0"/>
        <v>21828</v>
      </c>
      <c r="C29" s="176">
        <f t="shared" si="1"/>
        <v>11400</v>
      </c>
      <c r="D29" s="176">
        <f t="shared" si="2"/>
        <v>10428</v>
      </c>
      <c r="E29" s="177">
        <v>1138</v>
      </c>
      <c r="F29" s="178">
        <v>607</v>
      </c>
      <c r="G29" s="179">
        <v>531</v>
      </c>
      <c r="H29" s="155">
        <v>4736</v>
      </c>
      <c r="I29" s="155">
        <v>2487</v>
      </c>
      <c r="J29" s="155">
        <v>2249</v>
      </c>
      <c r="K29" s="177">
        <v>3208</v>
      </c>
      <c r="L29" s="178">
        <v>1664</v>
      </c>
      <c r="M29" s="179">
        <v>1544</v>
      </c>
      <c r="N29" s="155">
        <v>6365</v>
      </c>
      <c r="O29" s="155">
        <v>3325</v>
      </c>
      <c r="P29" s="155">
        <v>3040</v>
      </c>
      <c r="Q29" s="177">
        <v>6381</v>
      </c>
      <c r="R29" s="178">
        <v>3317</v>
      </c>
      <c r="S29" s="179">
        <v>3064</v>
      </c>
    </row>
    <row r="30" spans="1:19" s="59" customFormat="1" ht="16.5" customHeight="1">
      <c r="A30" s="156" t="s">
        <v>32</v>
      </c>
      <c r="B30" s="167">
        <f t="shared" si="0"/>
        <v>112384</v>
      </c>
      <c r="C30" s="168">
        <f t="shared" si="1"/>
        <v>59217</v>
      </c>
      <c r="D30" s="168">
        <f t="shared" si="2"/>
        <v>53167</v>
      </c>
      <c r="E30" s="172">
        <v>6702</v>
      </c>
      <c r="F30" s="173">
        <v>3460</v>
      </c>
      <c r="G30" s="174">
        <v>3242</v>
      </c>
      <c r="H30" s="153">
        <v>24668</v>
      </c>
      <c r="I30" s="153">
        <v>12926</v>
      </c>
      <c r="J30" s="153">
        <v>11742</v>
      </c>
      <c r="K30" s="172">
        <v>16076</v>
      </c>
      <c r="L30" s="173">
        <v>8397</v>
      </c>
      <c r="M30" s="174">
        <v>7679</v>
      </c>
      <c r="N30" s="153">
        <v>34362</v>
      </c>
      <c r="O30" s="153">
        <v>18242</v>
      </c>
      <c r="P30" s="153">
        <v>16120</v>
      </c>
      <c r="Q30" s="172">
        <v>30576</v>
      </c>
      <c r="R30" s="173">
        <v>16192</v>
      </c>
      <c r="S30" s="174">
        <v>14384</v>
      </c>
    </row>
    <row r="31" spans="1:19" ht="16.5" customHeight="1">
      <c r="A31" s="154" t="s">
        <v>203</v>
      </c>
      <c r="B31" s="175">
        <f t="shared" si="0"/>
        <v>22781</v>
      </c>
      <c r="C31" s="176">
        <f t="shared" si="1"/>
        <v>11863</v>
      </c>
      <c r="D31" s="176">
        <f t="shared" si="2"/>
        <v>10918</v>
      </c>
      <c r="E31" s="177">
        <v>1208</v>
      </c>
      <c r="F31" s="178">
        <v>611</v>
      </c>
      <c r="G31" s="179">
        <v>597</v>
      </c>
      <c r="H31" s="155">
        <v>5061</v>
      </c>
      <c r="I31" s="155">
        <v>2660</v>
      </c>
      <c r="J31" s="155">
        <v>2401</v>
      </c>
      <c r="K31" s="177">
        <v>3184</v>
      </c>
      <c r="L31" s="178">
        <v>1651</v>
      </c>
      <c r="M31" s="179">
        <v>1533</v>
      </c>
      <c r="N31" s="155">
        <v>6798</v>
      </c>
      <c r="O31" s="155">
        <v>3518</v>
      </c>
      <c r="P31" s="155">
        <v>3280</v>
      </c>
      <c r="Q31" s="177">
        <v>6530</v>
      </c>
      <c r="R31" s="178">
        <v>3423</v>
      </c>
      <c r="S31" s="179">
        <v>3107</v>
      </c>
    </row>
    <row r="32" spans="1:19" ht="16.5" customHeight="1">
      <c r="A32" s="154" t="s">
        <v>208</v>
      </c>
      <c r="B32" s="175">
        <f t="shared" si="0"/>
        <v>22677</v>
      </c>
      <c r="C32" s="176">
        <f t="shared" si="1"/>
        <v>11960</v>
      </c>
      <c r="D32" s="176">
        <f t="shared" si="2"/>
        <v>10717</v>
      </c>
      <c r="E32" s="177">
        <v>1238</v>
      </c>
      <c r="F32" s="178">
        <v>640</v>
      </c>
      <c r="G32" s="179">
        <v>598</v>
      </c>
      <c r="H32" s="155">
        <v>4912</v>
      </c>
      <c r="I32" s="155">
        <v>2595</v>
      </c>
      <c r="J32" s="155">
        <v>2317</v>
      </c>
      <c r="K32" s="177">
        <v>3234</v>
      </c>
      <c r="L32" s="178">
        <v>1649</v>
      </c>
      <c r="M32" s="179">
        <v>1585</v>
      </c>
      <c r="N32" s="155">
        <v>6884</v>
      </c>
      <c r="O32" s="155">
        <v>3684</v>
      </c>
      <c r="P32" s="155">
        <v>3200</v>
      </c>
      <c r="Q32" s="177">
        <v>6409</v>
      </c>
      <c r="R32" s="178">
        <v>3392</v>
      </c>
      <c r="S32" s="179">
        <v>3017</v>
      </c>
    </row>
    <row r="33" spans="1:19" ht="16.5" customHeight="1">
      <c r="A33" s="154" t="s">
        <v>207</v>
      </c>
      <c r="B33" s="175">
        <f t="shared" si="0"/>
        <v>23374</v>
      </c>
      <c r="C33" s="176">
        <f t="shared" si="1"/>
        <v>12127</v>
      </c>
      <c r="D33" s="176">
        <f t="shared" si="2"/>
        <v>11247</v>
      </c>
      <c r="E33" s="177">
        <v>1387</v>
      </c>
      <c r="F33" s="178">
        <v>665</v>
      </c>
      <c r="G33" s="179">
        <v>722</v>
      </c>
      <c r="H33" s="155">
        <v>5168</v>
      </c>
      <c r="I33" s="155">
        <v>2674</v>
      </c>
      <c r="J33" s="155">
        <v>2494</v>
      </c>
      <c r="K33" s="177">
        <v>3407</v>
      </c>
      <c r="L33" s="178">
        <v>1773</v>
      </c>
      <c r="M33" s="179">
        <v>1634</v>
      </c>
      <c r="N33" s="155">
        <v>7178</v>
      </c>
      <c r="O33" s="155">
        <v>3748</v>
      </c>
      <c r="P33" s="155">
        <v>3430</v>
      </c>
      <c r="Q33" s="177">
        <v>6234</v>
      </c>
      <c r="R33" s="178">
        <v>3267</v>
      </c>
      <c r="S33" s="179">
        <v>2967</v>
      </c>
    </row>
    <row r="34" spans="1:19" ht="16.5" customHeight="1">
      <c r="A34" s="154" t="s">
        <v>225</v>
      </c>
      <c r="B34" s="175">
        <f t="shared" si="0"/>
        <v>22255</v>
      </c>
      <c r="C34" s="176">
        <f t="shared" si="1"/>
        <v>11923</v>
      </c>
      <c r="D34" s="176">
        <f t="shared" si="2"/>
        <v>10332</v>
      </c>
      <c r="E34" s="177">
        <v>1458</v>
      </c>
      <c r="F34" s="178">
        <v>776</v>
      </c>
      <c r="G34" s="179">
        <v>682</v>
      </c>
      <c r="H34" s="155">
        <v>4872</v>
      </c>
      <c r="I34" s="155">
        <v>2563</v>
      </c>
      <c r="J34" s="155">
        <v>2309</v>
      </c>
      <c r="K34" s="177">
        <v>3170</v>
      </c>
      <c r="L34" s="178">
        <v>1685</v>
      </c>
      <c r="M34" s="179">
        <v>1485</v>
      </c>
      <c r="N34" s="155">
        <v>6905</v>
      </c>
      <c r="O34" s="155">
        <v>3774</v>
      </c>
      <c r="P34" s="155">
        <v>3131</v>
      </c>
      <c r="Q34" s="177">
        <v>5850</v>
      </c>
      <c r="R34" s="178">
        <v>3125</v>
      </c>
      <c r="S34" s="179">
        <v>2725</v>
      </c>
    </row>
    <row r="35" spans="1:19" ht="16.5" customHeight="1">
      <c r="A35" s="154" t="s">
        <v>211</v>
      </c>
      <c r="B35" s="175">
        <f t="shared" si="0"/>
        <v>21297</v>
      </c>
      <c r="C35" s="176">
        <f t="shared" si="1"/>
        <v>11344</v>
      </c>
      <c r="D35" s="176">
        <f t="shared" si="2"/>
        <v>9953</v>
      </c>
      <c r="E35" s="177">
        <v>1411</v>
      </c>
      <c r="F35" s="178">
        <v>768</v>
      </c>
      <c r="G35" s="179">
        <v>643</v>
      </c>
      <c r="H35" s="155">
        <v>4655</v>
      </c>
      <c r="I35" s="155">
        <v>2434</v>
      </c>
      <c r="J35" s="155">
        <v>2221</v>
      </c>
      <c r="K35" s="177">
        <v>3081</v>
      </c>
      <c r="L35" s="178">
        <v>1639</v>
      </c>
      <c r="M35" s="179">
        <v>1442</v>
      </c>
      <c r="N35" s="155">
        <v>6597</v>
      </c>
      <c r="O35" s="155">
        <v>3518</v>
      </c>
      <c r="P35" s="155">
        <v>3079</v>
      </c>
      <c r="Q35" s="177">
        <v>5553</v>
      </c>
      <c r="R35" s="178">
        <v>2985</v>
      </c>
      <c r="S35" s="179">
        <v>2568</v>
      </c>
    </row>
    <row r="36" spans="1:19" s="59" customFormat="1" ht="16.5" customHeight="1">
      <c r="A36" s="157" t="s">
        <v>26</v>
      </c>
      <c r="B36" s="167">
        <f t="shared" si="0"/>
        <v>91226</v>
      </c>
      <c r="C36" s="168">
        <f t="shared" si="1"/>
        <v>47472</v>
      </c>
      <c r="D36" s="168">
        <f t="shared" si="2"/>
        <v>43754</v>
      </c>
      <c r="E36" s="172">
        <v>6313</v>
      </c>
      <c r="F36" s="173">
        <v>3362</v>
      </c>
      <c r="G36" s="174">
        <v>2951</v>
      </c>
      <c r="H36" s="153">
        <v>20106</v>
      </c>
      <c r="I36" s="153">
        <v>10328</v>
      </c>
      <c r="J36" s="153">
        <v>9778</v>
      </c>
      <c r="K36" s="172">
        <v>12732</v>
      </c>
      <c r="L36" s="173">
        <v>6535</v>
      </c>
      <c r="M36" s="174">
        <v>6197</v>
      </c>
      <c r="N36" s="153">
        <v>28865</v>
      </c>
      <c r="O36" s="153">
        <v>15096</v>
      </c>
      <c r="P36" s="153">
        <v>13769</v>
      </c>
      <c r="Q36" s="172">
        <v>23210</v>
      </c>
      <c r="R36" s="173">
        <v>12151</v>
      </c>
      <c r="S36" s="174">
        <v>11059</v>
      </c>
    </row>
    <row r="37" spans="1:19" ht="16.5" customHeight="1">
      <c r="A37" s="158" t="s">
        <v>25</v>
      </c>
      <c r="B37" s="175">
        <f t="shared" ref="B37:B68" si="3">SUM(E37,H37,K37,N37,Q37)</f>
        <v>21213</v>
      </c>
      <c r="C37" s="176">
        <f t="shared" ref="C37:C68" si="4">SUM(F37,I37,L37,O37,R37)</f>
        <v>11179</v>
      </c>
      <c r="D37" s="176">
        <f t="shared" ref="D37:D68" si="5">SUM(G37,J37,M37,P37,S37)</f>
        <v>10034</v>
      </c>
      <c r="E37" s="177">
        <v>1485</v>
      </c>
      <c r="F37" s="178">
        <v>801</v>
      </c>
      <c r="G37" s="179">
        <v>684</v>
      </c>
      <c r="H37" s="155">
        <v>4662</v>
      </c>
      <c r="I37" s="155">
        <v>2357</v>
      </c>
      <c r="J37" s="155">
        <v>2305</v>
      </c>
      <c r="K37" s="177">
        <v>2944</v>
      </c>
      <c r="L37" s="178">
        <v>1524</v>
      </c>
      <c r="M37" s="179">
        <v>1420</v>
      </c>
      <c r="N37" s="155">
        <v>6658</v>
      </c>
      <c r="O37" s="155">
        <v>3541</v>
      </c>
      <c r="P37" s="155">
        <v>3117</v>
      </c>
      <c r="Q37" s="177">
        <v>5464</v>
      </c>
      <c r="R37" s="178">
        <v>2956</v>
      </c>
      <c r="S37" s="179">
        <v>2508</v>
      </c>
    </row>
    <row r="38" spans="1:19" ht="16.5" customHeight="1">
      <c r="A38" s="158" t="s">
        <v>24</v>
      </c>
      <c r="B38" s="175">
        <f t="shared" si="3"/>
        <v>19492</v>
      </c>
      <c r="C38" s="176">
        <f t="shared" si="4"/>
        <v>10141</v>
      </c>
      <c r="D38" s="176">
        <f t="shared" si="5"/>
        <v>9351</v>
      </c>
      <c r="E38" s="177">
        <v>1295</v>
      </c>
      <c r="F38" s="178">
        <v>687</v>
      </c>
      <c r="G38" s="179">
        <v>608</v>
      </c>
      <c r="H38" s="155">
        <v>4316</v>
      </c>
      <c r="I38" s="155">
        <v>2211</v>
      </c>
      <c r="J38" s="155">
        <v>2105</v>
      </c>
      <c r="K38" s="177">
        <v>2809</v>
      </c>
      <c r="L38" s="178">
        <v>1426</v>
      </c>
      <c r="M38" s="179">
        <v>1383</v>
      </c>
      <c r="N38" s="155">
        <v>6088</v>
      </c>
      <c r="O38" s="155">
        <v>3227</v>
      </c>
      <c r="P38" s="155">
        <v>2861</v>
      </c>
      <c r="Q38" s="177">
        <v>4984</v>
      </c>
      <c r="R38" s="178">
        <v>2590</v>
      </c>
      <c r="S38" s="179">
        <v>2394</v>
      </c>
    </row>
    <row r="39" spans="1:19" ht="16.5" customHeight="1">
      <c r="A39" s="158" t="s">
        <v>23</v>
      </c>
      <c r="B39" s="175">
        <f t="shared" si="3"/>
        <v>17254</v>
      </c>
      <c r="C39" s="176">
        <f t="shared" si="4"/>
        <v>9107</v>
      </c>
      <c r="D39" s="176">
        <f t="shared" si="5"/>
        <v>8147</v>
      </c>
      <c r="E39" s="177">
        <v>1199</v>
      </c>
      <c r="F39" s="178">
        <v>637</v>
      </c>
      <c r="G39" s="179">
        <v>562</v>
      </c>
      <c r="H39" s="155">
        <v>3822</v>
      </c>
      <c r="I39" s="155">
        <v>2071</v>
      </c>
      <c r="J39" s="155">
        <v>1751</v>
      </c>
      <c r="K39" s="177">
        <v>2406</v>
      </c>
      <c r="L39" s="178">
        <v>1243</v>
      </c>
      <c r="M39" s="179">
        <v>1163</v>
      </c>
      <c r="N39" s="155">
        <v>5459</v>
      </c>
      <c r="O39" s="155">
        <v>2850</v>
      </c>
      <c r="P39" s="155">
        <v>2609</v>
      </c>
      <c r="Q39" s="177">
        <v>4368</v>
      </c>
      <c r="R39" s="178">
        <v>2306</v>
      </c>
      <c r="S39" s="179">
        <v>2062</v>
      </c>
    </row>
    <row r="40" spans="1:19" ht="16.5" customHeight="1">
      <c r="A40" s="154" t="s">
        <v>199</v>
      </c>
      <c r="B40" s="175">
        <f t="shared" si="3"/>
        <v>16831</v>
      </c>
      <c r="C40" s="176">
        <f t="shared" si="4"/>
        <v>8592</v>
      </c>
      <c r="D40" s="176">
        <f t="shared" si="5"/>
        <v>8239</v>
      </c>
      <c r="E40" s="177">
        <v>1184</v>
      </c>
      <c r="F40" s="178">
        <v>619</v>
      </c>
      <c r="G40" s="179">
        <v>565</v>
      </c>
      <c r="H40" s="155">
        <v>3722</v>
      </c>
      <c r="I40" s="155">
        <v>1854</v>
      </c>
      <c r="J40" s="155">
        <v>1868</v>
      </c>
      <c r="K40" s="177">
        <v>2370</v>
      </c>
      <c r="L40" s="178">
        <v>1220</v>
      </c>
      <c r="M40" s="179">
        <v>1150</v>
      </c>
      <c r="N40" s="155">
        <v>5343</v>
      </c>
      <c r="O40" s="155">
        <v>2722</v>
      </c>
      <c r="P40" s="155">
        <v>2621</v>
      </c>
      <c r="Q40" s="177">
        <v>4212</v>
      </c>
      <c r="R40" s="178">
        <v>2177</v>
      </c>
      <c r="S40" s="179">
        <v>2035</v>
      </c>
    </row>
    <row r="41" spans="1:19" ht="16.5" customHeight="1">
      <c r="A41" s="154" t="s">
        <v>223</v>
      </c>
      <c r="B41" s="175">
        <f t="shared" si="3"/>
        <v>16436</v>
      </c>
      <c r="C41" s="176">
        <f t="shared" si="4"/>
        <v>8453</v>
      </c>
      <c r="D41" s="176">
        <f t="shared" si="5"/>
        <v>7983</v>
      </c>
      <c r="E41" s="177">
        <v>1150</v>
      </c>
      <c r="F41" s="178">
        <v>618</v>
      </c>
      <c r="G41" s="179">
        <v>532</v>
      </c>
      <c r="H41" s="155">
        <v>3584</v>
      </c>
      <c r="I41" s="155">
        <v>1835</v>
      </c>
      <c r="J41" s="155">
        <v>1749</v>
      </c>
      <c r="K41" s="177">
        <v>2203</v>
      </c>
      <c r="L41" s="178">
        <v>1122</v>
      </c>
      <c r="M41" s="179">
        <v>1081</v>
      </c>
      <c r="N41" s="155">
        <v>5317</v>
      </c>
      <c r="O41" s="155">
        <v>2756</v>
      </c>
      <c r="P41" s="155">
        <v>2561</v>
      </c>
      <c r="Q41" s="177">
        <v>4182</v>
      </c>
      <c r="R41" s="178">
        <v>2122</v>
      </c>
      <c r="S41" s="179">
        <v>2060</v>
      </c>
    </row>
    <row r="42" spans="1:19" s="59" customFormat="1" ht="16.5" customHeight="1">
      <c r="A42" s="156" t="s">
        <v>20</v>
      </c>
      <c r="B42" s="167">
        <f t="shared" si="3"/>
        <v>90203</v>
      </c>
      <c r="C42" s="168">
        <f t="shared" si="4"/>
        <v>45956</v>
      </c>
      <c r="D42" s="168">
        <f t="shared" si="5"/>
        <v>44247</v>
      </c>
      <c r="E42" s="172">
        <v>5776</v>
      </c>
      <c r="F42" s="173">
        <v>3050</v>
      </c>
      <c r="G42" s="174">
        <v>2726</v>
      </c>
      <c r="H42" s="153">
        <v>18927</v>
      </c>
      <c r="I42" s="153">
        <v>9478</v>
      </c>
      <c r="J42" s="153">
        <v>9449</v>
      </c>
      <c r="K42" s="172">
        <v>12315</v>
      </c>
      <c r="L42" s="173">
        <v>6182</v>
      </c>
      <c r="M42" s="174">
        <v>6133</v>
      </c>
      <c r="N42" s="153">
        <v>27705</v>
      </c>
      <c r="O42" s="153">
        <v>14317</v>
      </c>
      <c r="P42" s="153">
        <v>13388</v>
      </c>
      <c r="Q42" s="172">
        <v>25480</v>
      </c>
      <c r="R42" s="173">
        <v>12929</v>
      </c>
      <c r="S42" s="174">
        <v>12551</v>
      </c>
    </row>
    <row r="43" spans="1:19" ht="16.5" customHeight="1">
      <c r="A43" s="154" t="s">
        <v>202</v>
      </c>
      <c r="B43" s="175">
        <f t="shared" si="3"/>
        <v>16450</v>
      </c>
      <c r="C43" s="176">
        <f t="shared" si="4"/>
        <v>8312</v>
      </c>
      <c r="D43" s="176">
        <f t="shared" si="5"/>
        <v>8138</v>
      </c>
      <c r="E43" s="177">
        <v>1111</v>
      </c>
      <c r="F43" s="178">
        <v>549</v>
      </c>
      <c r="G43" s="179">
        <v>562</v>
      </c>
      <c r="H43" s="155">
        <v>3459</v>
      </c>
      <c r="I43" s="155">
        <v>1737</v>
      </c>
      <c r="J43" s="155">
        <v>1722</v>
      </c>
      <c r="K43" s="177">
        <v>2197</v>
      </c>
      <c r="L43" s="178">
        <v>1105</v>
      </c>
      <c r="M43" s="179">
        <v>1092</v>
      </c>
      <c r="N43" s="155">
        <v>5158</v>
      </c>
      <c r="O43" s="155">
        <v>2589</v>
      </c>
      <c r="P43" s="155">
        <v>2569</v>
      </c>
      <c r="Q43" s="177">
        <v>4525</v>
      </c>
      <c r="R43" s="178">
        <v>2332</v>
      </c>
      <c r="S43" s="179">
        <v>2193</v>
      </c>
    </row>
    <row r="44" spans="1:19" ht="16.5" customHeight="1">
      <c r="A44" s="154" t="s">
        <v>226</v>
      </c>
      <c r="B44" s="175">
        <f t="shared" si="3"/>
        <v>16736</v>
      </c>
      <c r="C44" s="176">
        <f t="shared" si="4"/>
        <v>8492</v>
      </c>
      <c r="D44" s="176">
        <f t="shared" si="5"/>
        <v>8244</v>
      </c>
      <c r="E44" s="177">
        <v>1104</v>
      </c>
      <c r="F44" s="178">
        <v>578</v>
      </c>
      <c r="G44" s="179">
        <v>526</v>
      </c>
      <c r="H44" s="155">
        <v>3638</v>
      </c>
      <c r="I44" s="155">
        <v>1836</v>
      </c>
      <c r="J44" s="155">
        <v>1802</v>
      </c>
      <c r="K44" s="177">
        <v>2202</v>
      </c>
      <c r="L44" s="178">
        <v>1126</v>
      </c>
      <c r="M44" s="179">
        <v>1076</v>
      </c>
      <c r="N44" s="155">
        <v>5181</v>
      </c>
      <c r="O44" s="155">
        <v>2647</v>
      </c>
      <c r="P44" s="155">
        <v>2534</v>
      </c>
      <c r="Q44" s="177">
        <v>4611</v>
      </c>
      <c r="R44" s="178">
        <v>2305</v>
      </c>
      <c r="S44" s="179">
        <v>2306</v>
      </c>
    </row>
    <row r="45" spans="1:19" ht="16.5" customHeight="1">
      <c r="A45" s="154" t="s">
        <v>230</v>
      </c>
      <c r="B45" s="175">
        <f t="shared" si="3"/>
        <v>17535</v>
      </c>
      <c r="C45" s="176">
        <f t="shared" si="4"/>
        <v>8974</v>
      </c>
      <c r="D45" s="176">
        <f t="shared" si="5"/>
        <v>8561</v>
      </c>
      <c r="E45" s="177">
        <v>1161</v>
      </c>
      <c r="F45" s="178">
        <v>629</v>
      </c>
      <c r="G45" s="179">
        <v>532</v>
      </c>
      <c r="H45" s="155">
        <v>3649</v>
      </c>
      <c r="I45" s="155">
        <v>1843</v>
      </c>
      <c r="J45" s="155">
        <v>1806</v>
      </c>
      <c r="K45" s="177">
        <v>2419</v>
      </c>
      <c r="L45" s="178">
        <v>1190</v>
      </c>
      <c r="M45" s="179">
        <v>1229</v>
      </c>
      <c r="N45" s="155">
        <v>5403</v>
      </c>
      <c r="O45" s="155">
        <v>2807</v>
      </c>
      <c r="P45" s="155">
        <v>2596</v>
      </c>
      <c r="Q45" s="177">
        <v>4903</v>
      </c>
      <c r="R45" s="178">
        <v>2505</v>
      </c>
      <c r="S45" s="179">
        <v>2398</v>
      </c>
    </row>
    <row r="46" spans="1:19" ht="16.5" customHeight="1">
      <c r="A46" s="154" t="s">
        <v>229</v>
      </c>
      <c r="B46" s="175">
        <f t="shared" si="3"/>
        <v>18389</v>
      </c>
      <c r="C46" s="176">
        <f t="shared" si="4"/>
        <v>9385</v>
      </c>
      <c r="D46" s="176">
        <f t="shared" si="5"/>
        <v>9004</v>
      </c>
      <c r="E46" s="177">
        <v>1155</v>
      </c>
      <c r="F46" s="178">
        <v>633</v>
      </c>
      <c r="G46" s="179">
        <v>522</v>
      </c>
      <c r="H46" s="155">
        <v>3815</v>
      </c>
      <c r="I46" s="155">
        <v>1882</v>
      </c>
      <c r="J46" s="155">
        <v>1933</v>
      </c>
      <c r="K46" s="177">
        <v>2561</v>
      </c>
      <c r="L46" s="178">
        <v>1251</v>
      </c>
      <c r="M46" s="179">
        <v>1310</v>
      </c>
      <c r="N46" s="155">
        <v>5622</v>
      </c>
      <c r="O46" s="155">
        <v>3014</v>
      </c>
      <c r="P46" s="155">
        <v>2608</v>
      </c>
      <c r="Q46" s="177">
        <v>5236</v>
      </c>
      <c r="R46" s="178">
        <v>2605</v>
      </c>
      <c r="S46" s="179">
        <v>2631</v>
      </c>
    </row>
    <row r="47" spans="1:19" ht="16.5" customHeight="1">
      <c r="A47" s="154" t="s">
        <v>233</v>
      </c>
      <c r="B47" s="175">
        <f t="shared" si="3"/>
        <v>21093</v>
      </c>
      <c r="C47" s="176">
        <f t="shared" si="4"/>
        <v>10793</v>
      </c>
      <c r="D47" s="176">
        <f t="shared" si="5"/>
        <v>10300</v>
      </c>
      <c r="E47" s="177">
        <v>1245</v>
      </c>
      <c r="F47" s="178">
        <v>661</v>
      </c>
      <c r="G47" s="179">
        <v>584</v>
      </c>
      <c r="H47" s="155">
        <v>4366</v>
      </c>
      <c r="I47" s="155">
        <v>2180</v>
      </c>
      <c r="J47" s="155">
        <v>2186</v>
      </c>
      <c r="K47" s="177">
        <v>2936</v>
      </c>
      <c r="L47" s="178">
        <v>1510</v>
      </c>
      <c r="M47" s="179">
        <v>1426</v>
      </c>
      <c r="N47" s="155">
        <v>6341</v>
      </c>
      <c r="O47" s="155">
        <v>3260</v>
      </c>
      <c r="P47" s="155">
        <v>3081</v>
      </c>
      <c r="Q47" s="177">
        <v>6205</v>
      </c>
      <c r="R47" s="178">
        <v>3182</v>
      </c>
      <c r="S47" s="179">
        <v>3023</v>
      </c>
    </row>
    <row r="48" spans="1:19" s="59" customFormat="1" ht="16.5" customHeight="1">
      <c r="A48" s="156" t="s">
        <v>14</v>
      </c>
      <c r="B48" s="167">
        <f t="shared" si="3"/>
        <v>115319</v>
      </c>
      <c r="C48" s="168">
        <f t="shared" si="4"/>
        <v>57486</v>
      </c>
      <c r="D48" s="168">
        <f t="shared" si="5"/>
        <v>57833</v>
      </c>
      <c r="E48" s="172">
        <v>6389</v>
      </c>
      <c r="F48" s="173">
        <v>3444</v>
      </c>
      <c r="G48" s="174">
        <v>2945</v>
      </c>
      <c r="H48" s="153">
        <v>23149</v>
      </c>
      <c r="I48" s="153">
        <v>11301</v>
      </c>
      <c r="J48" s="153">
        <v>11848</v>
      </c>
      <c r="K48" s="172">
        <v>16096</v>
      </c>
      <c r="L48" s="173">
        <v>7901</v>
      </c>
      <c r="M48" s="174">
        <v>8195</v>
      </c>
      <c r="N48" s="153">
        <v>33326</v>
      </c>
      <c r="O48" s="153">
        <v>17046</v>
      </c>
      <c r="P48" s="153">
        <v>16280</v>
      </c>
      <c r="Q48" s="172">
        <v>36359</v>
      </c>
      <c r="R48" s="173">
        <v>17794</v>
      </c>
      <c r="S48" s="174">
        <v>18565</v>
      </c>
    </row>
    <row r="49" spans="1:19" ht="16.5" customHeight="1">
      <c r="A49" s="154" t="s">
        <v>231</v>
      </c>
      <c r="B49" s="175">
        <f t="shared" si="3"/>
        <v>23489</v>
      </c>
      <c r="C49" s="176">
        <f t="shared" si="4"/>
        <v>11844</v>
      </c>
      <c r="D49" s="176">
        <f t="shared" si="5"/>
        <v>11645</v>
      </c>
      <c r="E49" s="177">
        <v>1348</v>
      </c>
      <c r="F49" s="178">
        <v>708</v>
      </c>
      <c r="G49" s="179">
        <v>640</v>
      </c>
      <c r="H49" s="155">
        <v>4690</v>
      </c>
      <c r="I49" s="155">
        <v>2363</v>
      </c>
      <c r="J49" s="155">
        <v>2327</v>
      </c>
      <c r="K49" s="177">
        <v>3263</v>
      </c>
      <c r="L49" s="178">
        <v>1568</v>
      </c>
      <c r="M49" s="179">
        <v>1695</v>
      </c>
      <c r="N49" s="155">
        <v>6932</v>
      </c>
      <c r="O49" s="155">
        <v>3637</v>
      </c>
      <c r="P49" s="155">
        <v>3295</v>
      </c>
      <c r="Q49" s="177">
        <v>7256</v>
      </c>
      <c r="R49" s="178">
        <v>3568</v>
      </c>
      <c r="S49" s="179">
        <v>3688</v>
      </c>
    </row>
    <row r="50" spans="1:19" ht="16.5" customHeight="1">
      <c r="A50" s="154" t="s">
        <v>212</v>
      </c>
      <c r="B50" s="175">
        <f t="shared" si="3"/>
        <v>23425</v>
      </c>
      <c r="C50" s="176">
        <f t="shared" si="4"/>
        <v>11686</v>
      </c>
      <c r="D50" s="176">
        <f t="shared" si="5"/>
        <v>11739</v>
      </c>
      <c r="E50" s="177">
        <v>1397</v>
      </c>
      <c r="F50" s="178">
        <v>774</v>
      </c>
      <c r="G50" s="179">
        <v>623</v>
      </c>
      <c r="H50" s="155">
        <v>4698</v>
      </c>
      <c r="I50" s="155">
        <v>2328</v>
      </c>
      <c r="J50" s="155">
        <v>2370</v>
      </c>
      <c r="K50" s="177">
        <v>3363</v>
      </c>
      <c r="L50" s="178">
        <v>1634</v>
      </c>
      <c r="M50" s="179">
        <v>1729</v>
      </c>
      <c r="N50" s="155">
        <v>6729</v>
      </c>
      <c r="O50" s="155">
        <v>3389</v>
      </c>
      <c r="P50" s="155">
        <v>3340</v>
      </c>
      <c r="Q50" s="177">
        <v>7238</v>
      </c>
      <c r="R50" s="178">
        <v>3561</v>
      </c>
      <c r="S50" s="179">
        <v>3677</v>
      </c>
    </row>
    <row r="51" spans="1:19" ht="16.5" customHeight="1">
      <c r="A51" s="154" t="s">
        <v>232</v>
      </c>
      <c r="B51" s="175">
        <f t="shared" si="3"/>
        <v>23437</v>
      </c>
      <c r="C51" s="176">
        <f t="shared" si="4"/>
        <v>11652</v>
      </c>
      <c r="D51" s="176">
        <f t="shared" si="5"/>
        <v>11785</v>
      </c>
      <c r="E51" s="177">
        <v>1257</v>
      </c>
      <c r="F51" s="178">
        <v>658</v>
      </c>
      <c r="G51" s="179">
        <v>599</v>
      </c>
      <c r="H51" s="155">
        <v>4702</v>
      </c>
      <c r="I51" s="155">
        <v>2281</v>
      </c>
      <c r="J51" s="155">
        <v>2421</v>
      </c>
      <c r="K51" s="177">
        <v>3235</v>
      </c>
      <c r="L51" s="178">
        <v>1610</v>
      </c>
      <c r="M51" s="179">
        <v>1625</v>
      </c>
      <c r="N51" s="155">
        <v>6868</v>
      </c>
      <c r="O51" s="155">
        <v>3498</v>
      </c>
      <c r="P51" s="155">
        <v>3370</v>
      </c>
      <c r="Q51" s="177">
        <v>7375</v>
      </c>
      <c r="R51" s="178">
        <v>3605</v>
      </c>
      <c r="S51" s="179">
        <v>3770</v>
      </c>
    </row>
    <row r="52" spans="1:19" ht="16.5" customHeight="1">
      <c r="A52" s="154" t="s">
        <v>224</v>
      </c>
      <c r="B52" s="175">
        <f t="shared" si="3"/>
        <v>23973</v>
      </c>
      <c r="C52" s="176">
        <f t="shared" si="4"/>
        <v>11723</v>
      </c>
      <c r="D52" s="176">
        <f t="shared" si="5"/>
        <v>12250</v>
      </c>
      <c r="E52" s="177">
        <v>1257</v>
      </c>
      <c r="F52" s="178">
        <v>676</v>
      </c>
      <c r="G52" s="179">
        <v>581</v>
      </c>
      <c r="H52" s="155">
        <v>4803</v>
      </c>
      <c r="I52" s="155">
        <v>2232</v>
      </c>
      <c r="J52" s="155">
        <v>2571</v>
      </c>
      <c r="K52" s="177">
        <v>3269</v>
      </c>
      <c r="L52" s="178">
        <v>1620</v>
      </c>
      <c r="M52" s="179">
        <v>1649</v>
      </c>
      <c r="N52" s="155">
        <v>6910</v>
      </c>
      <c r="O52" s="155">
        <v>3500</v>
      </c>
      <c r="P52" s="155">
        <v>3410</v>
      </c>
      <c r="Q52" s="177">
        <v>7734</v>
      </c>
      <c r="R52" s="178">
        <v>3695</v>
      </c>
      <c r="S52" s="179">
        <v>4039</v>
      </c>
    </row>
    <row r="53" spans="1:19" ht="16.5" customHeight="1">
      <c r="A53" s="154" t="s">
        <v>187</v>
      </c>
      <c r="B53" s="175">
        <f t="shared" si="3"/>
        <v>20995</v>
      </c>
      <c r="C53" s="176">
        <f t="shared" si="4"/>
        <v>10581</v>
      </c>
      <c r="D53" s="176">
        <f t="shared" si="5"/>
        <v>10414</v>
      </c>
      <c r="E53" s="177">
        <v>1130</v>
      </c>
      <c r="F53" s="178">
        <v>628</v>
      </c>
      <c r="G53" s="179">
        <v>502</v>
      </c>
      <c r="H53" s="155">
        <v>4256</v>
      </c>
      <c r="I53" s="155">
        <v>2097</v>
      </c>
      <c r="J53" s="155">
        <v>2159</v>
      </c>
      <c r="K53" s="177">
        <v>2966</v>
      </c>
      <c r="L53" s="178">
        <v>1469</v>
      </c>
      <c r="M53" s="179">
        <v>1497</v>
      </c>
      <c r="N53" s="155">
        <v>5887</v>
      </c>
      <c r="O53" s="155">
        <v>3022</v>
      </c>
      <c r="P53" s="155">
        <v>2865</v>
      </c>
      <c r="Q53" s="177">
        <v>6756</v>
      </c>
      <c r="R53" s="178">
        <v>3365</v>
      </c>
      <c r="S53" s="179">
        <v>3391</v>
      </c>
    </row>
    <row r="54" spans="1:19" s="59" customFormat="1" ht="16.5" customHeight="1">
      <c r="A54" s="156" t="s">
        <v>9</v>
      </c>
      <c r="B54" s="167">
        <f t="shared" si="3"/>
        <v>120744</v>
      </c>
      <c r="C54" s="168">
        <f t="shared" si="4"/>
        <v>59995</v>
      </c>
      <c r="D54" s="168">
        <f t="shared" si="5"/>
        <v>60749</v>
      </c>
      <c r="E54" s="172">
        <v>6338</v>
      </c>
      <c r="F54" s="173">
        <v>3367</v>
      </c>
      <c r="G54" s="174">
        <v>2971</v>
      </c>
      <c r="H54" s="153">
        <v>25173</v>
      </c>
      <c r="I54" s="153">
        <v>12153</v>
      </c>
      <c r="J54" s="153">
        <v>13020</v>
      </c>
      <c r="K54" s="172">
        <v>16639</v>
      </c>
      <c r="L54" s="173">
        <v>8215</v>
      </c>
      <c r="M54" s="174">
        <v>8424</v>
      </c>
      <c r="N54" s="153">
        <v>33633</v>
      </c>
      <c r="O54" s="153">
        <v>16927</v>
      </c>
      <c r="P54" s="153">
        <v>16706</v>
      </c>
      <c r="Q54" s="172">
        <v>38961</v>
      </c>
      <c r="R54" s="173">
        <v>19333</v>
      </c>
      <c r="S54" s="174">
        <v>19628</v>
      </c>
    </row>
    <row r="55" spans="1:19" ht="16.5" customHeight="1">
      <c r="A55" s="154" t="s">
        <v>188</v>
      </c>
      <c r="B55" s="175">
        <f t="shared" si="3"/>
        <v>23042</v>
      </c>
      <c r="C55" s="176">
        <f t="shared" si="4"/>
        <v>11366</v>
      </c>
      <c r="D55" s="176">
        <f t="shared" si="5"/>
        <v>11676</v>
      </c>
      <c r="E55" s="177">
        <v>1243</v>
      </c>
      <c r="F55" s="178">
        <v>668</v>
      </c>
      <c r="G55" s="179">
        <v>575</v>
      </c>
      <c r="H55" s="155">
        <v>4722</v>
      </c>
      <c r="I55" s="155">
        <v>2278</v>
      </c>
      <c r="J55" s="155">
        <v>2444</v>
      </c>
      <c r="K55" s="177">
        <v>3306</v>
      </c>
      <c r="L55" s="178">
        <v>1616</v>
      </c>
      <c r="M55" s="179">
        <v>1690</v>
      </c>
      <c r="N55" s="155">
        <v>6301</v>
      </c>
      <c r="O55" s="155">
        <v>3139</v>
      </c>
      <c r="P55" s="155">
        <v>3162</v>
      </c>
      <c r="Q55" s="177">
        <v>7470</v>
      </c>
      <c r="R55" s="178">
        <v>3665</v>
      </c>
      <c r="S55" s="179">
        <v>3805</v>
      </c>
    </row>
    <row r="56" spans="1:19" ht="16.5" customHeight="1">
      <c r="A56" s="154" t="s">
        <v>186</v>
      </c>
      <c r="B56" s="175">
        <f t="shared" si="3"/>
        <v>22983</v>
      </c>
      <c r="C56" s="176">
        <f t="shared" si="4"/>
        <v>11519</v>
      </c>
      <c r="D56" s="176">
        <f t="shared" si="5"/>
        <v>11464</v>
      </c>
      <c r="E56" s="177">
        <v>1235</v>
      </c>
      <c r="F56" s="178">
        <v>672</v>
      </c>
      <c r="G56" s="179">
        <v>563</v>
      </c>
      <c r="H56" s="155">
        <v>4783</v>
      </c>
      <c r="I56" s="155">
        <v>2339</v>
      </c>
      <c r="J56" s="155">
        <v>2444</v>
      </c>
      <c r="K56" s="177">
        <v>3143</v>
      </c>
      <c r="L56" s="178">
        <v>1601</v>
      </c>
      <c r="M56" s="179">
        <v>1542</v>
      </c>
      <c r="N56" s="155">
        <v>6331</v>
      </c>
      <c r="O56" s="155">
        <v>3181</v>
      </c>
      <c r="P56" s="155">
        <v>3150</v>
      </c>
      <c r="Q56" s="177">
        <v>7491</v>
      </c>
      <c r="R56" s="178">
        <v>3726</v>
      </c>
      <c r="S56" s="179">
        <v>3765</v>
      </c>
    </row>
    <row r="57" spans="1:19" ht="16.5" customHeight="1">
      <c r="A57" s="154" t="s">
        <v>185</v>
      </c>
      <c r="B57" s="175">
        <f t="shared" si="3"/>
        <v>22842</v>
      </c>
      <c r="C57" s="176">
        <f t="shared" si="4"/>
        <v>11367</v>
      </c>
      <c r="D57" s="176">
        <f t="shared" si="5"/>
        <v>11475</v>
      </c>
      <c r="E57" s="177">
        <v>1129</v>
      </c>
      <c r="F57" s="178">
        <v>600</v>
      </c>
      <c r="G57" s="179">
        <v>529</v>
      </c>
      <c r="H57" s="155">
        <v>4693</v>
      </c>
      <c r="I57" s="155">
        <v>2260</v>
      </c>
      <c r="J57" s="155">
        <v>2433</v>
      </c>
      <c r="K57" s="177">
        <v>3165</v>
      </c>
      <c r="L57" s="178">
        <v>1557</v>
      </c>
      <c r="M57" s="179">
        <v>1608</v>
      </c>
      <c r="N57" s="155">
        <v>6483</v>
      </c>
      <c r="O57" s="155">
        <v>3333</v>
      </c>
      <c r="P57" s="155">
        <v>3150</v>
      </c>
      <c r="Q57" s="177">
        <v>7372</v>
      </c>
      <c r="R57" s="178">
        <v>3617</v>
      </c>
      <c r="S57" s="179">
        <v>3755</v>
      </c>
    </row>
    <row r="58" spans="1:19" ht="16.5" customHeight="1">
      <c r="A58" s="154" t="s">
        <v>183</v>
      </c>
      <c r="B58" s="175">
        <f t="shared" si="3"/>
        <v>25805</v>
      </c>
      <c r="C58" s="176">
        <f t="shared" si="4"/>
        <v>12905</v>
      </c>
      <c r="D58" s="176">
        <f t="shared" si="5"/>
        <v>12900</v>
      </c>
      <c r="E58" s="177">
        <v>1274</v>
      </c>
      <c r="F58" s="178">
        <v>679</v>
      </c>
      <c r="G58" s="179">
        <v>595</v>
      </c>
      <c r="H58" s="155">
        <v>5484</v>
      </c>
      <c r="I58" s="155">
        <v>2666</v>
      </c>
      <c r="J58" s="155">
        <v>2818</v>
      </c>
      <c r="K58" s="177">
        <v>3483</v>
      </c>
      <c r="L58" s="178">
        <v>1725</v>
      </c>
      <c r="M58" s="179">
        <v>1758</v>
      </c>
      <c r="N58" s="155">
        <v>7228</v>
      </c>
      <c r="O58" s="155">
        <v>3634</v>
      </c>
      <c r="P58" s="155">
        <v>3594</v>
      </c>
      <c r="Q58" s="177">
        <v>8336</v>
      </c>
      <c r="R58" s="178">
        <v>4201</v>
      </c>
      <c r="S58" s="179">
        <v>4135</v>
      </c>
    </row>
    <row r="59" spans="1:19" ht="16.5" customHeight="1">
      <c r="A59" s="154" t="s">
        <v>184</v>
      </c>
      <c r="B59" s="175">
        <f t="shared" si="3"/>
        <v>26072</v>
      </c>
      <c r="C59" s="176">
        <f t="shared" si="4"/>
        <v>12838</v>
      </c>
      <c r="D59" s="176">
        <f t="shared" si="5"/>
        <v>13234</v>
      </c>
      <c r="E59" s="177">
        <v>1457</v>
      </c>
      <c r="F59" s="178">
        <v>748</v>
      </c>
      <c r="G59" s="179">
        <v>709</v>
      </c>
      <c r="H59" s="155">
        <v>5491</v>
      </c>
      <c r="I59" s="155">
        <v>2610</v>
      </c>
      <c r="J59" s="155">
        <v>2881</v>
      </c>
      <c r="K59" s="177">
        <v>3542</v>
      </c>
      <c r="L59" s="178">
        <v>1716</v>
      </c>
      <c r="M59" s="179">
        <v>1826</v>
      </c>
      <c r="N59" s="155">
        <v>7290</v>
      </c>
      <c r="O59" s="155">
        <v>3640</v>
      </c>
      <c r="P59" s="155">
        <v>3650</v>
      </c>
      <c r="Q59" s="177">
        <v>8292</v>
      </c>
      <c r="R59" s="178">
        <v>4124</v>
      </c>
      <c r="S59" s="179">
        <v>4168</v>
      </c>
    </row>
    <row r="60" spans="1:19" s="59" customFormat="1" ht="16.5" customHeight="1">
      <c r="A60" s="156" t="s">
        <v>59</v>
      </c>
      <c r="B60" s="167">
        <f t="shared" si="3"/>
        <v>132460</v>
      </c>
      <c r="C60" s="168">
        <f t="shared" si="4"/>
        <v>65708</v>
      </c>
      <c r="D60" s="168">
        <f t="shared" si="5"/>
        <v>66752</v>
      </c>
      <c r="E60" s="172">
        <v>7215</v>
      </c>
      <c r="F60" s="173">
        <v>3775</v>
      </c>
      <c r="G60" s="174">
        <v>3440</v>
      </c>
      <c r="H60" s="153">
        <v>28741</v>
      </c>
      <c r="I60" s="153">
        <v>14001</v>
      </c>
      <c r="J60" s="153">
        <v>14740</v>
      </c>
      <c r="K60" s="172">
        <v>18283</v>
      </c>
      <c r="L60" s="173">
        <v>8823</v>
      </c>
      <c r="M60" s="174">
        <v>9460</v>
      </c>
      <c r="N60" s="153">
        <v>38333</v>
      </c>
      <c r="O60" s="153">
        <v>18760</v>
      </c>
      <c r="P60" s="153">
        <v>19573</v>
      </c>
      <c r="Q60" s="172">
        <v>39888</v>
      </c>
      <c r="R60" s="173">
        <v>20349</v>
      </c>
      <c r="S60" s="174">
        <v>19539</v>
      </c>
    </row>
    <row r="61" spans="1:19" ht="16.5" customHeight="1">
      <c r="A61" s="154" t="s">
        <v>182</v>
      </c>
      <c r="B61" s="175">
        <f t="shared" si="3"/>
        <v>26234</v>
      </c>
      <c r="C61" s="176">
        <f t="shared" si="4"/>
        <v>12979</v>
      </c>
      <c r="D61" s="176">
        <f t="shared" si="5"/>
        <v>13255</v>
      </c>
      <c r="E61" s="177">
        <v>1405</v>
      </c>
      <c r="F61" s="178">
        <v>748</v>
      </c>
      <c r="G61" s="179">
        <v>657</v>
      </c>
      <c r="H61" s="155">
        <v>5654</v>
      </c>
      <c r="I61" s="155">
        <v>2686</v>
      </c>
      <c r="J61" s="155">
        <v>2968</v>
      </c>
      <c r="K61" s="177">
        <v>3701</v>
      </c>
      <c r="L61" s="178">
        <v>1806</v>
      </c>
      <c r="M61" s="179">
        <v>1895</v>
      </c>
      <c r="N61" s="155">
        <v>7373</v>
      </c>
      <c r="O61" s="155">
        <v>3649</v>
      </c>
      <c r="P61" s="155">
        <v>3724</v>
      </c>
      <c r="Q61" s="177">
        <v>8101</v>
      </c>
      <c r="R61" s="178">
        <v>4090</v>
      </c>
      <c r="S61" s="179">
        <v>4011</v>
      </c>
    </row>
    <row r="62" spans="1:19" ht="16.5" customHeight="1">
      <c r="A62" s="154" t="s">
        <v>181</v>
      </c>
      <c r="B62" s="175">
        <f t="shared" si="3"/>
        <v>27250</v>
      </c>
      <c r="C62" s="176">
        <f t="shared" si="4"/>
        <v>13518</v>
      </c>
      <c r="D62" s="176">
        <f t="shared" si="5"/>
        <v>13732</v>
      </c>
      <c r="E62" s="177">
        <v>1436</v>
      </c>
      <c r="F62" s="178">
        <v>754</v>
      </c>
      <c r="G62" s="179">
        <v>682</v>
      </c>
      <c r="H62" s="155">
        <v>5864</v>
      </c>
      <c r="I62" s="155">
        <v>2820</v>
      </c>
      <c r="J62" s="155">
        <v>3044</v>
      </c>
      <c r="K62" s="177">
        <v>3772</v>
      </c>
      <c r="L62" s="178">
        <v>1860</v>
      </c>
      <c r="M62" s="179">
        <v>1912</v>
      </c>
      <c r="N62" s="155">
        <v>7779</v>
      </c>
      <c r="O62" s="155">
        <v>3781</v>
      </c>
      <c r="P62" s="155">
        <v>3998</v>
      </c>
      <c r="Q62" s="177">
        <v>8399</v>
      </c>
      <c r="R62" s="178">
        <v>4303</v>
      </c>
      <c r="S62" s="179">
        <v>4096</v>
      </c>
    </row>
    <row r="63" spans="1:19" ht="16.5" customHeight="1">
      <c r="A63" s="154" t="s">
        <v>180</v>
      </c>
      <c r="B63" s="175">
        <f t="shared" si="3"/>
        <v>26742</v>
      </c>
      <c r="C63" s="176">
        <f t="shared" si="4"/>
        <v>13313</v>
      </c>
      <c r="D63" s="176">
        <f t="shared" si="5"/>
        <v>13429</v>
      </c>
      <c r="E63" s="177">
        <v>1496</v>
      </c>
      <c r="F63" s="178">
        <v>770</v>
      </c>
      <c r="G63" s="179">
        <v>726</v>
      </c>
      <c r="H63" s="155">
        <v>5794</v>
      </c>
      <c r="I63" s="155">
        <v>2900</v>
      </c>
      <c r="J63" s="155">
        <v>2894</v>
      </c>
      <c r="K63" s="177">
        <v>3644</v>
      </c>
      <c r="L63" s="178">
        <v>1709</v>
      </c>
      <c r="M63" s="179">
        <v>1935</v>
      </c>
      <c r="N63" s="155">
        <v>7682</v>
      </c>
      <c r="O63" s="155">
        <v>3726</v>
      </c>
      <c r="P63" s="155">
        <v>3956</v>
      </c>
      <c r="Q63" s="177">
        <v>8126</v>
      </c>
      <c r="R63" s="178">
        <v>4208</v>
      </c>
      <c r="S63" s="179">
        <v>3918</v>
      </c>
    </row>
    <row r="64" spans="1:19" ht="16.5" customHeight="1">
      <c r="A64" s="154" t="s">
        <v>179</v>
      </c>
      <c r="B64" s="175">
        <f t="shared" si="3"/>
        <v>25453</v>
      </c>
      <c r="C64" s="176">
        <f t="shared" si="4"/>
        <v>12687</v>
      </c>
      <c r="D64" s="176">
        <f t="shared" si="5"/>
        <v>12766</v>
      </c>
      <c r="E64" s="177">
        <v>1413</v>
      </c>
      <c r="F64" s="178">
        <v>753</v>
      </c>
      <c r="G64" s="179">
        <v>660</v>
      </c>
      <c r="H64" s="155">
        <v>5653</v>
      </c>
      <c r="I64" s="155">
        <v>2779</v>
      </c>
      <c r="J64" s="155">
        <v>2874</v>
      </c>
      <c r="K64" s="177">
        <v>3458</v>
      </c>
      <c r="L64" s="178">
        <v>1682</v>
      </c>
      <c r="M64" s="179">
        <v>1776</v>
      </c>
      <c r="N64" s="155">
        <v>7470</v>
      </c>
      <c r="O64" s="155">
        <v>3608</v>
      </c>
      <c r="P64" s="155">
        <v>3862</v>
      </c>
      <c r="Q64" s="177">
        <v>7459</v>
      </c>
      <c r="R64" s="178">
        <v>3865</v>
      </c>
      <c r="S64" s="179">
        <v>3594</v>
      </c>
    </row>
    <row r="65" spans="1:19" ht="16.5" customHeight="1">
      <c r="A65" s="154" t="s">
        <v>143</v>
      </c>
      <c r="B65" s="175">
        <f t="shared" si="3"/>
        <v>26781</v>
      </c>
      <c r="C65" s="176">
        <f t="shared" si="4"/>
        <v>13211</v>
      </c>
      <c r="D65" s="176">
        <f t="shared" si="5"/>
        <v>13570</v>
      </c>
      <c r="E65" s="177">
        <v>1465</v>
      </c>
      <c r="F65" s="178">
        <v>750</v>
      </c>
      <c r="G65" s="179">
        <v>715</v>
      </c>
      <c r="H65" s="155">
        <v>5776</v>
      </c>
      <c r="I65" s="155">
        <v>2816</v>
      </c>
      <c r="J65" s="155">
        <v>2960</v>
      </c>
      <c r="K65" s="177">
        <v>3708</v>
      </c>
      <c r="L65" s="178">
        <v>1766</v>
      </c>
      <c r="M65" s="179">
        <v>1942</v>
      </c>
      <c r="N65" s="155">
        <v>8029</v>
      </c>
      <c r="O65" s="155">
        <v>3996</v>
      </c>
      <c r="P65" s="155">
        <v>4033</v>
      </c>
      <c r="Q65" s="177">
        <v>7803</v>
      </c>
      <c r="R65" s="178">
        <v>3883</v>
      </c>
      <c r="S65" s="179">
        <v>3920</v>
      </c>
    </row>
    <row r="66" spans="1:19" s="59" customFormat="1" ht="16.5" customHeight="1">
      <c r="A66" s="156" t="s">
        <v>65</v>
      </c>
      <c r="B66" s="167">
        <f t="shared" si="3"/>
        <v>115793</v>
      </c>
      <c r="C66" s="168">
        <f t="shared" si="4"/>
        <v>57749</v>
      </c>
      <c r="D66" s="168">
        <f t="shared" si="5"/>
        <v>58044</v>
      </c>
      <c r="E66" s="172">
        <v>7058</v>
      </c>
      <c r="F66" s="173">
        <v>3542</v>
      </c>
      <c r="G66" s="174">
        <v>3516</v>
      </c>
      <c r="H66" s="153">
        <v>24779</v>
      </c>
      <c r="I66" s="153">
        <v>12255</v>
      </c>
      <c r="J66" s="153">
        <v>12524</v>
      </c>
      <c r="K66" s="172">
        <v>16723</v>
      </c>
      <c r="L66" s="173">
        <v>7963</v>
      </c>
      <c r="M66" s="174">
        <v>8760</v>
      </c>
      <c r="N66" s="153">
        <v>36209</v>
      </c>
      <c r="O66" s="153">
        <v>17714</v>
      </c>
      <c r="P66" s="153">
        <v>18495</v>
      </c>
      <c r="Q66" s="172">
        <v>31024</v>
      </c>
      <c r="R66" s="173">
        <v>16275</v>
      </c>
      <c r="S66" s="174">
        <v>14749</v>
      </c>
    </row>
    <row r="67" spans="1:19" ht="16.5" customHeight="1">
      <c r="A67" s="154" t="s">
        <v>178</v>
      </c>
      <c r="B67" s="175">
        <f t="shared" si="3"/>
        <v>24386</v>
      </c>
      <c r="C67" s="176">
        <f t="shared" si="4"/>
        <v>12017</v>
      </c>
      <c r="D67" s="176">
        <f t="shared" si="5"/>
        <v>12369</v>
      </c>
      <c r="E67" s="177">
        <v>1355</v>
      </c>
      <c r="F67" s="178">
        <v>707</v>
      </c>
      <c r="G67" s="179">
        <v>648</v>
      </c>
      <c r="H67" s="155">
        <v>5375</v>
      </c>
      <c r="I67" s="155">
        <v>2635</v>
      </c>
      <c r="J67" s="155">
        <v>2740</v>
      </c>
      <c r="K67" s="177">
        <v>3490</v>
      </c>
      <c r="L67" s="178">
        <v>1639</v>
      </c>
      <c r="M67" s="179">
        <v>1851</v>
      </c>
      <c r="N67" s="155">
        <v>7423</v>
      </c>
      <c r="O67" s="155">
        <v>3568</v>
      </c>
      <c r="P67" s="155">
        <v>3855</v>
      </c>
      <c r="Q67" s="177">
        <v>6743</v>
      </c>
      <c r="R67" s="178">
        <v>3468</v>
      </c>
      <c r="S67" s="179">
        <v>3275</v>
      </c>
    </row>
    <row r="68" spans="1:19" ht="16.5" customHeight="1">
      <c r="A68" s="154" t="s">
        <v>194</v>
      </c>
      <c r="B68" s="175">
        <f t="shared" si="3"/>
        <v>23592</v>
      </c>
      <c r="C68" s="176">
        <f t="shared" si="4"/>
        <v>12006</v>
      </c>
      <c r="D68" s="176">
        <f t="shared" si="5"/>
        <v>11586</v>
      </c>
      <c r="E68" s="177">
        <v>1415</v>
      </c>
      <c r="F68" s="178">
        <v>718</v>
      </c>
      <c r="G68" s="179">
        <v>697</v>
      </c>
      <c r="H68" s="155">
        <v>5032</v>
      </c>
      <c r="I68" s="155">
        <v>2525</v>
      </c>
      <c r="J68" s="155">
        <v>2507</v>
      </c>
      <c r="K68" s="177">
        <v>3303</v>
      </c>
      <c r="L68" s="178">
        <v>1621</v>
      </c>
      <c r="M68" s="179">
        <v>1682</v>
      </c>
      <c r="N68" s="155">
        <v>7272</v>
      </c>
      <c r="O68" s="155">
        <v>3718</v>
      </c>
      <c r="P68" s="155">
        <v>3554</v>
      </c>
      <c r="Q68" s="177">
        <v>6570</v>
      </c>
      <c r="R68" s="178">
        <v>3424</v>
      </c>
      <c r="S68" s="179">
        <v>3146</v>
      </c>
    </row>
    <row r="69" spans="1:19" ht="16.5" customHeight="1">
      <c r="A69" s="154" t="s">
        <v>140</v>
      </c>
      <c r="B69" s="175">
        <f t="shared" ref="B69:B100" si="6">SUM(E69,H69,K69,N69,Q69)</f>
        <v>23583</v>
      </c>
      <c r="C69" s="176">
        <f t="shared" ref="C69:C100" si="7">SUM(F69,I69,L69,O69,R69)</f>
        <v>11599</v>
      </c>
      <c r="D69" s="176">
        <f t="shared" ref="D69:D100" si="8">SUM(G69,J69,M69,P69,S69)</f>
        <v>11984</v>
      </c>
      <c r="E69" s="177">
        <v>1432</v>
      </c>
      <c r="F69" s="178">
        <v>700</v>
      </c>
      <c r="G69" s="179">
        <v>732</v>
      </c>
      <c r="H69" s="155">
        <v>4899</v>
      </c>
      <c r="I69" s="155">
        <v>2427</v>
      </c>
      <c r="J69" s="155">
        <v>2472</v>
      </c>
      <c r="K69" s="177">
        <v>3407</v>
      </c>
      <c r="L69" s="178">
        <v>1613</v>
      </c>
      <c r="M69" s="179">
        <v>1794</v>
      </c>
      <c r="N69" s="155">
        <v>7430</v>
      </c>
      <c r="O69" s="155">
        <v>3581</v>
      </c>
      <c r="P69" s="155">
        <v>3849</v>
      </c>
      <c r="Q69" s="177">
        <v>6415</v>
      </c>
      <c r="R69" s="178">
        <v>3278</v>
      </c>
      <c r="S69" s="179">
        <v>3137</v>
      </c>
    </row>
    <row r="70" spans="1:19" ht="16.5" customHeight="1">
      <c r="A70" s="154" t="s">
        <v>173</v>
      </c>
      <c r="B70" s="175">
        <f t="shared" si="6"/>
        <v>22087</v>
      </c>
      <c r="C70" s="176">
        <f t="shared" si="7"/>
        <v>11073</v>
      </c>
      <c r="D70" s="176">
        <f t="shared" si="8"/>
        <v>11014</v>
      </c>
      <c r="E70" s="177">
        <v>1368</v>
      </c>
      <c r="F70" s="178">
        <v>670</v>
      </c>
      <c r="G70" s="179">
        <v>698</v>
      </c>
      <c r="H70" s="155">
        <v>4821</v>
      </c>
      <c r="I70" s="155">
        <v>2380</v>
      </c>
      <c r="J70" s="155">
        <v>2441</v>
      </c>
      <c r="K70" s="177">
        <v>3227</v>
      </c>
      <c r="L70" s="178">
        <v>1524</v>
      </c>
      <c r="M70" s="179">
        <v>1703</v>
      </c>
      <c r="N70" s="155">
        <v>6966</v>
      </c>
      <c r="O70" s="155">
        <v>3412</v>
      </c>
      <c r="P70" s="155">
        <v>3554</v>
      </c>
      <c r="Q70" s="177">
        <v>5705</v>
      </c>
      <c r="R70" s="178">
        <v>3087</v>
      </c>
      <c r="S70" s="179">
        <v>2618</v>
      </c>
    </row>
    <row r="71" spans="1:19" ht="16.5" customHeight="1">
      <c r="A71" s="154" t="s">
        <v>193</v>
      </c>
      <c r="B71" s="175">
        <f t="shared" si="6"/>
        <v>22145</v>
      </c>
      <c r="C71" s="176">
        <f t="shared" si="7"/>
        <v>11054</v>
      </c>
      <c r="D71" s="176">
        <f t="shared" si="8"/>
        <v>11091</v>
      </c>
      <c r="E71" s="177">
        <v>1488</v>
      </c>
      <c r="F71" s="178">
        <v>747</v>
      </c>
      <c r="G71" s="179">
        <v>741</v>
      </c>
      <c r="H71" s="155">
        <v>4652</v>
      </c>
      <c r="I71" s="155">
        <v>2288</v>
      </c>
      <c r="J71" s="155">
        <v>2364</v>
      </c>
      <c r="K71" s="177">
        <v>3296</v>
      </c>
      <c r="L71" s="178">
        <v>1566</v>
      </c>
      <c r="M71" s="179">
        <v>1730</v>
      </c>
      <c r="N71" s="155">
        <v>7118</v>
      </c>
      <c r="O71" s="155">
        <v>3435</v>
      </c>
      <c r="P71" s="155">
        <v>3683</v>
      </c>
      <c r="Q71" s="177">
        <v>5591</v>
      </c>
      <c r="R71" s="178">
        <v>3018</v>
      </c>
      <c r="S71" s="179">
        <v>2573</v>
      </c>
    </row>
    <row r="72" spans="1:19" s="59" customFormat="1" ht="16.5" customHeight="1">
      <c r="A72" s="156" t="s">
        <v>71</v>
      </c>
      <c r="B72" s="167">
        <f t="shared" si="6"/>
        <v>110142</v>
      </c>
      <c r="C72" s="168">
        <f t="shared" si="7"/>
        <v>53820</v>
      </c>
      <c r="D72" s="168">
        <f t="shared" si="8"/>
        <v>56322</v>
      </c>
      <c r="E72" s="172">
        <v>8299</v>
      </c>
      <c r="F72" s="173">
        <v>4031</v>
      </c>
      <c r="G72" s="174">
        <v>4268</v>
      </c>
      <c r="H72" s="153">
        <v>23328</v>
      </c>
      <c r="I72" s="153">
        <v>11164</v>
      </c>
      <c r="J72" s="153">
        <v>12164</v>
      </c>
      <c r="K72" s="172">
        <v>17717</v>
      </c>
      <c r="L72" s="173">
        <v>8197</v>
      </c>
      <c r="M72" s="174">
        <v>9520</v>
      </c>
      <c r="N72" s="153">
        <v>36020</v>
      </c>
      <c r="O72" s="153">
        <v>17273</v>
      </c>
      <c r="P72" s="153">
        <v>18747</v>
      </c>
      <c r="Q72" s="172">
        <v>24778</v>
      </c>
      <c r="R72" s="173">
        <v>13155</v>
      </c>
      <c r="S72" s="174">
        <v>11623</v>
      </c>
    </row>
    <row r="73" spans="1:19" ht="16.5" customHeight="1">
      <c r="A73" s="154" t="s">
        <v>141</v>
      </c>
      <c r="B73" s="175">
        <f t="shared" si="6"/>
        <v>22128</v>
      </c>
      <c r="C73" s="176">
        <f t="shared" si="7"/>
        <v>11079</v>
      </c>
      <c r="D73" s="176">
        <f t="shared" si="8"/>
        <v>11049</v>
      </c>
      <c r="E73" s="177">
        <v>1510</v>
      </c>
      <c r="F73" s="178">
        <v>752</v>
      </c>
      <c r="G73" s="179">
        <v>758</v>
      </c>
      <c r="H73" s="155">
        <v>4765</v>
      </c>
      <c r="I73" s="155">
        <v>2292</v>
      </c>
      <c r="J73" s="155">
        <v>2473</v>
      </c>
      <c r="K73" s="177">
        <v>3412</v>
      </c>
      <c r="L73" s="178">
        <v>1589</v>
      </c>
      <c r="M73" s="179">
        <v>1823</v>
      </c>
      <c r="N73" s="155">
        <v>7091</v>
      </c>
      <c r="O73" s="155">
        <v>3451</v>
      </c>
      <c r="P73" s="155">
        <v>3640</v>
      </c>
      <c r="Q73" s="177">
        <v>5350</v>
      </c>
      <c r="R73" s="178">
        <v>2995</v>
      </c>
      <c r="S73" s="179">
        <v>2355</v>
      </c>
    </row>
    <row r="74" spans="1:19" ht="16.5" customHeight="1">
      <c r="A74" s="154" t="s">
        <v>175</v>
      </c>
      <c r="B74" s="175">
        <f t="shared" si="6"/>
        <v>22465</v>
      </c>
      <c r="C74" s="176">
        <f t="shared" si="7"/>
        <v>11015</v>
      </c>
      <c r="D74" s="176">
        <f t="shared" si="8"/>
        <v>11450</v>
      </c>
      <c r="E74" s="177">
        <v>1634</v>
      </c>
      <c r="F74" s="178">
        <v>778</v>
      </c>
      <c r="G74" s="179">
        <v>856</v>
      </c>
      <c r="H74" s="155">
        <v>4729</v>
      </c>
      <c r="I74" s="155">
        <v>2301</v>
      </c>
      <c r="J74" s="155">
        <v>2428</v>
      </c>
      <c r="K74" s="177">
        <v>3539</v>
      </c>
      <c r="L74" s="178">
        <v>1619</v>
      </c>
      <c r="M74" s="179">
        <v>1920</v>
      </c>
      <c r="N74" s="155">
        <v>7366</v>
      </c>
      <c r="O74" s="155">
        <v>3555</v>
      </c>
      <c r="P74" s="155">
        <v>3811</v>
      </c>
      <c r="Q74" s="177">
        <v>5197</v>
      </c>
      <c r="R74" s="178">
        <v>2762</v>
      </c>
      <c r="S74" s="179">
        <v>2435</v>
      </c>
    </row>
    <row r="75" spans="1:19" ht="16.5" customHeight="1">
      <c r="A75" s="154" t="s">
        <v>144</v>
      </c>
      <c r="B75" s="175">
        <f t="shared" si="6"/>
        <v>24267</v>
      </c>
      <c r="C75" s="176">
        <f t="shared" si="7"/>
        <v>11796</v>
      </c>
      <c r="D75" s="176">
        <f t="shared" si="8"/>
        <v>12471</v>
      </c>
      <c r="E75" s="177">
        <v>1834</v>
      </c>
      <c r="F75" s="178">
        <v>864</v>
      </c>
      <c r="G75" s="179">
        <v>970</v>
      </c>
      <c r="H75" s="155">
        <v>5160</v>
      </c>
      <c r="I75" s="155">
        <v>2486</v>
      </c>
      <c r="J75" s="155">
        <v>2674</v>
      </c>
      <c r="K75" s="177">
        <v>3853</v>
      </c>
      <c r="L75" s="178">
        <v>1759</v>
      </c>
      <c r="M75" s="179">
        <v>2094</v>
      </c>
      <c r="N75" s="155">
        <v>8006</v>
      </c>
      <c r="O75" s="155">
        <v>3823</v>
      </c>
      <c r="P75" s="155">
        <v>4183</v>
      </c>
      <c r="Q75" s="177">
        <v>5414</v>
      </c>
      <c r="R75" s="178">
        <v>2864</v>
      </c>
      <c r="S75" s="179">
        <v>2550</v>
      </c>
    </row>
    <row r="76" spans="1:19" ht="16.5" customHeight="1">
      <c r="A76" s="154" t="s">
        <v>174</v>
      </c>
      <c r="B76" s="175">
        <f t="shared" si="6"/>
        <v>21870</v>
      </c>
      <c r="C76" s="176">
        <f t="shared" si="7"/>
        <v>10559</v>
      </c>
      <c r="D76" s="176">
        <f t="shared" si="8"/>
        <v>11311</v>
      </c>
      <c r="E76" s="177">
        <v>1681</v>
      </c>
      <c r="F76" s="178">
        <v>836</v>
      </c>
      <c r="G76" s="179">
        <v>845</v>
      </c>
      <c r="H76" s="155">
        <v>4582</v>
      </c>
      <c r="I76" s="155">
        <v>2173</v>
      </c>
      <c r="J76" s="155">
        <v>2409</v>
      </c>
      <c r="K76" s="177">
        <v>3583</v>
      </c>
      <c r="L76" s="178">
        <v>1657</v>
      </c>
      <c r="M76" s="179">
        <v>1926</v>
      </c>
      <c r="N76" s="155">
        <v>7312</v>
      </c>
      <c r="O76" s="155">
        <v>3475</v>
      </c>
      <c r="P76" s="155">
        <v>3837</v>
      </c>
      <c r="Q76" s="177">
        <v>4712</v>
      </c>
      <c r="R76" s="178">
        <v>2418</v>
      </c>
      <c r="S76" s="179">
        <v>2294</v>
      </c>
    </row>
    <row r="77" spans="1:19" ht="16.5" customHeight="1">
      <c r="A77" s="154" t="s">
        <v>142</v>
      </c>
      <c r="B77" s="175">
        <f t="shared" si="6"/>
        <v>19412</v>
      </c>
      <c r="C77" s="176">
        <f t="shared" si="7"/>
        <v>9371</v>
      </c>
      <c r="D77" s="176">
        <f t="shared" si="8"/>
        <v>10041</v>
      </c>
      <c r="E77" s="177">
        <v>1640</v>
      </c>
      <c r="F77" s="178">
        <v>801</v>
      </c>
      <c r="G77" s="179">
        <v>839</v>
      </c>
      <c r="H77" s="155">
        <v>4092</v>
      </c>
      <c r="I77" s="155">
        <v>1912</v>
      </c>
      <c r="J77" s="155">
        <v>2180</v>
      </c>
      <c r="K77" s="177">
        <v>3330</v>
      </c>
      <c r="L77" s="178">
        <v>1573</v>
      </c>
      <c r="M77" s="179">
        <v>1757</v>
      </c>
      <c r="N77" s="155">
        <v>6245</v>
      </c>
      <c r="O77" s="155">
        <v>2969</v>
      </c>
      <c r="P77" s="155">
        <v>3276</v>
      </c>
      <c r="Q77" s="177">
        <v>4105</v>
      </c>
      <c r="R77" s="178">
        <v>2116</v>
      </c>
      <c r="S77" s="179">
        <v>1989</v>
      </c>
    </row>
    <row r="78" spans="1:19" s="59" customFormat="1" ht="16.5" customHeight="1">
      <c r="A78" s="156" t="s">
        <v>78</v>
      </c>
      <c r="B78" s="167">
        <f t="shared" si="6"/>
        <v>78957</v>
      </c>
      <c r="C78" s="168">
        <f t="shared" si="7"/>
        <v>38108</v>
      </c>
      <c r="D78" s="168">
        <f t="shared" si="8"/>
        <v>40849</v>
      </c>
      <c r="E78" s="172">
        <v>7272</v>
      </c>
      <c r="F78" s="173">
        <v>3496</v>
      </c>
      <c r="G78" s="174">
        <v>3776</v>
      </c>
      <c r="H78" s="153">
        <v>16722</v>
      </c>
      <c r="I78" s="153">
        <v>8009</v>
      </c>
      <c r="J78" s="153">
        <v>8713</v>
      </c>
      <c r="K78" s="172">
        <v>13962</v>
      </c>
      <c r="L78" s="173">
        <v>6534</v>
      </c>
      <c r="M78" s="174">
        <v>7428</v>
      </c>
      <c r="N78" s="153">
        <v>25855</v>
      </c>
      <c r="O78" s="153">
        <v>12535</v>
      </c>
      <c r="P78" s="153">
        <v>13320</v>
      </c>
      <c r="Q78" s="172">
        <v>15146</v>
      </c>
      <c r="R78" s="173">
        <v>7534</v>
      </c>
      <c r="S78" s="174">
        <v>7612</v>
      </c>
    </row>
    <row r="79" spans="1:19" ht="16.5" customHeight="1">
      <c r="A79" s="154" t="s">
        <v>197</v>
      </c>
      <c r="B79" s="175">
        <f t="shared" si="6"/>
        <v>19177</v>
      </c>
      <c r="C79" s="176">
        <f t="shared" si="7"/>
        <v>9347</v>
      </c>
      <c r="D79" s="176">
        <f t="shared" si="8"/>
        <v>9830</v>
      </c>
      <c r="E79" s="177">
        <v>1649</v>
      </c>
      <c r="F79" s="178">
        <v>814</v>
      </c>
      <c r="G79" s="179">
        <v>835</v>
      </c>
      <c r="H79" s="155">
        <v>4078</v>
      </c>
      <c r="I79" s="155">
        <v>1961</v>
      </c>
      <c r="J79" s="155">
        <v>2117</v>
      </c>
      <c r="K79" s="177">
        <v>3311</v>
      </c>
      <c r="L79" s="178">
        <v>1535</v>
      </c>
      <c r="M79" s="179">
        <v>1776</v>
      </c>
      <c r="N79" s="155">
        <v>6348</v>
      </c>
      <c r="O79" s="155">
        <v>3116</v>
      </c>
      <c r="P79" s="155">
        <v>3232</v>
      </c>
      <c r="Q79" s="177">
        <v>3791</v>
      </c>
      <c r="R79" s="178">
        <v>1921</v>
      </c>
      <c r="S79" s="179">
        <v>1870</v>
      </c>
    </row>
    <row r="80" spans="1:19" ht="16.5" customHeight="1">
      <c r="A80" s="154" t="s">
        <v>145</v>
      </c>
      <c r="B80" s="175">
        <f t="shared" si="6"/>
        <v>16177</v>
      </c>
      <c r="C80" s="176">
        <f t="shared" si="7"/>
        <v>7961</v>
      </c>
      <c r="D80" s="176">
        <f t="shared" si="8"/>
        <v>8216</v>
      </c>
      <c r="E80" s="177">
        <v>1447</v>
      </c>
      <c r="F80" s="178">
        <v>735</v>
      </c>
      <c r="G80" s="179">
        <v>712</v>
      </c>
      <c r="H80" s="155">
        <v>3449</v>
      </c>
      <c r="I80" s="155">
        <v>1674</v>
      </c>
      <c r="J80" s="155">
        <v>1775</v>
      </c>
      <c r="K80" s="177">
        <v>2875</v>
      </c>
      <c r="L80" s="178">
        <v>1359</v>
      </c>
      <c r="M80" s="179">
        <v>1516</v>
      </c>
      <c r="N80" s="155">
        <v>5269</v>
      </c>
      <c r="O80" s="155">
        <v>2620</v>
      </c>
      <c r="P80" s="155">
        <v>2649</v>
      </c>
      <c r="Q80" s="177">
        <v>3137</v>
      </c>
      <c r="R80" s="178">
        <v>1573</v>
      </c>
      <c r="S80" s="179">
        <v>1564</v>
      </c>
    </row>
    <row r="81" spans="1:19" ht="16.5" customHeight="1">
      <c r="A81" s="154" t="s">
        <v>146</v>
      </c>
      <c r="B81" s="175">
        <f t="shared" si="6"/>
        <v>17155</v>
      </c>
      <c r="C81" s="176">
        <f t="shared" si="7"/>
        <v>8200</v>
      </c>
      <c r="D81" s="176">
        <f t="shared" si="8"/>
        <v>8955</v>
      </c>
      <c r="E81" s="177">
        <v>1636</v>
      </c>
      <c r="F81" s="178">
        <v>751</v>
      </c>
      <c r="G81" s="179">
        <v>885</v>
      </c>
      <c r="H81" s="155">
        <v>3642</v>
      </c>
      <c r="I81" s="155">
        <v>1731</v>
      </c>
      <c r="J81" s="155">
        <v>1911</v>
      </c>
      <c r="K81" s="177">
        <v>3032</v>
      </c>
      <c r="L81" s="178">
        <v>1407</v>
      </c>
      <c r="M81" s="179">
        <v>1625</v>
      </c>
      <c r="N81" s="155">
        <v>5622</v>
      </c>
      <c r="O81" s="155">
        <v>2704</v>
      </c>
      <c r="P81" s="155">
        <v>2918</v>
      </c>
      <c r="Q81" s="177">
        <v>3223</v>
      </c>
      <c r="R81" s="178">
        <v>1607</v>
      </c>
      <c r="S81" s="179">
        <v>1616</v>
      </c>
    </row>
    <row r="82" spans="1:19" ht="16.5" customHeight="1">
      <c r="A82" s="154" t="s">
        <v>196</v>
      </c>
      <c r="B82" s="175">
        <f t="shared" si="6"/>
        <v>14231</v>
      </c>
      <c r="C82" s="176">
        <f t="shared" si="7"/>
        <v>6860</v>
      </c>
      <c r="D82" s="176">
        <f t="shared" si="8"/>
        <v>7371</v>
      </c>
      <c r="E82" s="177">
        <v>1359</v>
      </c>
      <c r="F82" s="178">
        <v>651</v>
      </c>
      <c r="G82" s="179">
        <v>708</v>
      </c>
      <c r="H82" s="155">
        <v>2974</v>
      </c>
      <c r="I82" s="155">
        <v>1425</v>
      </c>
      <c r="J82" s="155">
        <v>1549</v>
      </c>
      <c r="K82" s="177">
        <v>2516</v>
      </c>
      <c r="L82" s="178">
        <v>1174</v>
      </c>
      <c r="M82" s="179">
        <v>1342</v>
      </c>
      <c r="N82" s="155">
        <v>4678</v>
      </c>
      <c r="O82" s="155">
        <v>2265</v>
      </c>
      <c r="P82" s="155">
        <v>2413</v>
      </c>
      <c r="Q82" s="177">
        <v>2704</v>
      </c>
      <c r="R82" s="178">
        <v>1345</v>
      </c>
      <c r="S82" s="179">
        <v>1359</v>
      </c>
    </row>
    <row r="83" spans="1:19" ht="16.5" customHeight="1">
      <c r="A83" s="154" t="s">
        <v>177</v>
      </c>
      <c r="B83" s="175">
        <f t="shared" si="6"/>
        <v>12217</v>
      </c>
      <c r="C83" s="176">
        <f t="shared" si="7"/>
        <v>5740</v>
      </c>
      <c r="D83" s="176">
        <f t="shared" si="8"/>
        <v>6477</v>
      </c>
      <c r="E83" s="177">
        <v>1181</v>
      </c>
      <c r="F83" s="178">
        <v>545</v>
      </c>
      <c r="G83" s="179">
        <v>636</v>
      </c>
      <c r="H83" s="155">
        <v>2579</v>
      </c>
      <c r="I83" s="155">
        <v>1218</v>
      </c>
      <c r="J83" s="155">
        <v>1361</v>
      </c>
      <c r="K83" s="177">
        <v>2228</v>
      </c>
      <c r="L83" s="178">
        <v>1059</v>
      </c>
      <c r="M83" s="179">
        <v>1169</v>
      </c>
      <c r="N83" s="155">
        <v>3938</v>
      </c>
      <c r="O83" s="155">
        <v>1830</v>
      </c>
      <c r="P83" s="155">
        <v>2108</v>
      </c>
      <c r="Q83" s="177">
        <v>2291</v>
      </c>
      <c r="R83" s="178">
        <v>1088</v>
      </c>
      <c r="S83" s="179">
        <v>1203</v>
      </c>
    </row>
    <row r="84" spans="1:19" s="59" customFormat="1" ht="16.5" customHeight="1">
      <c r="A84" s="156" t="s">
        <v>83</v>
      </c>
      <c r="B84" s="167">
        <f t="shared" si="6"/>
        <v>59718</v>
      </c>
      <c r="C84" s="168">
        <f t="shared" si="7"/>
        <v>27947</v>
      </c>
      <c r="D84" s="168">
        <f t="shared" si="8"/>
        <v>31771</v>
      </c>
      <c r="E84" s="172">
        <v>6056</v>
      </c>
      <c r="F84" s="173">
        <v>2744</v>
      </c>
      <c r="G84" s="174">
        <v>3312</v>
      </c>
      <c r="H84" s="153">
        <v>12426</v>
      </c>
      <c r="I84" s="153">
        <v>5829</v>
      </c>
      <c r="J84" s="153">
        <v>6597</v>
      </c>
      <c r="K84" s="172">
        <v>11170</v>
      </c>
      <c r="L84" s="173">
        <v>5115</v>
      </c>
      <c r="M84" s="174">
        <v>6055</v>
      </c>
      <c r="N84" s="153">
        <v>19335</v>
      </c>
      <c r="O84" s="153">
        <v>9276</v>
      </c>
      <c r="P84" s="153">
        <v>10059</v>
      </c>
      <c r="Q84" s="172">
        <v>10731</v>
      </c>
      <c r="R84" s="173">
        <v>4983</v>
      </c>
      <c r="S84" s="174">
        <v>5748</v>
      </c>
    </row>
    <row r="85" spans="1:19" ht="16.5" customHeight="1">
      <c r="A85" s="154" t="s">
        <v>189</v>
      </c>
      <c r="B85" s="175">
        <f t="shared" si="6"/>
        <v>13742</v>
      </c>
      <c r="C85" s="176">
        <f t="shared" si="7"/>
        <v>6467</v>
      </c>
      <c r="D85" s="176">
        <f t="shared" si="8"/>
        <v>7275</v>
      </c>
      <c r="E85" s="177">
        <v>1325</v>
      </c>
      <c r="F85" s="178">
        <v>589</v>
      </c>
      <c r="G85" s="179">
        <v>736</v>
      </c>
      <c r="H85" s="155">
        <v>2909</v>
      </c>
      <c r="I85" s="155">
        <v>1387</v>
      </c>
      <c r="J85" s="155">
        <v>1522</v>
      </c>
      <c r="K85" s="177">
        <v>2576</v>
      </c>
      <c r="L85" s="178">
        <v>1184</v>
      </c>
      <c r="M85" s="179">
        <v>1392</v>
      </c>
      <c r="N85" s="155">
        <v>4463</v>
      </c>
      <c r="O85" s="155">
        <v>2121</v>
      </c>
      <c r="P85" s="155">
        <v>2342</v>
      </c>
      <c r="Q85" s="177">
        <v>2469</v>
      </c>
      <c r="R85" s="178">
        <v>1186</v>
      </c>
      <c r="S85" s="179">
        <v>1283</v>
      </c>
    </row>
    <row r="86" spans="1:19" ht="16.5" customHeight="1">
      <c r="A86" s="154" t="s">
        <v>195</v>
      </c>
      <c r="B86" s="175">
        <f t="shared" si="6"/>
        <v>11134</v>
      </c>
      <c r="C86" s="176">
        <f t="shared" si="7"/>
        <v>5226</v>
      </c>
      <c r="D86" s="176">
        <f t="shared" si="8"/>
        <v>5908</v>
      </c>
      <c r="E86" s="177">
        <v>1104</v>
      </c>
      <c r="F86" s="178">
        <v>495</v>
      </c>
      <c r="G86" s="179">
        <v>609</v>
      </c>
      <c r="H86" s="155">
        <v>2308</v>
      </c>
      <c r="I86" s="155">
        <v>1110</v>
      </c>
      <c r="J86" s="155">
        <v>1198</v>
      </c>
      <c r="K86" s="177">
        <v>2051</v>
      </c>
      <c r="L86" s="178">
        <v>930</v>
      </c>
      <c r="M86" s="179">
        <v>1121</v>
      </c>
      <c r="N86" s="155">
        <v>3663</v>
      </c>
      <c r="O86" s="155">
        <v>1745</v>
      </c>
      <c r="P86" s="155">
        <v>1918</v>
      </c>
      <c r="Q86" s="177">
        <v>2008</v>
      </c>
      <c r="R86" s="178">
        <v>946</v>
      </c>
      <c r="S86" s="179">
        <v>1062</v>
      </c>
    </row>
    <row r="87" spans="1:19" ht="16.5" customHeight="1">
      <c r="A87" s="154" t="s">
        <v>227</v>
      </c>
      <c r="B87" s="175">
        <f t="shared" si="6"/>
        <v>11592</v>
      </c>
      <c r="C87" s="176">
        <f t="shared" si="7"/>
        <v>5463</v>
      </c>
      <c r="D87" s="176">
        <f t="shared" si="8"/>
        <v>6129</v>
      </c>
      <c r="E87" s="177">
        <v>1165</v>
      </c>
      <c r="F87" s="178">
        <v>532</v>
      </c>
      <c r="G87" s="179">
        <v>633</v>
      </c>
      <c r="H87" s="155">
        <v>2455</v>
      </c>
      <c r="I87" s="155">
        <v>1143</v>
      </c>
      <c r="J87" s="155">
        <v>1312</v>
      </c>
      <c r="K87" s="177">
        <v>2120</v>
      </c>
      <c r="L87" s="178">
        <v>975</v>
      </c>
      <c r="M87" s="179">
        <v>1145</v>
      </c>
      <c r="N87" s="155">
        <v>3790</v>
      </c>
      <c r="O87" s="155">
        <v>1883</v>
      </c>
      <c r="P87" s="155">
        <v>1907</v>
      </c>
      <c r="Q87" s="177">
        <v>2062</v>
      </c>
      <c r="R87" s="178">
        <v>930</v>
      </c>
      <c r="S87" s="179">
        <v>1132</v>
      </c>
    </row>
    <row r="88" spans="1:19" ht="16.5" customHeight="1">
      <c r="A88" s="154" t="s">
        <v>190</v>
      </c>
      <c r="B88" s="175">
        <f t="shared" si="6"/>
        <v>12121</v>
      </c>
      <c r="C88" s="176">
        <f t="shared" si="7"/>
        <v>5589</v>
      </c>
      <c r="D88" s="176">
        <f t="shared" si="8"/>
        <v>6532</v>
      </c>
      <c r="E88" s="177">
        <v>1281</v>
      </c>
      <c r="F88" s="178">
        <v>598</v>
      </c>
      <c r="G88" s="179">
        <v>683</v>
      </c>
      <c r="H88" s="155">
        <v>2483</v>
      </c>
      <c r="I88" s="155">
        <v>1144</v>
      </c>
      <c r="J88" s="155">
        <v>1339</v>
      </c>
      <c r="K88" s="177">
        <v>2317</v>
      </c>
      <c r="L88" s="178">
        <v>1050</v>
      </c>
      <c r="M88" s="179">
        <v>1267</v>
      </c>
      <c r="N88" s="155">
        <v>3850</v>
      </c>
      <c r="O88" s="155">
        <v>1809</v>
      </c>
      <c r="P88" s="155">
        <v>2041</v>
      </c>
      <c r="Q88" s="177">
        <v>2190</v>
      </c>
      <c r="R88" s="178">
        <v>988</v>
      </c>
      <c r="S88" s="179">
        <v>1202</v>
      </c>
    </row>
    <row r="89" spans="1:19" ht="16.5" customHeight="1">
      <c r="A89" s="154" t="s">
        <v>139</v>
      </c>
      <c r="B89" s="175">
        <f t="shared" si="6"/>
        <v>11129</v>
      </c>
      <c r="C89" s="176">
        <f t="shared" si="7"/>
        <v>5202</v>
      </c>
      <c r="D89" s="176">
        <f t="shared" si="8"/>
        <v>5927</v>
      </c>
      <c r="E89" s="177">
        <v>1181</v>
      </c>
      <c r="F89" s="178">
        <v>530</v>
      </c>
      <c r="G89" s="179">
        <v>651</v>
      </c>
      <c r="H89" s="155">
        <v>2271</v>
      </c>
      <c r="I89" s="155">
        <v>1045</v>
      </c>
      <c r="J89" s="155">
        <v>1226</v>
      </c>
      <c r="K89" s="177">
        <v>2106</v>
      </c>
      <c r="L89" s="178">
        <v>976</v>
      </c>
      <c r="M89" s="179">
        <v>1130</v>
      </c>
      <c r="N89" s="155">
        <v>3569</v>
      </c>
      <c r="O89" s="155">
        <v>1718</v>
      </c>
      <c r="P89" s="155">
        <v>1851</v>
      </c>
      <c r="Q89" s="177">
        <v>2002</v>
      </c>
      <c r="R89" s="178">
        <v>933</v>
      </c>
      <c r="S89" s="179">
        <v>1069</v>
      </c>
    </row>
    <row r="90" spans="1:19" s="59" customFormat="1" ht="13.5" customHeight="1">
      <c r="A90" s="156" t="s">
        <v>91</v>
      </c>
      <c r="B90" s="167">
        <f t="shared" si="6"/>
        <v>45257</v>
      </c>
      <c r="C90" s="168">
        <f t="shared" si="7"/>
        <v>20541</v>
      </c>
      <c r="D90" s="168">
        <f t="shared" si="8"/>
        <v>24716</v>
      </c>
      <c r="E90" s="172">
        <v>5071</v>
      </c>
      <c r="F90" s="173">
        <v>2275</v>
      </c>
      <c r="G90" s="174">
        <v>2796</v>
      </c>
      <c r="H90" s="153">
        <v>9346</v>
      </c>
      <c r="I90" s="153">
        <v>4288</v>
      </c>
      <c r="J90" s="153">
        <v>5058</v>
      </c>
      <c r="K90" s="172">
        <v>8516</v>
      </c>
      <c r="L90" s="173">
        <v>3920</v>
      </c>
      <c r="M90" s="174">
        <v>4596</v>
      </c>
      <c r="N90" s="153">
        <v>14104</v>
      </c>
      <c r="O90" s="153">
        <v>6403</v>
      </c>
      <c r="P90" s="153">
        <v>7701</v>
      </c>
      <c r="Q90" s="172">
        <v>8220</v>
      </c>
      <c r="R90" s="173">
        <v>3655</v>
      </c>
      <c r="S90" s="174">
        <v>4565</v>
      </c>
    </row>
    <row r="91" spans="1:19" ht="13.5" customHeight="1">
      <c r="A91" s="154" t="s">
        <v>192</v>
      </c>
      <c r="B91" s="175">
        <f t="shared" si="6"/>
        <v>11776</v>
      </c>
      <c r="C91" s="176">
        <f t="shared" si="7"/>
        <v>5316</v>
      </c>
      <c r="D91" s="176">
        <f t="shared" si="8"/>
        <v>6460</v>
      </c>
      <c r="E91" s="177">
        <v>1272</v>
      </c>
      <c r="F91" s="178">
        <v>560</v>
      </c>
      <c r="G91" s="179">
        <v>712</v>
      </c>
      <c r="H91" s="155">
        <v>2431</v>
      </c>
      <c r="I91" s="155">
        <v>1098</v>
      </c>
      <c r="J91" s="155">
        <v>1333</v>
      </c>
      <c r="K91" s="177">
        <v>2205</v>
      </c>
      <c r="L91" s="178">
        <v>999</v>
      </c>
      <c r="M91" s="179">
        <v>1206</v>
      </c>
      <c r="N91" s="155">
        <v>3726</v>
      </c>
      <c r="O91" s="155">
        <v>1702</v>
      </c>
      <c r="P91" s="155">
        <v>2024</v>
      </c>
      <c r="Q91" s="177">
        <v>2142</v>
      </c>
      <c r="R91" s="178">
        <v>957</v>
      </c>
      <c r="S91" s="179">
        <v>1185</v>
      </c>
    </row>
    <row r="92" spans="1:19" ht="13.5" customHeight="1">
      <c r="A92" s="154" t="s">
        <v>170</v>
      </c>
      <c r="B92" s="175">
        <f t="shared" si="6"/>
        <v>9351</v>
      </c>
      <c r="C92" s="176">
        <f t="shared" si="7"/>
        <v>4379</v>
      </c>
      <c r="D92" s="176">
        <f t="shared" si="8"/>
        <v>4972</v>
      </c>
      <c r="E92" s="177">
        <v>1045</v>
      </c>
      <c r="F92" s="178">
        <v>456</v>
      </c>
      <c r="G92" s="179">
        <v>589</v>
      </c>
      <c r="H92" s="155">
        <v>1886</v>
      </c>
      <c r="I92" s="155">
        <v>877</v>
      </c>
      <c r="J92" s="155">
        <v>1009</v>
      </c>
      <c r="K92" s="177">
        <v>1731</v>
      </c>
      <c r="L92" s="178">
        <v>799</v>
      </c>
      <c r="M92" s="179">
        <v>932</v>
      </c>
      <c r="N92" s="155">
        <v>2941</v>
      </c>
      <c r="O92" s="155">
        <v>1418</v>
      </c>
      <c r="P92" s="155">
        <v>1523</v>
      </c>
      <c r="Q92" s="177">
        <v>1748</v>
      </c>
      <c r="R92" s="178">
        <v>829</v>
      </c>
      <c r="S92" s="179">
        <v>919</v>
      </c>
    </row>
    <row r="93" spans="1:19" ht="13.5" customHeight="1">
      <c r="A93" s="154" t="s">
        <v>169</v>
      </c>
      <c r="B93" s="175">
        <f t="shared" si="6"/>
        <v>8278</v>
      </c>
      <c r="C93" s="176">
        <f t="shared" si="7"/>
        <v>3776</v>
      </c>
      <c r="D93" s="176">
        <f t="shared" si="8"/>
        <v>4502</v>
      </c>
      <c r="E93" s="177">
        <v>952</v>
      </c>
      <c r="F93" s="178">
        <v>437</v>
      </c>
      <c r="G93" s="179">
        <v>515</v>
      </c>
      <c r="H93" s="155">
        <v>1734</v>
      </c>
      <c r="I93" s="155">
        <v>819</v>
      </c>
      <c r="J93" s="155">
        <v>915</v>
      </c>
      <c r="K93" s="177">
        <v>1572</v>
      </c>
      <c r="L93" s="178">
        <v>727</v>
      </c>
      <c r="M93" s="179">
        <v>845</v>
      </c>
      <c r="N93" s="155">
        <v>2539</v>
      </c>
      <c r="O93" s="155">
        <v>1123</v>
      </c>
      <c r="P93" s="155">
        <v>1416</v>
      </c>
      <c r="Q93" s="177">
        <v>1481</v>
      </c>
      <c r="R93" s="178">
        <v>670</v>
      </c>
      <c r="S93" s="179">
        <v>811</v>
      </c>
    </row>
    <row r="94" spans="1:19" ht="13.5" customHeight="1">
      <c r="A94" s="154" t="s">
        <v>166</v>
      </c>
      <c r="B94" s="175">
        <f t="shared" si="6"/>
        <v>8254</v>
      </c>
      <c r="C94" s="176">
        <f t="shared" si="7"/>
        <v>3704</v>
      </c>
      <c r="D94" s="176">
        <f t="shared" si="8"/>
        <v>4550</v>
      </c>
      <c r="E94" s="177">
        <v>928</v>
      </c>
      <c r="F94" s="178">
        <v>439</v>
      </c>
      <c r="G94" s="179">
        <v>489</v>
      </c>
      <c r="H94" s="155">
        <v>1710</v>
      </c>
      <c r="I94" s="155">
        <v>761</v>
      </c>
      <c r="J94" s="155">
        <v>949</v>
      </c>
      <c r="K94" s="177">
        <v>1550</v>
      </c>
      <c r="L94" s="178">
        <v>717</v>
      </c>
      <c r="M94" s="179">
        <v>833</v>
      </c>
      <c r="N94" s="155">
        <v>2590</v>
      </c>
      <c r="O94" s="155">
        <v>1158</v>
      </c>
      <c r="P94" s="155">
        <v>1432</v>
      </c>
      <c r="Q94" s="177">
        <v>1476</v>
      </c>
      <c r="R94" s="178">
        <v>629</v>
      </c>
      <c r="S94" s="179">
        <v>847</v>
      </c>
    </row>
    <row r="95" spans="1:19" ht="13.5" customHeight="1">
      <c r="A95" s="154" t="s">
        <v>191</v>
      </c>
      <c r="B95" s="175">
        <f t="shared" si="6"/>
        <v>7598</v>
      </c>
      <c r="C95" s="176">
        <f t="shared" si="7"/>
        <v>3366</v>
      </c>
      <c r="D95" s="176">
        <f t="shared" si="8"/>
        <v>4232</v>
      </c>
      <c r="E95" s="177">
        <v>874</v>
      </c>
      <c r="F95" s="178">
        <v>383</v>
      </c>
      <c r="G95" s="179">
        <v>491</v>
      </c>
      <c r="H95" s="155">
        <v>1585</v>
      </c>
      <c r="I95" s="155">
        <v>733</v>
      </c>
      <c r="J95" s="155">
        <v>852</v>
      </c>
      <c r="K95" s="177">
        <v>1458</v>
      </c>
      <c r="L95" s="178">
        <v>678</v>
      </c>
      <c r="M95" s="179">
        <v>780</v>
      </c>
      <c r="N95" s="155">
        <v>2308</v>
      </c>
      <c r="O95" s="155">
        <v>1002</v>
      </c>
      <c r="P95" s="155">
        <v>1306</v>
      </c>
      <c r="Q95" s="177">
        <v>1373</v>
      </c>
      <c r="R95" s="178">
        <v>570</v>
      </c>
      <c r="S95" s="179">
        <v>803</v>
      </c>
    </row>
    <row r="96" spans="1:19" s="59" customFormat="1" ht="13.5" customHeight="1">
      <c r="A96" s="156" t="s">
        <v>94</v>
      </c>
      <c r="B96" s="167">
        <f t="shared" si="6"/>
        <v>38487</v>
      </c>
      <c r="C96" s="168">
        <f t="shared" si="7"/>
        <v>16135</v>
      </c>
      <c r="D96" s="168">
        <f t="shared" si="8"/>
        <v>22352</v>
      </c>
      <c r="E96" s="172">
        <v>4581</v>
      </c>
      <c r="F96" s="173">
        <v>2092</v>
      </c>
      <c r="G96" s="174">
        <v>2489</v>
      </c>
      <c r="H96" s="153">
        <v>7735</v>
      </c>
      <c r="I96" s="153">
        <v>3258</v>
      </c>
      <c r="J96" s="153">
        <v>4477</v>
      </c>
      <c r="K96" s="172">
        <v>7143</v>
      </c>
      <c r="L96" s="173">
        <v>3109</v>
      </c>
      <c r="M96" s="174">
        <v>4034</v>
      </c>
      <c r="N96" s="153">
        <v>11778</v>
      </c>
      <c r="O96" s="153">
        <v>4956</v>
      </c>
      <c r="P96" s="153">
        <v>6822</v>
      </c>
      <c r="Q96" s="172">
        <v>7250</v>
      </c>
      <c r="R96" s="173">
        <v>2720</v>
      </c>
      <c r="S96" s="174">
        <v>4530</v>
      </c>
    </row>
    <row r="97" spans="1:19" ht="13.5" customHeight="1">
      <c r="A97" s="154" t="s">
        <v>168</v>
      </c>
      <c r="B97" s="175">
        <f t="shared" si="6"/>
        <v>10551</v>
      </c>
      <c r="C97" s="176">
        <f t="shared" si="7"/>
        <v>4719</v>
      </c>
      <c r="D97" s="176">
        <f t="shared" si="8"/>
        <v>5832</v>
      </c>
      <c r="E97" s="177">
        <v>1227</v>
      </c>
      <c r="F97" s="178">
        <v>569</v>
      </c>
      <c r="G97" s="179">
        <v>658</v>
      </c>
      <c r="H97" s="155">
        <v>2097</v>
      </c>
      <c r="I97" s="155">
        <v>915</v>
      </c>
      <c r="J97" s="155">
        <v>1182</v>
      </c>
      <c r="K97" s="177">
        <v>1926</v>
      </c>
      <c r="L97" s="178">
        <v>894</v>
      </c>
      <c r="M97" s="179">
        <v>1032</v>
      </c>
      <c r="N97" s="155">
        <v>3323</v>
      </c>
      <c r="O97" s="155">
        <v>1521</v>
      </c>
      <c r="P97" s="155">
        <v>1802</v>
      </c>
      <c r="Q97" s="177">
        <v>1978</v>
      </c>
      <c r="R97" s="178">
        <v>820</v>
      </c>
      <c r="S97" s="179">
        <v>1158</v>
      </c>
    </row>
    <row r="98" spans="1:19" ht="13.5" customHeight="1">
      <c r="A98" s="154" t="s">
        <v>228</v>
      </c>
      <c r="B98" s="175">
        <f t="shared" si="6"/>
        <v>8238</v>
      </c>
      <c r="C98" s="176">
        <f t="shared" si="7"/>
        <v>3451</v>
      </c>
      <c r="D98" s="176">
        <f t="shared" si="8"/>
        <v>4787</v>
      </c>
      <c r="E98" s="177">
        <v>996</v>
      </c>
      <c r="F98" s="178">
        <v>448</v>
      </c>
      <c r="G98" s="179">
        <v>548</v>
      </c>
      <c r="H98" s="155">
        <v>1626</v>
      </c>
      <c r="I98" s="155">
        <v>712</v>
      </c>
      <c r="J98" s="155">
        <v>914</v>
      </c>
      <c r="K98" s="177">
        <v>1535</v>
      </c>
      <c r="L98" s="178">
        <v>667</v>
      </c>
      <c r="M98" s="179">
        <v>868</v>
      </c>
      <c r="N98" s="155">
        <v>2508</v>
      </c>
      <c r="O98" s="155">
        <v>1034</v>
      </c>
      <c r="P98" s="155">
        <v>1474</v>
      </c>
      <c r="Q98" s="177">
        <v>1573</v>
      </c>
      <c r="R98" s="178">
        <v>590</v>
      </c>
      <c r="S98" s="179">
        <v>983</v>
      </c>
    </row>
    <row r="99" spans="1:19" ht="13.5" customHeight="1">
      <c r="A99" s="154" t="s">
        <v>165</v>
      </c>
      <c r="B99" s="175">
        <f t="shared" si="6"/>
        <v>6858</v>
      </c>
      <c r="C99" s="176">
        <f t="shared" si="7"/>
        <v>2767</v>
      </c>
      <c r="D99" s="176">
        <f t="shared" si="8"/>
        <v>4091</v>
      </c>
      <c r="E99" s="177">
        <v>836</v>
      </c>
      <c r="F99" s="178">
        <v>371</v>
      </c>
      <c r="G99" s="179">
        <v>465</v>
      </c>
      <c r="H99" s="155">
        <v>1386</v>
      </c>
      <c r="I99" s="155">
        <v>585</v>
      </c>
      <c r="J99" s="155">
        <v>801</v>
      </c>
      <c r="K99" s="177">
        <v>1290</v>
      </c>
      <c r="L99" s="178">
        <v>539</v>
      </c>
      <c r="M99" s="179">
        <v>751</v>
      </c>
      <c r="N99" s="155">
        <v>2082</v>
      </c>
      <c r="O99" s="155">
        <v>821</v>
      </c>
      <c r="P99" s="155">
        <v>1261</v>
      </c>
      <c r="Q99" s="177">
        <v>1264</v>
      </c>
      <c r="R99" s="178">
        <v>451</v>
      </c>
      <c r="S99" s="179">
        <v>813</v>
      </c>
    </row>
    <row r="100" spans="1:19" ht="13.5" customHeight="1">
      <c r="A100" s="154" t="s">
        <v>167</v>
      </c>
      <c r="B100" s="175">
        <f t="shared" si="6"/>
        <v>6754</v>
      </c>
      <c r="C100" s="176">
        <f t="shared" si="7"/>
        <v>2763</v>
      </c>
      <c r="D100" s="176">
        <f t="shared" si="8"/>
        <v>3991</v>
      </c>
      <c r="E100" s="177">
        <v>793</v>
      </c>
      <c r="F100" s="178">
        <v>364</v>
      </c>
      <c r="G100" s="179">
        <v>429</v>
      </c>
      <c r="H100" s="155">
        <v>1426</v>
      </c>
      <c r="I100" s="155">
        <v>573</v>
      </c>
      <c r="J100" s="155">
        <v>853</v>
      </c>
      <c r="K100" s="177">
        <v>1268</v>
      </c>
      <c r="L100" s="178">
        <v>544</v>
      </c>
      <c r="M100" s="179">
        <v>724</v>
      </c>
      <c r="N100" s="155">
        <v>2012</v>
      </c>
      <c r="O100" s="155">
        <v>842</v>
      </c>
      <c r="P100" s="155">
        <v>1170</v>
      </c>
      <c r="Q100" s="177">
        <v>1255</v>
      </c>
      <c r="R100" s="178">
        <v>440</v>
      </c>
      <c r="S100" s="179">
        <v>815</v>
      </c>
    </row>
    <row r="101" spans="1:19" ht="13.5" customHeight="1">
      <c r="A101" s="154" t="s">
        <v>176</v>
      </c>
      <c r="B101" s="175">
        <f t="shared" ref="B101:B126" si="9">SUM(E101,H101,K101,N101,Q101)</f>
        <v>6086</v>
      </c>
      <c r="C101" s="176">
        <f t="shared" ref="C101:C126" si="10">SUM(F101,I101,L101,O101,R101)</f>
        <v>2435</v>
      </c>
      <c r="D101" s="176">
        <f t="shared" ref="D101:D126" si="11">SUM(G101,J101,M101,P101,S101)</f>
        <v>3651</v>
      </c>
      <c r="E101" s="177">
        <v>729</v>
      </c>
      <c r="F101" s="178">
        <v>340</v>
      </c>
      <c r="G101" s="179">
        <v>389</v>
      </c>
      <c r="H101" s="155">
        <v>1200</v>
      </c>
      <c r="I101" s="155">
        <v>473</v>
      </c>
      <c r="J101" s="155">
        <v>727</v>
      </c>
      <c r="K101" s="177">
        <v>1124</v>
      </c>
      <c r="L101" s="178">
        <v>465</v>
      </c>
      <c r="M101" s="179">
        <v>659</v>
      </c>
      <c r="N101" s="155">
        <v>1853</v>
      </c>
      <c r="O101" s="155">
        <v>738</v>
      </c>
      <c r="P101" s="155">
        <v>1115</v>
      </c>
      <c r="Q101" s="177">
        <v>1180</v>
      </c>
      <c r="R101" s="178">
        <v>419</v>
      </c>
      <c r="S101" s="179">
        <v>761</v>
      </c>
    </row>
    <row r="102" spans="1:19" s="59" customFormat="1" ht="13.5" customHeight="1">
      <c r="A102" s="156" t="s">
        <v>100</v>
      </c>
      <c r="B102" s="167">
        <f t="shared" si="9"/>
        <v>22098</v>
      </c>
      <c r="C102" s="168">
        <f t="shared" si="10"/>
        <v>7855</v>
      </c>
      <c r="D102" s="168">
        <f t="shared" si="11"/>
        <v>14243</v>
      </c>
      <c r="E102" s="172">
        <v>2578</v>
      </c>
      <c r="F102" s="173">
        <v>1083</v>
      </c>
      <c r="G102" s="174">
        <v>1495</v>
      </c>
      <c r="H102" s="153">
        <v>4382</v>
      </c>
      <c r="I102" s="153">
        <v>1586</v>
      </c>
      <c r="J102" s="153">
        <v>2796</v>
      </c>
      <c r="K102" s="172">
        <v>4035</v>
      </c>
      <c r="L102" s="173">
        <v>1425</v>
      </c>
      <c r="M102" s="174">
        <v>2610</v>
      </c>
      <c r="N102" s="153">
        <v>6704</v>
      </c>
      <c r="O102" s="153">
        <v>2388</v>
      </c>
      <c r="P102" s="153">
        <v>4316</v>
      </c>
      <c r="Q102" s="172">
        <v>4399</v>
      </c>
      <c r="R102" s="173">
        <v>1373</v>
      </c>
      <c r="S102" s="174">
        <v>3026</v>
      </c>
    </row>
    <row r="103" spans="1:19" ht="13.5" customHeight="1">
      <c r="A103" s="154" t="s">
        <v>163</v>
      </c>
      <c r="B103" s="175">
        <f t="shared" si="9"/>
        <v>5536</v>
      </c>
      <c r="C103" s="176">
        <f t="shared" si="10"/>
        <v>2113</v>
      </c>
      <c r="D103" s="176">
        <f t="shared" si="11"/>
        <v>3423</v>
      </c>
      <c r="E103" s="177">
        <v>618</v>
      </c>
      <c r="F103" s="178">
        <v>274</v>
      </c>
      <c r="G103" s="179">
        <v>344</v>
      </c>
      <c r="H103" s="155">
        <v>1078</v>
      </c>
      <c r="I103" s="155">
        <v>414</v>
      </c>
      <c r="J103" s="155">
        <v>664</v>
      </c>
      <c r="K103" s="177">
        <v>1030</v>
      </c>
      <c r="L103" s="178">
        <v>375</v>
      </c>
      <c r="M103" s="179">
        <v>655</v>
      </c>
      <c r="N103" s="155">
        <v>1687</v>
      </c>
      <c r="O103" s="155">
        <v>672</v>
      </c>
      <c r="P103" s="155">
        <v>1015</v>
      </c>
      <c r="Q103" s="177">
        <v>1123</v>
      </c>
      <c r="R103" s="178">
        <v>378</v>
      </c>
      <c r="S103" s="179">
        <v>745</v>
      </c>
    </row>
    <row r="104" spans="1:19" ht="13.5" customHeight="1">
      <c r="A104" s="154" t="s">
        <v>162</v>
      </c>
      <c r="B104" s="175">
        <f t="shared" si="9"/>
        <v>4704</v>
      </c>
      <c r="C104" s="176">
        <f t="shared" si="10"/>
        <v>1705</v>
      </c>
      <c r="D104" s="176">
        <f t="shared" si="11"/>
        <v>2999</v>
      </c>
      <c r="E104" s="177">
        <v>586</v>
      </c>
      <c r="F104" s="178">
        <v>265</v>
      </c>
      <c r="G104" s="179">
        <v>321</v>
      </c>
      <c r="H104" s="155">
        <v>933</v>
      </c>
      <c r="I104" s="155">
        <v>346</v>
      </c>
      <c r="J104" s="155">
        <v>587</v>
      </c>
      <c r="K104" s="177">
        <v>844</v>
      </c>
      <c r="L104" s="178">
        <v>301</v>
      </c>
      <c r="M104" s="179">
        <v>543</v>
      </c>
      <c r="N104" s="155">
        <v>1449</v>
      </c>
      <c r="O104" s="155">
        <v>517</v>
      </c>
      <c r="P104" s="155">
        <v>932</v>
      </c>
      <c r="Q104" s="177">
        <v>892</v>
      </c>
      <c r="R104" s="178">
        <v>276</v>
      </c>
      <c r="S104" s="179">
        <v>616</v>
      </c>
    </row>
    <row r="105" spans="1:19" ht="13.5" customHeight="1">
      <c r="A105" s="154" t="s">
        <v>160</v>
      </c>
      <c r="B105" s="175">
        <f t="shared" si="9"/>
        <v>4578</v>
      </c>
      <c r="C105" s="176">
        <f t="shared" si="10"/>
        <v>1617</v>
      </c>
      <c r="D105" s="176">
        <f t="shared" si="11"/>
        <v>2961</v>
      </c>
      <c r="E105" s="177">
        <v>497</v>
      </c>
      <c r="F105" s="178">
        <v>187</v>
      </c>
      <c r="G105" s="179">
        <v>310</v>
      </c>
      <c r="H105" s="155">
        <v>903</v>
      </c>
      <c r="I105" s="155">
        <v>356</v>
      </c>
      <c r="J105" s="155">
        <v>547</v>
      </c>
      <c r="K105" s="177">
        <v>846</v>
      </c>
      <c r="L105" s="178">
        <v>306</v>
      </c>
      <c r="M105" s="179">
        <v>540</v>
      </c>
      <c r="N105" s="155">
        <v>1386</v>
      </c>
      <c r="O105" s="155">
        <v>480</v>
      </c>
      <c r="P105" s="155">
        <v>906</v>
      </c>
      <c r="Q105" s="177">
        <v>946</v>
      </c>
      <c r="R105" s="178">
        <v>288</v>
      </c>
      <c r="S105" s="179">
        <v>658</v>
      </c>
    </row>
    <row r="106" spans="1:19" ht="13.5" customHeight="1">
      <c r="A106" s="154" t="s">
        <v>161</v>
      </c>
      <c r="B106" s="175">
        <f t="shared" si="9"/>
        <v>4057</v>
      </c>
      <c r="C106" s="176">
        <f t="shared" si="10"/>
        <v>1415</v>
      </c>
      <c r="D106" s="176">
        <f t="shared" si="11"/>
        <v>2642</v>
      </c>
      <c r="E106" s="177">
        <v>488</v>
      </c>
      <c r="F106" s="178">
        <v>208</v>
      </c>
      <c r="G106" s="179">
        <v>280</v>
      </c>
      <c r="H106" s="155">
        <v>780</v>
      </c>
      <c r="I106" s="155">
        <v>267</v>
      </c>
      <c r="J106" s="155">
        <v>513</v>
      </c>
      <c r="K106" s="177">
        <v>724</v>
      </c>
      <c r="L106" s="178">
        <v>246</v>
      </c>
      <c r="M106" s="179">
        <v>478</v>
      </c>
      <c r="N106" s="155">
        <v>1237</v>
      </c>
      <c r="O106" s="155">
        <v>427</v>
      </c>
      <c r="P106" s="155">
        <v>810</v>
      </c>
      <c r="Q106" s="177">
        <v>828</v>
      </c>
      <c r="R106" s="178">
        <v>267</v>
      </c>
      <c r="S106" s="179">
        <v>561</v>
      </c>
    </row>
    <row r="107" spans="1:19" ht="13.5" customHeight="1">
      <c r="A107" s="154" t="s">
        <v>155</v>
      </c>
      <c r="B107" s="175">
        <f t="shared" si="9"/>
        <v>3223</v>
      </c>
      <c r="C107" s="176">
        <f t="shared" si="10"/>
        <v>1005</v>
      </c>
      <c r="D107" s="176">
        <f t="shared" si="11"/>
        <v>2218</v>
      </c>
      <c r="E107" s="177">
        <v>389</v>
      </c>
      <c r="F107" s="178">
        <v>149</v>
      </c>
      <c r="G107" s="179">
        <v>240</v>
      </c>
      <c r="H107" s="155">
        <v>688</v>
      </c>
      <c r="I107" s="155">
        <v>203</v>
      </c>
      <c r="J107" s="155">
        <v>485</v>
      </c>
      <c r="K107" s="177">
        <v>591</v>
      </c>
      <c r="L107" s="178">
        <v>197</v>
      </c>
      <c r="M107" s="179">
        <v>394</v>
      </c>
      <c r="N107" s="155">
        <v>945</v>
      </c>
      <c r="O107" s="155">
        <v>292</v>
      </c>
      <c r="P107" s="155">
        <v>653</v>
      </c>
      <c r="Q107" s="177">
        <v>610</v>
      </c>
      <c r="R107" s="178">
        <v>164</v>
      </c>
      <c r="S107" s="179">
        <v>446</v>
      </c>
    </row>
    <row r="108" spans="1:19" s="59" customFormat="1" ht="13.5" customHeight="1">
      <c r="A108" s="156" t="s">
        <v>107</v>
      </c>
      <c r="B108" s="167">
        <f t="shared" si="9"/>
        <v>10458</v>
      </c>
      <c r="C108" s="168">
        <f t="shared" si="10"/>
        <v>2849</v>
      </c>
      <c r="D108" s="168">
        <f t="shared" si="11"/>
        <v>7609</v>
      </c>
      <c r="E108" s="172">
        <v>1175</v>
      </c>
      <c r="F108" s="173">
        <v>393</v>
      </c>
      <c r="G108" s="174">
        <v>782</v>
      </c>
      <c r="H108" s="153">
        <v>2116</v>
      </c>
      <c r="I108" s="153">
        <v>594</v>
      </c>
      <c r="J108" s="153">
        <v>1522</v>
      </c>
      <c r="K108" s="172">
        <v>1919</v>
      </c>
      <c r="L108" s="173">
        <v>549</v>
      </c>
      <c r="M108" s="174">
        <v>1370</v>
      </c>
      <c r="N108" s="153">
        <v>3209</v>
      </c>
      <c r="O108" s="153">
        <v>846</v>
      </c>
      <c r="P108" s="153">
        <v>2363</v>
      </c>
      <c r="Q108" s="172">
        <v>2039</v>
      </c>
      <c r="R108" s="173">
        <v>467</v>
      </c>
      <c r="S108" s="174">
        <v>1572</v>
      </c>
    </row>
    <row r="109" spans="1:19" ht="13.5" customHeight="1">
      <c r="A109" s="154" t="s">
        <v>153</v>
      </c>
      <c r="B109" s="175">
        <f t="shared" si="9"/>
        <v>2797</v>
      </c>
      <c r="C109" s="176">
        <f t="shared" si="10"/>
        <v>836</v>
      </c>
      <c r="D109" s="176">
        <f t="shared" si="11"/>
        <v>1961</v>
      </c>
      <c r="E109" s="177">
        <v>308</v>
      </c>
      <c r="F109" s="178">
        <v>110</v>
      </c>
      <c r="G109" s="179">
        <v>198</v>
      </c>
      <c r="H109" s="155">
        <v>592</v>
      </c>
      <c r="I109" s="155">
        <v>184</v>
      </c>
      <c r="J109" s="155">
        <v>408</v>
      </c>
      <c r="K109" s="177">
        <v>523</v>
      </c>
      <c r="L109" s="178">
        <v>164</v>
      </c>
      <c r="M109" s="179">
        <v>359</v>
      </c>
      <c r="N109" s="155">
        <v>822</v>
      </c>
      <c r="O109" s="155">
        <v>243</v>
      </c>
      <c r="P109" s="155">
        <v>579</v>
      </c>
      <c r="Q109" s="177">
        <v>552</v>
      </c>
      <c r="R109" s="178">
        <v>135</v>
      </c>
      <c r="S109" s="179">
        <v>417</v>
      </c>
    </row>
    <row r="110" spans="1:19" ht="13.5" customHeight="1">
      <c r="A110" s="154" t="s">
        <v>164</v>
      </c>
      <c r="B110" s="175">
        <f t="shared" si="9"/>
        <v>2270</v>
      </c>
      <c r="C110" s="176">
        <f t="shared" si="10"/>
        <v>636</v>
      </c>
      <c r="D110" s="176">
        <f t="shared" si="11"/>
        <v>1634</v>
      </c>
      <c r="E110" s="177">
        <v>262</v>
      </c>
      <c r="F110" s="178">
        <v>95</v>
      </c>
      <c r="G110" s="179">
        <v>167</v>
      </c>
      <c r="H110" s="155">
        <v>460</v>
      </c>
      <c r="I110" s="155">
        <v>133</v>
      </c>
      <c r="J110" s="155">
        <v>327</v>
      </c>
      <c r="K110" s="177">
        <v>385</v>
      </c>
      <c r="L110" s="178">
        <v>115</v>
      </c>
      <c r="M110" s="179">
        <v>270</v>
      </c>
      <c r="N110" s="155">
        <v>732</v>
      </c>
      <c r="O110" s="155">
        <v>203</v>
      </c>
      <c r="P110" s="155">
        <v>529</v>
      </c>
      <c r="Q110" s="177">
        <v>431</v>
      </c>
      <c r="R110" s="178">
        <v>90</v>
      </c>
      <c r="S110" s="179">
        <v>341</v>
      </c>
    </row>
    <row r="111" spans="1:19" ht="13.5" customHeight="1">
      <c r="A111" s="154" t="s">
        <v>159</v>
      </c>
      <c r="B111" s="175">
        <f t="shared" si="9"/>
        <v>2157</v>
      </c>
      <c r="C111" s="176">
        <f t="shared" si="10"/>
        <v>529</v>
      </c>
      <c r="D111" s="176">
        <f t="shared" si="11"/>
        <v>1628</v>
      </c>
      <c r="E111" s="177">
        <v>230</v>
      </c>
      <c r="F111" s="178">
        <v>69</v>
      </c>
      <c r="G111" s="179">
        <v>161</v>
      </c>
      <c r="H111" s="155">
        <v>396</v>
      </c>
      <c r="I111" s="155">
        <v>94</v>
      </c>
      <c r="J111" s="155">
        <v>302</v>
      </c>
      <c r="K111" s="177">
        <v>420</v>
      </c>
      <c r="L111" s="178">
        <v>115</v>
      </c>
      <c r="M111" s="179">
        <v>305</v>
      </c>
      <c r="N111" s="155">
        <v>644</v>
      </c>
      <c r="O111" s="155">
        <v>149</v>
      </c>
      <c r="P111" s="155">
        <v>495</v>
      </c>
      <c r="Q111" s="177">
        <v>467</v>
      </c>
      <c r="R111" s="178">
        <v>102</v>
      </c>
      <c r="S111" s="179">
        <v>365</v>
      </c>
    </row>
    <row r="112" spans="1:19" ht="13.5" customHeight="1">
      <c r="A112" s="154" t="s">
        <v>147</v>
      </c>
      <c r="B112" s="175">
        <f t="shared" si="9"/>
        <v>1869</v>
      </c>
      <c r="C112" s="176">
        <f t="shared" si="10"/>
        <v>512</v>
      </c>
      <c r="D112" s="176">
        <f t="shared" si="11"/>
        <v>1357</v>
      </c>
      <c r="E112" s="177">
        <v>221</v>
      </c>
      <c r="F112" s="178">
        <v>68</v>
      </c>
      <c r="G112" s="179">
        <v>153</v>
      </c>
      <c r="H112" s="155">
        <v>386</v>
      </c>
      <c r="I112" s="155">
        <v>107</v>
      </c>
      <c r="J112" s="155">
        <v>279</v>
      </c>
      <c r="K112" s="177">
        <v>353</v>
      </c>
      <c r="L112" s="178">
        <v>100</v>
      </c>
      <c r="M112" s="179">
        <v>253</v>
      </c>
      <c r="N112" s="155">
        <v>572</v>
      </c>
      <c r="O112" s="155">
        <v>157</v>
      </c>
      <c r="P112" s="155">
        <v>415</v>
      </c>
      <c r="Q112" s="177">
        <v>337</v>
      </c>
      <c r="R112" s="178">
        <v>80</v>
      </c>
      <c r="S112" s="179">
        <v>257</v>
      </c>
    </row>
    <row r="113" spans="1:19" ht="13.5" customHeight="1">
      <c r="A113" s="154" t="s">
        <v>157</v>
      </c>
      <c r="B113" s="175">
        <f t="shared" si="9"/>
        <v>1365</v>
      </c>
      <c r="C113" s="176">
        <f t="shared" si="10"/>
        <v>336</v>
      </c>
      <c r="D113" s="176">
        <f t="shared" si="11"/>
        <v>1029</v>
      </c>
      <c r="E113" s="177">
        <v>154</v>
      </c>
      <c r="F113" s="178">
        <v>51</v>
      </c>
      <c r="G113" s="179">
        <v>103</v>
      </c>
      <c r="H113" s="155">
        <v>282</v>
      </c>
      <c r="I113" s="155">
        <v>76</v>
      </c>
      <c r="J113" s="155">
        <v>206</v>
      </c>
      <c r="K113" s="177">
        <v>238</v>
      </c>
      <c r="L113" s="178">
        <v>55</v>
      </c>
      <c r="M113" s="179">
        <v>183</v>
      </c>
      <c r="N113" s="155">
        <v>439</v>
      </c>
      <c r="O113" s="155">
        <v>94</v>
      </c>
      <c r="P113" s="155">
        <v>345</v>
      </c>
      <c r="Q113" s="177">
        <v>252</v>
      </c>
      <c r="R113" s="178">
        <v>60</v>
      </c>
      <c r="S113" s="179">
        <v>192</v>
      </c>
    </row>
    <row r="114" spans="1:19" s="59" customFormat="1" ht="13.5" customHeight="1">
      <c r="A114" s="156" t="s">
        <v>116</v>
      </c>
      <c r="B114" s="167">
        <f t="shared" si="9"/>
        <v>3569</v>
      </c>
      <c r="C114" s="168">
        <f t="shared" si="10"/>
        <v>762</v>
      </c>
      <c r="D114" s="168">
        <f t="shared" si="11"/>
        <v>2807</v>
      </c>
      <c r="E114" s="172">
        <v>417</v>
      </c>
      <c r="F114" s="173">
        <v>114</v>
      </c>
      <c r="G114" s="174">
        <v>303</v>
      </c>
      <c r="H114" s="153">
        <v>739</v>
      </c>
      <c r="I114" s="153">
        <v>146</v>
      </c>
      <c r="J114" s="153">
        <v>593</v>
      </c>
      <c r="K114" s="172">
        <v>677</v>
      </c>
      <c r="L114" s="173">
        <v>157</v>
      </c>
      <c r="M114" s="174">
        <v>520</v>
      </c>
      <c r="N114" s="153">
        <v>1043</v>
      </c>
      <c r="O114" s="153">
        <v>224</v>
      </c>
      <c r="P114" s="153">
        <v>819</v>
      </c>
      <c r="Q114" s="172">
        <v>693</v>
      </c>
      <c r="R114" s="173">
        <v>121</v>
      </c>
      <c r="S114" s="174">
        <v>572</v>
      </c>
    </row>
    <row r="115" spans="1:19" ht="13.5" customHeight="1">
      <c r="A115" s="154" t="s">
        <v>150</v>
      </c>
      <c r="B115" s="175">
        <f t="shared" si="9"/>
        <v>1152</v>
      </c>
      <c r="C115" s="176">
        <f t="shared" si="10"/>
        <v>263</v>
      </c>
      <c r="D115" s="176">
        <f t="shared" si="11"/>
        <v>889</v>
      </c>
      <c r="E115" s="177">
        <v>147</v>
      </c>
      <c r="F115" s="178">
        <v>36</v>
      </c>
      <c r="G115" s="179">
        <v>111</v>
      </c>
      <c r="H115" s="155">
        <v>230</v>
      </c>
      <c r="I115" s="155">
        <v>55</v>
      </c>
      <c r="J115" s="155">
        <v>175</v>
      </c>
      <c r="K115" s="177">
        <v>231</v>
      </c>
      <c r="L115" s="178">
        <v>58</v>
      </c>
      <c r="M115" s="179">
        <v>173</v>
      </c>
      <c r="N115" s="155">
        <v>346</v>
      </c>
      <c r="O115" s="155">
        <v>80</v>
      </c>
      <c r="P115" s="155">
        <v>266</v>
      </c>
      <c r="Q115" s="177">
        <v>198</v>
      </c>
      <c r="R115" s="178">
        <v>34</v>
      </c>
      <c r="S115" s="179">
        <v>164</v>
      </c>
    </row>
    <row r="116" spans="1:19" ht="13.5" customHeight="1">
      <c r="A116" s="154" t="s">
        <v>171</v>
      </c>
      <c r="B116" s="175">
        <f t="shared" si="9"/>
        <v>819</v>
      </c>
      <c r="C116" s="176">
        <f t="shared" si="10"/>
        <v>178</v>
      </c>
      <c r="D116" s="176">
        <f t="shared" si="11"/>
        <v>641</v>
      </c>
      <c r="E116" s="177">
        <v>88</v>
      </c>
      <c r="F116" s="178">
        <v>30</v>
      </c>
      <c r="G116" s="179">
        <v>58</v>
      </c>
      <c r="H116" s="155">
        <v>156</v>
      </c>
      <c r="I116" s="155">
        <v>32</v>
      </c>
      <c r="J116" s="155">
        <v>124</v>
      </c>
      <c r="K116" s="177">
        <v>145</v>
      </c>
      <c r="L116" s="178">
        <v>32</v>
      </c>
      <c r="M116" s="179">
        <v>113</v>
      </c>
      <c r="N116" s="155">
        <v>264</v>
      </c>
      <c r="O116" s="155">
        <v>54</v>
      </c>
      <c r="P116" s="155">
        <v>210</v>
      </c>
      <c r="Q116" s="177">
        <v>166</v>
      </c>
      <c r="R116" s="178">
        <v>30</v>
      </c>
      <c r="S116" s="179">
        <v>136</v>
      </c>
    </row>
    <row r="117" spans="1:19" ht="13.5" customHeight="1">
      <c r="A117" s="154" t="s">
        <v>158</v>
      </c>
      <c r="B117" s="175">
        <f t="shared" si="9"/>
        <v>661</v>
      </c>
      <c r="C117" s="176">
        <f t="shared" si="10"/>
        <v>125</v>
      </c>
      <c r="D117" s="176">
        <f t="shared" si="11"/>
        <v>536</v>
      </c>
      <c r="E117" s="177">
        <v>66</v>
      </c>
      <c r="F117" s="178">
        <v>19</v>
      </c>
      <c r="G117" s="179">
        <v>47</v>
      </c>
      <c r="H117" s="155">
        <v>134</v>
      </c>
      <c r="I117" s="155">
        <v>17</v>
      </c>
      <c r="J117" s="155">
        <v>117</v>
      </c>
      <c r="K117" s="177">
        <v>132</v>
      </c>
      <c r="L117" s="178">
        <v>27</v>
      </c>
      <c r="M117" s="179">
        <v>105</v>
      </c>
      <c r="N117" s="155">
        <v>184</v>
      </c>
      <c r="O117" s="155">
        <v>39</v>
      </c>
      <c r="P117" s="155">
        <v>145</v>
      </c>
      <c r="Q117" s="177">
        <v>145</v>
      </c>
      <c r="R117" s="178">
        <v>23</v>
      </c>
      <c r="S117" s="179">
        <v>122</v>
      </c>
    </row>
    <row r="118" spans="1:19" ht="13.5" customHeight="1">
      <c r="A118" s="154" t="s">
        <v>154</v>
      </c>
      <c r="B118" s="175">
        <f t="shared" si="9"/>
        <v>435</v>
      </c>
      <c r="C118" s="176">
        <f t="shared" si="10"/>
        <v>96</v>
      </c>
      <c r="D118" s="176">
        <f t="shared" si="11"/>
        <v>339</v>
      </c>
      <c r="E118" s="177">
        <v>61</v>
      </c>
      <c r="F118" s="178">
        <v>15</v>
      </c>
      <c r="G118" s="179">
        <v>46</v>
      </c>
      <c r="H118" s="155">
        <v>99</v>
      </c>
      <c r="I118" s="155">
        <v>20</v>
      </c>
      <c r="J118" s="155">
        <v>79</v>
      </c>
      <c r="K118" s="177">
        <v>66</v>
      </c>
      <c r="L118" s="178">
        <v>17</v>
      </c>
      <c r="M118" s="179">
        <v>49</v>
      </c>
      <c r="N118" s="155">
        <v>115</v>
      </c>
      <c r="O118" s="155">
        <v>22</v>
      </c>
      <c r="P118" s="155">
        <v>93</v>
      </c>
      <c r="Q118" s="177">
        <v>94</v>
      </c>
      <c r="R118" s="178">
        <v>22</v>
      </c>
      <c r="S118" s="179">
        <v>72</v>
      </c>
    </row>
    <row r="119" spans="1:19" ht="13.5" customHeight="1">
      <c r="A119" s="154" t="s">
        <v>148</v>
      </c>
      <c r="B119" s="175">
        <f t="shared" si="9"/>
        <v>502</v>
      </c>
      <c r="C119" s="176">
        <f t="shared" si="10"/>
        <v>100</v>
      </c>
      <c r="D119" s="176">
        <f t="shared" si="11"/>
        <v>402</v>
      </c>
      <c r="E119" s="177">
        <v>55</v>
      </c>
      <c r="F119" s="178">
        <v>14</v>
      </c>
      <c r="G119" s="179">
        <v>41</v>
      </c>
      <c r="H119" s="155">
        <v>120</v>
      </c>
      <c r="I119" s="155">
        <v>22</v>
      </c>
      <c r="J119" s="155">
        <v>98</v>
      </c>
      <c r="K119" s="177">
        <v>103</v>
      </c>
      <c r="L119" s="178">
        <v>23</v>
      </c>
      <c r="M119" s="179">
        <v>80</v>
      </c>
      <c r="N119" s="155">
        <v>134</v>
      </c>
      <c r="O119" s="155">
        <v>29</v>
      </c>
      <c r="P119" s="155">
        <v>105</v>
      </c>
      <c r="Q119" s="177">
        <v>90</v>
      </c>
      <c r="R119" s="178">
        <v>12</v>
      </c>
      <c r="S119" s="179">
        <v>78</v>
      </c>
    </row>
    <row r="120" spans="1:19" s="59" customFormat="1" ht="13.5" customHeight="1">
      <c r="A120" s="156" t="s">
        <v>117</v>
      </c>
      <c r="B120" s="167">
        <f t="shared" si="9"/>
        <v>929</v>
      </c>
      <c r="C120" s="168">
        <f t="shared" si="10"/>
        <v>141</v>
      </c>
      <c r="D120" s="168">
        <f t="shared" si="11"/>
        <v>788</v>
      </c>
      <c r="E120" s="172">
        <v>116</v>
      </c>
      <c r="F120" s="173">
        <v>22</v>
      </c>
      <c r="G120" s="174">
        <v>94</v>
      </c>
      <c r="H120" s="153">
        <v>182</v>
      </c>
      <c r="I120" s="153">
        <v>29</v>
      </c>
      <c r="J120" s="153">
        <v>153</v>
      </c>
      <c r="K120" s="172">
        <v>185</v>
      </c>
      <c r="L120" s="173">
        <v>26</v>
      </c>
      <c r="M120" s="174">
        <v>159</v>
      </c>
      <c r="N120" s="153">
        <v>266</v>
      </c>
      <c r="O120" s="153">
        <v>41</v>
      </c>
      <c r="P120" s="153">
        <v>225</v>
      </c>
      <c r="Q120" s="172">
        <v>180</v>
      </c>
      <c r="R120" s="173">
        <v>23</v>
      </c>
      <c r="S120" s="174">
        <v>157</v>
      </c>
    </row>
    <row r="121" spans="1:19" ht="13.5" customHeight="1">
      <c r="A121" s="154" t="s">
        <v>152</v>
      </c>
      <c r="B121" s="175">
        <f t="shared" si="9"/>
        <v>342</v>
      </c>
      <c r="C121" s="176">
        <f t="shared" si="10"/>
        <v>60</v>
      </c>
      <c r="D121" s="176">
        <f t="shared" si="11"/>
        <v>282</v>
      </c>
      <c r="E121" s="177">
        <v>38</v>
      </c>
      <c r="F121" s="178">
        <v>8</v>
      </c>
      <c r="G121" s="179">
        <v>30</v>
      </c>
      <c r="H121" s="155">
        <v>73</v>
      </c>
      <c r="I121" s="155">
        <v>15</v>
      </c>
      <c r="J121" s="155">
        <v>58</v>
      </c>
      <c r="K121" s="177">
        <v>71</v>
      </c>
      <c r="L121" s="178">
        <v>10</v>
      </c>
      <c r="M121" s="179">
        <v>61</v>
      </c>
      <c r="N121" s="155">
        <v>92</v>
      </c>
      <c r="O121" s="155">
        <v>16</v>
      </c>
      <c r="P121" s="155">
        <v>76</v>
      </c>
      <c r="Q121" s="177">
        <v>68</v>
      </c>
      <c r="R121" s="178">
        <v>11</v>
      </c>
      <c r="S121" s="179">
        <v>57</v>
      </c>
    </row>
    <row r="122" spans="1:19" ht="13.5" customHeight="1">
      <c r="A122" s="154" t="s">
        <v>149</v>
      </c>
      <c r="B122" s="175">
        <f t="shared" si="9"/>
        <v>238</v>
      </c>
      <c r="C122" s="176">
        <f t="shared" si="10"/>
        <v>26</v>
      </c>
      <c r="D122" s="176">
        <f t="shared" si="11"/>
        <v>212</v>
      </c>
      <c r="E122" s="177">
        <v>25</v>
      </c>
      <c r="F122" s="178">
        <v>2</v>
      </c>
      <c r="G122" s="179">
        <v>23</v>
      </c>
      <c r="H122" s="155">
        <v>41</v>
      </c>
      <c r="I122" s="155">
        <v>4</v>
      </c>
      <c r="J122" s="155">
        <v>37</v>
      </c>
      <c r="K122" s="177">
        <v>52</v>
      </c>
      <c r="L122" s="178">
        <v>9</v>
      </c>
      <c r="M122" s="179">
        <v>43</v>
      </c>
      <c r="N122" s="155">
        <v>68</v>
      </c>
      <c r="O122" s="155">
        <v>5</v>
      </c>
      <c r="P122" s="155">
        <v>63</v>
      </c>
      <c r="Q122" s="177">
        <v>52</v>
      </c>
      <c r="R122" s="178">
        <v>6</v>
      </c>
      <c r="S122" s="179">
        <v>46</v>
      </c>
    </row>
    <row r="123" spans="1:19" ht="13.5" customHeight="1">
      <c r="A123" s="154" t="s">
        <v>172</v>
      </c>
      <c r="B123" s="175">
        <f t="shared" si="9"/>
        <v>158</v>
      </c>
      <c r="C123" s="176">
        <f t="shared" si="10"/>
        <v>26</v>
      </c>
      <c r="D123" s="176">
        <f t="shared" si="11"/>
        <v>132</v>
      </c>
      <c r="E123" s="177">
        <v>23</v>
      </c>
      <c r="F123" s="178">
        <v>8</v>
      </c>
      <c r="G123" s="179">
        <v>15</v>
      </c>
      <c r="H123" s="155">
        <v>28</v>
      </c>
      <c r="I123" s="155">
        <v>3</v>
      </c>
      <c r="J123" s="155">
        <v>25</v>
      </c>
      <c r="K123" s="177">
        <v>23</v>
      </c>
      <c r="L123" s="178">
        <v>4</v>
      </c>
      <c r="M123" s="179">
        <v>19</v>
      </c>
      <c r="N123" s="155">
        <v>52</v>
      </c>
      <c r="O123" s="155">
        <v>9</v>
      </c>
      <c r="P123" s="155">
        <v>43</v>
      </c>
      <c r="Q123" s="177">
        <v>32</v>
      </c>
      <c r="R123" s="178">
        <v>2</v>
      </c>
      <c r="S123" s="179">
        <v>30</v>
      </c>
    </row>
    <row r="124" spans="1:19" ht="13.5" customHeight="1">
      <c r="A124" s="154" t="s">
        <v>156</v>
      </c>
      <c r="B124" s="175">
        <f t="shared" si="9"/>
        <v>116</v>
      </c>
      <c r="C124" s="176">
        <f t="shared" si="10"/>
        <v>21</v>
      </c>
      <c r="D124" s="176">
        <f t="shared" si="11"/>
        <v>95</v>
      </c>
      <c r="E124" s="177">
        <v>17</v>
      </c>
      <c r="F124" s="178">
        <v>3</v>
      </c>
      <c r="G124" s="179">
        <v>14</v>
      </c>
      <c r="H124" s="155">
        <v>27</v>
      </c>
      <c r="I124" s="155">
        <v>4</v>
      </c>
      <c r="J124" s="155">
        <v>23</v>
      </c>
      <c r="K124" s="177">
        <v>22</v>
      </c>
      <c r="L124" s="178">
        <v>3</v>
      </c>
      <c r="M124" s="179">
        <v>19</v>
      </c>
      <c r="N124" s="155">
        <v>33</v>
      </c>
      <c r="O124" s="155">
        <v>8</v>
      </c>
      <c r="P124" s="155">
        <v>25</v>
      </c>
      <c r="Q124" s="177">
        <v>17</v>
      </c>
      <c r="R124" s="178">
        <v>3</v>
      </c>
      <c r="S124" s="179">
        <v>14</v>
      </c>
    </row>
    <row r="125" spans="1:19" ht="13.5" customHeight="1">
      <c r="A125" s="154" t="s">
        <v>151</v>
      </c>
      <c r="B125" s="175">
        <f t="shared" si="9"/>
        <v>75</v>
      </c>
      <c r="C125" s="176">
        <f t="shared" si="10"/>
        <v>8</v>
      </c>
      <c r="D125" s="176">
        <f t="shared" si="11"/>
        <v>67</v>
      </c>
      <c r="E125" s="177">
        <v>13</v>
      </c>
      <c r="F125" s="178">
        <v>1</v>
      </c>
      <c r="G125" s="179">
        <v>12</v>
      </c>
      <c r="H125" s="155">
        <v>13</v>
      </c>
      <c r="I125" s="155">
        <v>3</v>
      </c>
      <c r="J125" s="155">
        <v>10</v>
      </c>
      <c r="K125" s="177">
        <v>17</v>
      </c>
      <c r="L125" s="178">
        <v>0</v>
      </c>
      <c r="M125" s="179">
        <v>17</v>
      </c>
      <c r="N125" s="155">
        <v>21</v>
      </c>
      <c r="O125" s="155">
        <v>3</v>
      </c>
      <c r="P125" s="155">
        <v>18</v>
      </c>
      <c r="Q125" s="177">
        <v>11</v>
      </c>
      <c r="R125" s="178">
        <v>1</v>
      </c>
      <c r="S125" s="179">
        <v>10</v>
      </c>
    </row>
    <row r="126" spans="1:19" s="59" customFormat="1" ht="13.5" customHeight="1">
      <c r="A126" s="161" t="s">
        <v>125</v>
      </c>
      <c r="B126" s="180">
        <f t="shared" si="9"/>
        <v>346</v>
      </c>
      <c r="C126" s="181">
        <f t="shared" si="10"/>
        <v>37</v>
      </c>
      <c r="D126" s="181">
        <f t="shared" si="11"/>
        <v>309</v>
      </c>
      <c r="E126" s="182">
        <v>53</v>
      </c>
      <c r="F126" s="183">
        <v>7</v>
      </c>
      <c r="G126" s="184">
        <v>46</v>
      </c>
      <c r="H126" s="163">
        <v>65</v>
      </c>
      <c r="I126" s="163">
        <v>7</v>
      </c>
      <c r="J126" s="163">
        <v>58</v>
      </c>
      <c r="K126" s="182">
        <v>82</v>
      </c>
      <c r="L126" s="183">
        <v>11</v>
      </c>
      <c r="M126" s="184">
        <v>71</v>
      </c>
      <c r="N126" s="163">
        <v>93</v>
      </c>
      <c r="O126" s="163">
        <v>10</v>
      </c>
      <c r="P126" s="163">
        <v>83</v>
      </c>
      <c r="Q126" s="182">
        <v>53</v>
      </c>
      <c r="R126" s="183">
        <v>2</v>
      </c>
      <c r="S126" s="184">
        <v>51</v>
      </c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S126"/>
  <sheetViews>
    <sheetView zoomScaleNormal="100" workbookViewId="0">
      <selection activeCell="A13" sqref="A1:XFD1048576"/>
    </sheetView>
  </sheetViews>
  <sheetFormatPr defaultColWidth="8.88671875" defaultRowHeight="14.25"/>
  <cols>
    <col min="1" max="1" width="10.21875" style="80" customWidth="1"/>
    <col min="2" max="2" width="11.109375" style="36" customWidth="1"/>
    <col min="3" max="4" width="10" style="36" customWidth="1"/>
    <col min="5" max="19" width="10.6640625" style="36" customWidth="1"/>
    <col min="20" max="16384" width="8.88671875" style="36"/>
  </cols>
  <sheetData>
    <row r="1" spans="1:19" ht="22.5">
      <c r="A1" s="334" t="s">
        <v>335</v>
      </c>
      <c r="B1" s="334"/>
      <c r="C1" s="334"/>
      <c r="D1" s="334"/>
      <c r="E1" s="334"/>
      <c r="F1" s="334"/>
      <c r="G1" s="334"/>
    </row>
    <row r="2" spans="1:19" ht="18">
      <c r="A2" s="144"/>
    </row>
    <row r="3" spans="1:19" ht="24.75" customHeight="1">
      <c r="A3" s="145" t="s">
        <v>219</v>
      </c>
      <c r="B3" s="358" t="s">
        <v>127</v>
      </c>
      <c r="C3" s="358"/>
      <c r="D3" s="358"/>
      <c r="E3" s="360" t="s">
        <v>129</v>
      </c>
      <c r="F3" s="360"/>
      <c r="G3" s="360"/>
      <c r="H3" s="358" t="s">
        <v>132</v>
      </c>
      <c r="I3" s="358"/>
      <c r="J3" s="358"/>
      <c r="K3" s="360" t="s">
        <v>128</v>
      </c>
      <c r="L3" s="360"/>
      <c r="M3" s="360"/>
      <c r="N3" s="358" t="s">
        <v>130</v>
      </c>
      <c r="O3" s="358"/>
      <c r="P3" s="358"/>
      <c r="Q3" s="360" t="s">
        <v>131</v>
      </c>
      <c r="R3" s="360"/>
      <c r="S3" s="360"/>
    </row>
    <row r="4" spans="1:19" ht="24.75" customHeight="1">
      <c r="A4" s="146" t="s">
        <v>343</v>
      </c>
      <c r="B4" s="147" t="s">
        <v>3</v>
      </c>
      <c r="C4" s="148" t="s">
        <v>1</v>
      </c>
      <c r="D4" s="148" t="s">
        <v>2</v>
      </c>
      <c r="E4" s="166" t="s">
        <v>3</v>
      </c>
      <c r="F4" s="166" t="s">
        <v>1</v>
      </c>
      <c r="G4" s="166" t="s">
        <v>2</v>
      </c>
      <c r="H4" s="148" t="s">
        <v>3</v>
      </c>
      <c r="I4" s="148" t="s">
        <v>1</v>
      </c>
      <c r="J4" s="148" t="s">
        <v>2</v>
      </c>
      <c r="K4" s="166" t="s">
        <v>3</v>
      </c>
      <c r="L4" s="166" t="s">
        <v>1</v>
      </c>
      <c r="M4" s="166" t="s">
        <v>2</v>
      </c>
      <c r="N4" s="148" t="s">
        <v>3</v>
      </c>
      <c r="O4" s="148" t="s">
        <v>1</v>
      </c>
      <c r="P4" s="148" t="s">
        <v>2</v>
      </c>
      <c r="Q4" s="166" t="s">
        <v>3</v>
      </c>
      <c r="R4" s="166" t="s">
        <v>1</v>
      </c>
      <c r="S4" s="166" t="s">
        <v>2</v>
      </c>
    </row>
    <row r="5" spans="1:19" s="151" customFormat="1" ht="25.5" customHeight="1">
      <c r="A5" s="110" t="s">
        <v>213</v>
      </c>
      <c r="B5" s="185">
        <f t="shared" ref="B5:B36" si="0">SUM(E5,H5,K5,N5,Q5)</f>
        <v>1459336</v>
      </c>
      <c r="C5" s="186">
        <f t="shared" ref="C5:C36" si="1">SUM(F5,I5,L5,O5,R5)</f>
        <v>722581</v>
      </c>
      <c r="D5" s="186">
        <f t="shared" ref="D5:D36" si="2">SUM(G5,J5,M5,P5,S5)</f>
        <v>736755</v>
      </c>
      <c r="E5" s="185">
        <v>94475</v>
      </c>
      <c r="F5" s="186">
        <v>46902</v>
      </c>
      <c r="G5" s="187">
        <v>47573</v>
      </c>
      <c r="H5" s="150">
        <v>304172</v>
      </c>
      <c r="I5" s="150">
        <v>149540</v>
      </c>
      <c r="J5" s="150">
        <v>154632</v>
      </c>
      <c r="K5" s="185">
        <v>216369</v>
      </c>
      <c r="L5" s="186">
        <v>104337</v>
      </c>
      <c r="M5" s="187">
        <v>112032</v>
      </c>
      <c r="N5" s="150">
        <v>439773</v>
      </c>
      <c r="O5" s="150">
        <v>218323</v>
      </c>
      <c r="P5" s="150">
        <v>221450</v>
      </c>
      <c r="Q5" s="185">
        <v>404547</v>
      </c>
      <c r="R5" s="186">
        <v>203479</v>
      </c>
      <c r="S5" s="187">
        <v>201068</v>
      </c>
    </row>
    <row r="6" spans="1:19" s="59" customFormat="1" ht="15.75" customHeight="1">
      <c r="A6" s="152" t="s">
        <v>56</v>
      </c>
      <c r="B6" s="167">
        <f t="shared" si="0"/>
        <v>57971</v>
      </c>
      <c r="C6" s="168">
        <f t="shared" si="1"/>
        <v>29822</v>
      </c>
      <c r="D6" s="168">
        <f t="shared" si="2"/>
        <v>28149</v>
      </c>
      <c r="E6" s="172">
        <v>3013</v>
      </c>
      <c r="F6" s="173">
        <v>1585</v>
      </c>
      <c r="G6" s="174">
        <v>1428</v>
      </c>
      <c r="H6" s="153">
        <v>10681</v>
      </c>
      <c r="I6" s="153">
        <v>5553</v>
      </c>
      <c r="J6" s="153">
        <v>5128</v>
      </c>
      <c r="K6" s="172">
        <v>7675</v>
      </c>
      <c r="L6" s="173">
        <v>3941</v>
      </c>
      <c r="M6" s="174">
        <v>3734</v>
      </c>
      <c r="N6" s="153">
        <v>17204</v>
      </c>
      <c r="O6" s="153">
        <v>8784</v>
      </c>
      <c r="P6" s="153">
        <v>8420</v>
      </c>
      <c r="Q6" s="172">
        <v>19398</v>
      </c>
      <c r="R6" s="173">
        <v>9959</v>
      </c>
      <c r="S6" s="174">
        <v>9439</v>
      </c>
    </row>
    <row r="7" spans="1:19" ht="15.75" customHeight="1">
      <c r="A7" s="154" t="s">
        <v>345</v>
      </c>
      <c r="B7" s="175">
        <f t="shared" si="0"/>
        <v>8913</v>
      </c>
      <c r="C7" s="176">
        <f t="shared" si="1"/>
        <v>4623</v>
      </c>
      <c r="D7" s="176">
        <f t="shared" si="2"/>
        <v>4290</v>
      </c>
      <c r="E7" s="177">
        <v>490</v>
      </c>
      <c r="F7" s="178">
        <v>254</v>
      </c>
      <c r="G7" s="179">
        <v>236</v>
      </c>
      <c r="H7" s="155">
        <v>1683</v>
      </c>
      <c r="I7" s="155">
        <v>882</v>
      </c>
      <c r="J7" s="155">
        <v>801</v>
      </c>
      <c r="K7" s="177">
        <v>1123</v>
      </c>
      <c r="L7" s="178">
        <v>575</v>
      </c>
      <c r="M7" s="179">
        <v>548</v>
      </c>
      <c r="N7" s="155">
        <v>2728</v>
      </c>
      <c r="O7" s="155">
        <v>1423</v>
      </c>
      <c r="P7" s="155">
        <v>1305</v>
      </c>
      <c r="Q7" s="177">
        <v>2889</v>
      </c>
      <c r="R7" s="178">
        <v>1489</v>
      </c>
      <c r="S7" s="179">
        <v>1400</v>
      </c>
    </row>
    <row r="8" spans="1:19" ht="15.75" customHeight="1">
      <c r="A8" s="154" t="s">
        <v>347</v>
      </c>
      <c r="B8" s="175">
        <f t="shared" si="0"/>
        <v>10411</v>
      </c>
      <c r="C8" s="176">
        <f t="shared" si="1"/>
        <v>5405</v>
      </c>
      <c r="D8" s="176">
        <f t="shared" si="2"/>
        <v>5006</v>
      </c>
      <c r="E8" s="177">
        <v>555</v>
      </c>
      <c r="F8" s="178">
        <v>306</v>
      </c>
      <c r="G8" s="179">
        <v>249</v>
      </c>
      <c r="H8" s="155">
        <v>1953</v>
      </c>
      <c r="I8" s="155">
        <v>1056</v>
      </c>
      <c r="J8" s="155">
        <v>897</v>
      </c>
      <c r="K8" s="177">
        <v>1345</v>
      </c>
      <c r="L8" s="178">
        <v>704</v>
      </c>
      <c r="M8" s="179">
        <v>641</v>
      </c>
      <c r="N8" s="155">
        <v>3177</v>
      </c>
      <c r="O8" s="155">
        <v>1627</v>
      </c>
      <c r="P8" s="155">
        <v>1550</v>
      </c>
      <c r="Q8" s="177">
        <v>3381</v>
      </c>
      <c r="R8" s="178">
        <v>1712</v>
      </c>
      <c r="S8" s="179">
        <v>1669</v>
      </c>
    </row>
    <row r="9" spans="1:19" ht="15.75" customHeight="1">
      <c r="A9" s="154" t="s">
        <v>338</v>
      </c>
      <c r="B9" s="175">
        <f t="shared" si="0"/>
        <v>12151</v>
      </c>
      <c r="C9" s="176">
        <f t="shared" si="1"/>
        <v>6194</v>
      </c>
      <c r="D9" s="176">
        <f t="shared" si="2"/>
        <v>5957</v>
      </c>
      <c r="E9" s="177">
        <v>595</v>
      </c>
      <c r="F9" s="178">
        <v>300</v>
      </c>
      <c r="G9" s="179">
        <v>295</v>
      </c>
      <c r="H9" s="155">
        <v>2264</v>
      </c>
      <c r="I9" s="155">
        <v>1161</v>
      </c>
      <c r="J9" s="155">
        <v>1103</v>
      </c>
      <c r="K9" s="177">
        <v>1542</v>
      </c>
      <c r="L9" s="178">
        <v>775</v>
      </c>
      <c r="M9" s="179">
        <v>767</v>
      </c>
      <c r="N9" s="155">
        <v>3581</v>
      </c>
      <c r="O9" s="155">
        <v>1807</v>
      </c>
      <c r="P9" s="155">
        <v>1774</v>
      </c>
      <c r="Q9" s="177">
        <v>4169</v>
      </c>
      <c r="R9" s="178">
        <v>2151</v>
      </c>
      <c r="S9" s="179">
        <v>2018</v>
      </c>
    </row>
    <row r="10" spans="1:19" ht="15.75" customHeight="1">
      <c r="A10" s="154" t="s">
        <v>344</v>
      </c>
      <c r="B10" s="175">
        <f t="shared" si="0"/>
        <v>13087</v>
      </c>
      <c r="C10" s="176">
        <f t="shared" si="1"/>
        <v>6740</v>
      </c>
      <c r="D10" s="176">
        <f t="shared" si="2"/>
        <v>6347</v>
      </c>
      <c r="E10" s="177">
        <v>679</v>
      </c>
      <c r="F10" s="178">
        <v>359</v>
      </c>
      <c r="G10" s="179">
        <v>320</v>
      </c>
      <c r="H10" s="155">
        <v>2312</v>
      </c>
      <c r="I10" s="155">
        <v>1206</v>
      </c>
      <c r="J10" s="155">
        <v>1106</v>
      </c>
      <c r="K10" s="177">
        <v>1789</v>
      </c>
      <c r="L10" s="178">
        <v>917</v>
      </c>
      <c r="M10" s="179">
        <v>872</v>
      </c>
      <c r="N10" s="155">
        <v>3872</v>
      </c>
      <c r="O10" s="155">
        <v>1984</v>
      </c>
      <c r="P10" s="155">
        <v>1888</v>
      </c>
      <c r="Q10" s="177">
        <v>4435</v>
      </c>
      <c r="R10" s="178">
        <v>2274</v>
      </c>
      <c r="S10" s="179">
        <v>2161</v>
      </c>
    </row>
    <row r="11" spans="1:19" ht="15.75" customHeight="1">
      <c r="A11" s="154" t="s">
        <v>339</v>
      </c>
      <c r="B11" s="175">
        <f t="shared" si="0"/>
        <v>13409</v>
      </c>
      <c r="C11" s="176">
        <f t="shared" si="1"/>
        <v>6860</v>
      </c>
      <c r="D11" s="176">
        <f t="shared" si="2"/>
        <v>6549</v>
      </c>
      <c r="E11" s="177">
        <v>694</v>
      </c>
      <c r="F11" s="178">
        <v>366</v>
      </c>
      <c r="G11" s="179">
        <v>328</v>
      </c>
      <c r="H11" s="155">
        <v>2469</v>
      </c>
      <c r="I11" s="155">
        <v>1248</v>
      </c>
      <c r="J11" s="155">
        <v>1221</v>
      </c>
      <c r="K11" s="177">
        <v>1876</v>
      </c>
      <c r="L11" s="178">
        <v>970</v>
      </c>
      <c r="M11" s="179">
        <v>906</v>
      </c>
      <c r="N11" s="155">
        <v>3846</v>
      </c>
      <c r="O11" s="155">
        <v>1943</v>
      </c>
      <c r="P11" s="155">
        <v>1903</v>
      </c>
      <c r="Q11" s="177">
        <v>4524</v>
      </c>
      <c r="R11" s="178">
        <v>2333</v>
      </c>
      <c r="S11" s="179">
        <v>2191</v>
      </c>
    </row>
    <row r="12" spans="1:19" s="59" customFormat="1" ht="15.75" customHeight="1">
      <c r="A12" s="156" t="s">
        <v>50</v>
      </c>
      <c r="B12" s="167">
        <f t="shared" si="0"/>
        <v>73306</v>
      </c>
      <c r="C12" s="168">
        <f t="shared" si="1"/>
        <v>37851</v>
      </c>
      <c r="D12" s="168">
        <f t="shared" si="2"/>
        <v>35455</v>
      </c>
      <c r="E12" s="172">
        <v>3060</v>
      </c>
      <c r="F12" s="173">
        <v>1568</v>
      </c>
      <c r="G12" s="174">
        <v>1492</v>
      </c>
      <c r="H12" s="153">
        <v>14148</v>
      </c>
      <c r="I12" s="153">
        <v>7327</v>
      </c>
      <c r="J12" s="153">
        <v>6821</v>
      </c>
      <c r="K12" s="172">
        <v>10353</v>
      </c>
      <c r="L12" s="173">
        <v>5314</v>
      </c>
      <c r="M12" s="174">
        <v>5039</v>
      </c>
      <c r="N12" s="153">
        <v>19984</v>
      </c>
      <c r="O12" s="153">
        <v>10394</v>
      </c>
      <c r="P12" s="153">
        <v>9590</v>
      </c>
      <c r="Q12" s="172">
        <v>25761</v>
      </c>
      <c r="R12" s="173">
        <v>13248</v>
      </c>
      <c r="S12" s="174">
        <v>12513</v>
      </c>
    </row>
    <row r="13" spans="1:19" ht="15.75" customHeight="1">
      <c r="A13" s="154" t="s">
        <v>346</v>
      </c>
      <c r="B13" s="175">
        <f t="shared" si="0"/>
        <v>13531</v>
      </c>
      <c r="C13" s="176">
        <f t="shared" si="1"/>
        <v>6952</v>
      </c>
      <c r="D13" s="176">
        <f t="shared" si="2"/>
        <v>6579</v>
      </c>
      <c r="E13" s="177">
        <v>600</v>
      </c>
      <c r="F13" s="178">
        <v>306</v>
      </c>
      <c r="G13" s="179">
        <v>294</v>
      </c>
      <c r="H13" s="155">
        <v>2625</v>
      </c>
      <c r="I13" s="155">
        <v>1341</v>
      </c>
      <c r="J13" s="155">
        <v>1284</v>
      </c>
      <c r="K13" s="177">
        <v>1868</v>
      </c>
      <c r="L13" s="178">
        <v>961</v>
      </c>
      <c r="M13" s="179">
        <v>907</v>
      </c>
      <c r="N13" s="155">
        <v>3742</v>
      </c>
      <c r="O13" s="155">
        <v>1960</v>
      </c>
      <c r="P13" s="155">
        <v>1782</v>
      </c>
      <c r="Q13" s="177">
        <v>4696</v>
      </c>
      <c r="R13" s="178">
        <v>2384</v>
      </c>
      <c r="S13" s="179">
        <v>2312</v>
      </c>
    </row>
    <row r="14" spans="1:19" ht="15.75" customHeight="1">
      <c r="A14" s="154" t="s">
        <v>340</v>
      </c>
      <c r="B14" s="175">
        <f t="shared" si="0"/>
        <v>15476</v>
      </c>
      <c r="C14" s="176">
        <f t="shared" si="1"/>
        <v>8060</v>
      </c>
      <c r="D14" s="176">
        <f t="shared" si="2"/>
        <v>7416</v>
      </c>
      <c r="E14" s="177">
        <v>674</v>
      </c>
      <c r="F14" s="178">
        <v>339</v>
      </c>
      <c r="G14" s="179">
        <v>335</v>
      </c>
      <c r="H14" s="155">
        <v>2943</v>
      </c>
      <c r="I14" s="155">
        <v>1532</v>
      </c>
      <c r="J14" s="155">
        <v>1411</v>
      </c>
      <c r="K14" s="177">
        <v>2212</v>
      </c>
      <c r="L14" s="178">
        <v>1168</v>
      </c>
      <c r="M14" s="179">
        <v>1044</v>
      </c>
      <c r="N14" s="155">
        <v>4217</v>
      </c>
      <c r="O14" s="155">
        <v>2183</v>
      </c>
      <c r="P14" s="155">
        <v>2034</v>
      </c>
      <c r="Q14" s="177">
        <v>5430</v>
      </c>
      <c r="R14" s="178">
        <v>2838</v>
      </c>
      <c r="S14" s="179">
        <v>2592</v>
      </c>
    </row>
    <row r="15" spans="1:19" ht="15.75" customHeight="1">
      <c r="A15" s="154" t="s">
        <v>337</v>
      </c>
      <c r="B15" s="175">
        <f t="shared" si="0"/>
        <v>14832</v>
      </c>
      <c r="C15" s="176">
        <f t="shared" si="1"/>
        <v>7644</v>
      </c>
      <c r="D15" s="176">
        <f t="shared" si="2"/>
        <v>7188</v>
      </c>
      <c r="E15" s="177">
        <v>654</v>
      </c>
      <c r="F15" s="178">
        <v>318</v>
      </c>
      <c r="G15" s="179">
        <v>336</v>
      </c>
      <c r="H15" s="155">
        <v>2890</v>
      </c>
      <c r="I15" s="155">
        <v>1487</v>
      </c>
      <c r="J15" s="155">
        <v>1403</v>
      </c>
      <c r="K15" s="177">
        <v>2094</v>
      </c>
      <c r="L15" s="178">
        <v>1061</v>
      </c>
      <c r="M15" s="179">
        <v>1033</v>
      </c>
      <c r="N15" s="155">
        <v>4052</v>
      </c>
      <c r="O15" s="155">
        <v>2104</v>
      </c>
      <c r="P15" s="155">
        <v>1948</v>
      </c>
      <c r="Q15" s="177">
        <v>5142</v>
      </c>
      <c r="R15" s="178">
        <v>2674</v>
      </c>
      <c r="S15" s="179">
        <v>2468</v>
      </c>
    </row>
    <row r="16" spans="1:19" ht="15.75" customHeight="1">
      <c r="A16" s="154" t="s">
        <v>342</v>
      </c>
      <c r="B16" s="175">
        <f t="shared" si="0"/>
        <v>15052</v>
      </c>
      <c r="C16" s="176">
        <f t="shared" si="1"/>
        <v>7741</v>
      </c>
      <c r="D16" s="176">
        <f t="shared" si="2"/>
        <v>7311</v>
      </c>
      <c r="E16" s="177">
        <v>612</v>
      </c>
      <c r="F16" s="178">
        <v>327</v>
      </c>
      <c r="G16" s="179">
        <v>285</v>
      </c>
      <c r="H16" s="155">
        <v>2877</v>
      </c>
      <c r="I16" s="155">
        <v>1527</v>
      </c>
      <c r="J16" s="155">
        <v>1350</v>
      </c>
      <c r="K16" s="177">
        <v>2175</v>
      </c>
      <c r="L16" s="178">
        <v>1093</v>
      </c>
      <c r="M16" s="179">
        <v>1082</v>
      </c>
      <c r="N16" s="155">
        <v>4041</v>
      </c>
      <c r="O16" s="155">
        <v>2056</v>
      </c>
      <c r="P16" s="155">
        <v>1985</v>
      </c>
      <c r="Q16" s="177">
        <v>5347</v>
      </c>
      <c r="R16" s="178">
        <v>2738</v>
      </c>
      <c r="S16" s="179">
        <v>2609</v>
      </c>
    </row>
    <row r="17" spans="1:19" ht="15.75" customHeight="1">
      <c r="A17" s="154" t="s">
        <v>341</v>
      </c>
      <c r="B17" s="175">
        <f t="shared" si="0"/>
        <v>14415</v>
      </c>
      <c r="C17" s="176">
        <f t="shared" si="1"/>
        <v>7454</v>
      </c>
      <c r="D17" s="176">
        <f t="shared" si="2"/>
        <v>6961</v>
      </c>
      <c r="E17" s="177">
        <v>520</v>
      </c>
      <c r="F17" s="178">
        <v>278</v>
      </c>
      <c r="G17" s="179">
        <v>242</v>
      </c>
      <c r="H17" s="155">
        <v>2813</v>
      </c>
      <c r="I17" s="155">
        <v>1440</v>
      </c>
      <c r="J17" s="155">
        <v>1373</v>
      </c>
      <c r="K17" s="177">
        <v>2004</v>
      </c>
      <c r="L17" s="178">
        <v>1031</v>
      </c>
      <c r="M17" s="179">
        <v>973</v>
      </c>
      <c r="N17" s="155">
        <v>3932</v>
      </c>
      <c r="O17" s="155">
        <v>2091</v>
      </c>
      <c r="P17" s="155">
        <v>1841</v>
      </c>
      <c r="Q17" s="177">
        <v>5146</v>
      </c>
      <c r="R17" s="178">
        <v>2614</v>
      </c>
      <c r="S17" s="179">
        <v>2532</v>
      </c>
    </row>
    <row r="18" spans="1:19" s="59" customFormat="1" ht="15.75" customHeight="1">
      <c r="A18" s="156" t="s">
        <v>44</v>
      </c>
      <c r="B18" s="167">
        <f t="shared" si="0"/>
        <v>75844</v>
      </c>
      <c r="C18" s="168">
        <f t="shared" si="1"/>
        <v>39243</v>
      </c>
      <c r="D18" s="168">
        <f t="shared" si="2"/>
        <v>36601</v>
      </c>
      <c r="E18" s="172">
        <v>2972</v>
      </c>
      <c r="F18" s="173">
        <v>1527</v>
      </c>
      <c r="G18" s="174">
        <v>1445</v>
      </c>
      <c r="H18" s="153">
        <v>15471</v>
      </c>
      <c r="I18" s="153">
        <v>8067</v>
      </c>
      <c r="J18" s="153">
        <v>7404</v>
      </c>
      <c r="K18" s="172">
        <v>10831</v>
      </c>
      <c r="L18" s="173">
        <v>5484</v>
      </c>
      <c r="M18" s="174">
        <v>5347</v>
      </c>
      <c r="N18" s="153">
        <v>20449</v>
      </c>
      <c r="O18" s="153">
        <v>10790</v>
      </c>
      <c r="P18" s="153">
        <v>9659</v>
      </c>
      <c r="Q18" s="172">
        <v>26121</v>
      </c>
      <c r="R18" s="173">
        <v>13375</v>
      </c>
      <c r="S18" s="174">
        <v>12746</v>
      </c>
    </row>
    <row r="19" spans="1:19" ht="15.75" customHeight="1">
      <c r="A19" s="154" t="s">
        <v>204</v>
      </c>
      <c r="B19" s="175">
        <f t="shared" si="0"/>
        <v>14919</v>
      </c>
      <c r="C19" s="176">
        <f t="shared" si="1"/>
        <v>7620</v>
      </c>
      <c r="D19" s="176">
        <f t="shared" si="2"/>
        <v>7299</v>
      </c>
      <c r="E19" s="177">
        <v>587</v>
      </c>
      <c r="F19" s="178">
        <v>292</v>
      </c>
      <c r="G19" s="179">
        <v>295</v>
      </c>
      <c r="H19" s="155">
        <v>2950</v>
      </c>
      <c r="I19" s="155">
        <v>1514</v>
      </c>
      <c r="J19" s="155">
        <v>1436</v>
      </c>
      <c r="K19" s="177">
        <v>2136</v>
      </c>
      <c r="L19" s="178">
        <v>1092</v>
      </c>
      <c r="M19" s="179">
        <v>1044</v>
      </c>
      <c r="N19" s="155">
        <v>4009</v>
      </c>
      <c r="O19" s="155">
        <v>2092</v>
      </c>
      <c r="P19" s="155">
        <v>1917</v>
      </c>
      <c r="Q19" s="177">
        <v>5237</v>
      </c>
      <c r="R19" s="178">
        <v>2630</v>
      </c>
      <c r="S19" s="179">
        <v>2607</v>
      </c>
    </row>
    <row r="20" spans="1:19" ht="15.75" customHeight="1">
      <c r="A20" s="154" t="s">
        <v>214</v>
      </c>
      <c r="B20" s="175">
        <f t="shared" si="0"/>
        <v>16227</v>
      </c>
      <c r="C20" s="176">
        <f t="shared" si="1"/>
        <v>8437</v>
      </c>
      <c r="D20" s="176">
        <f t="shared" si="2"/>
        <v>7790</v>
      </c>
      <c r="E20" s="177">
        <v>624</v>
      </c>
      <c r="F20" s="178">
        <v>314</v>
      </c>
      <c r="G20" s="179">
        <v>310</v>
      </c>
      <c r="H20" s="155">
        <v>3244</v>
      </c>
      <c r="I20" s="155">
        <v>1681</v>
      </c>
      <c r="J20" s="155">
        <v>1563</v>
      </c>
      <c r="K20" s="177">
        <v>2287</v>
      </c>
      <c r="L20" s="178">
        <v>1163</v>
      </c>
      <c r="M20" s="179">
        <v>1124</v>
      </c>
      <c r="N20" s="155">
        <v>4353</v>
      </c>
      <c r="O20" s="155">
        <v>2317</v>
      </c>
      <c r="P20" s="155">
        <v>2036</v>
      </c>
      <c r="Q20" s="177">
        <v>5719</v>
      </c>
      <c r="R20" s="178">
        <v>2962</v>
      </c>
      <c r="S20" s="179">
        <v>2757</v>
      </c>
    </row>
    <row r="21" spans="1:19" ht="15.75" customHeight="1">
      <c r="A21" s="154" t="s">
        <v>206</v>
      </c>
      <c r="B21" s="175">
        <f t="shared" si="0"/>
        <v>14734</v>
      </c>
      <c r="C21" s="176">
        <f t="shared" si="1"/>
        <v>7626</v>
      </c>
      <c r="D21" s="176">
        <f t="shared" si="2"/>
        <v>7108</v>
      </c>
      <c r="E21" s="177">
        <v>590</v>
      </c>
      <c r="F21" s="178">
        <v>304</v>
      </c>
      <c r="G21" s="179">
        <v>286</v>
      </c>
      <c r="H21" s="155">
        <v>3075</v>
      </c>
      <c r="I21" s="155">
        <v>1635</v>
      </c>
      <c r="J21" s="155">
        <v>1440</v>
      </c>
      <c r="K21" s="177">
        <v>2131</v>
      </c>
      <c r="L21" s="178">
        <v>1045</v>
      </c>
      <c r="M21" s="179">
        <v>1086</v>
      </c>
      <c r="N21" s="155">
        <v>3923</v>
      </c>
      <c r="O21" s="155">
        <v>2063</v>
      </c>
      <c r="P21" s="155">
        <v>1860</v>
      </c>
      <c r="Q21" s="177">
        <v>5015</v>
      </c>
      <c r="R21" s="178">
        <v>2579</v>
      </c>
      <c r="S21" s="179">
        <v>2436</v>
      </c>
    </row>
    <row r="22" spans="1:19" ht="15.75" customHeight="1">
      <c r="A22" s="154" t="s">
        <v>198</v>
      </c>
      <c r="B22" s="175">
        <f t="shared" si="0"/>
        <v>14321</v>
      </c>
      <c r="C22" s="176">
        <f t="shared" si="1"/>
        <v>7420</v>
      </c>
      <c r="D22" s="176">
        <f t="shared" si="2"/>
        <v>6901</v>
      </c>
      <c r="E22" s="177">
        <v>508</v>
      </c>
      <c r="F22" s="178">
        <v>270</v>
      </c>
      <c r="G22" s="179">
        <v>238</v>
      </c>
      <c r="H22" s="155">
        <v>2918</v>
      </c>
      <c r="I22" s="155">
        <v>1539</v>
      </c>
      <c r="J22" s="155">
        <v>1379</v>
      </c>
      <c r="K22" s="177">
        <v>2074</v>
      </c>
      <c r="L22" s="178">
        <v>1041</v>
      </c>
      <c r="M22" s="179">
        <v>1033</v>
      </c>
      <c r="N22" s="155">
        <v>3911</v>
      </c>
      <c r="O22" s="155">
        <v>2066</v>
      </c>
      <c r="P22" s="155">
        <v>1845</v>
      </c>
      <c r="Q22" s="177">
        <v>4910</v>
      </c>
      <c r="R22" s="178">
        <v>2504</v>
      </c>
      <c r="S22" s="179">
        <v>2406</v>
      </c>
    </row>
    <row r="23" spans="1:19" ht="15.75" customHeight="1">
      <c r="A23" s="154" t="s">
        <v>205</v>
      </c>
      <c r="B23" s="175">
        <f t="shared" si="0"/>
        <v>15643</v>
      </c>
      <c r="C23" s="176">
        <f t="shared" si="1"/>
        <v>8140</v>
      </c>
      <c r="D23" s="176">
        <f t="shared" si="2"/>
        <v>7503</v>
      </c>
      <c r="E23" s="177">
        <v>663</v>
      </c>
      <c r="F23" s="178">
        <v>347</v>
      </c>
      <c r="G23" s="179">
        <v>316</v>
      </c>
      <c r="H23" s="155">
        <v>3284</v>
      </c>
      <c r="I23" s="155">
        <v>1698</v>
      </c>
      <c r="J23" s="155">
        <v>1586</v>
      </c>
      <c r="K23" s="177">
        <v>2203</v>
      </c>
      <c r="L23" s="178">
        <v>1143</v>
      </c>
      <c r="M23" s="179">
        <v>1060</v>
      </c>
      <c r="N23" s="155">
        <v>4253</v>
      </c>
      <c r="O23" s="155">
        <v>2252</v>
      </c>
      <c r="P23" s="155">
        <v>2001</v>
      </c>
      <c r="Q23" s="177">
        <v>5240</v>
      </c>
      <c r="R23" s="178">
        <v>2700</v>
      </c>
      <c r="S23" s="179">
        <v>2540</v>
      </c>
    </row>
    <row r="24" spans="1:19" s="59" customFormat="1" ht="15.75" customHeight="1">
      <c r="A24" s="156" t="s">
        <v>38</v>
      </c>
      <c r="B24" s="167">
        <f t="shared" si="0"/>
        <v>96043</v>
      </c>
      <c r="C24" s="168">
        <f t="shared" si="1"/>
        <v>49939</v>
      </c>
      <c r="D24" s="168">
        <f t="shared" si="2"/>
        <v>46104</v>
      </c>
      <c r="E24" s="172">
        <v>4430</v>
      </c>
      <c r="F24" s="173">
        <v>2296</v>
      </c>
      <c r="G24" s="174">
        <v>2134</v>
      </c>
      <c r="H24" s="153">
        <v>20605</v>
      </c>
      <c r="I24" s="153">
        <v>10874</v>
      </c>
      <c r="J24" s="153">
        <v>9731</v>
      </c>
      <c r="K24" s="172">
        <v>13516</v>
      </c>
      <c r="L24" s="173">
        <v>6821</v>
      </c>
      <c r="M24" s="174">
        <v>6695</v>
      </c>
      <c r="N24" s="153">
        <v>27516</v>
      </c>
      <c r="O24" s="153">
        <v>14400</v>
      </c>
      <c r="P24" s="153">
        <v>13116</v>
      </c>
      <c r="Q24" s="172">
        <v>29976</v>
      </c>
      <c r="R24" s="173">
        <v>15548</v>
      </c>
      <c r="S24" s="174">
        <v>14428</v>
      </c>
    </row>
    <row r="25" spans="1:19" ht="15.75" customHeight="1">
      <c r="A25" s="154" t="s">
        <v>200</v>
      </c>
      <c r="B25" s="175">
        <f t="shared" si="0"/>
        <v>16954</v>
      </c>
      <c r="C25" s="176">
        <f t="shared" si="1"/>
        <v>8882</v>
      </c>
      <c r="D25" s="176">
        <f t="shared" si="2"/>
        <v>8072</v>
      </c>
      <c r="E25" s="177">
        <v>725</v>
      </c>
      <c r="F25" s="178">
        <v>391</v>
      </c>
      <c r="G25" s="179">
        <v>334</v>
      </c>
      <c r="H25" s="155">
        <v>3503</v>
      </c>
      <c r="I25" s="155">
        <v>1869</v>
      </c>
      <c r="J25" s="155">
        <v>1634</v>
      </c>
      <c r="K25" s="177">
        <v>2328</v>
      </c>
      <c r="L25" s="178">
        <v>1194</v>
      </c>
      <c r="M25" s="179">
        <v>1134</v>
      </c>
      <c r="N25" s="155">
        <v>4827</v>
      </c>
      <c r="O25" s="155">
        <v>2537</v>
      </c>
      <c r="P25" s="155">
        <v>2290</v>
      </c>
      <c r="Q25" s="177">
        <v>5571</v>
      </c>
      <c r="R25" s="178">
        <v>2891</v>
      </c>
      <c r="S25" s="179">
        <v>2680</v>
      </c>
    </row>
    <row r="26" spans="1:19" ht="15.75" customHeight="1">
      <c r="A26" s="154" t="s">
        <v>215</v>
      </c>
      <c r="B26" s="175">
        <f t="shared" si="0"/>
        <v>16707</v>
      </c>
      <c r="C26" s="176">
        <f t="shared" si="1"/>
        <v>8660</v>
      </c>
      <c r="D26" s="176">
        <f t="shared" si="2"/>
        <v>8047</v>
      </c>
      <c r="E26" s="177">
        <v>733</v>
      </c>
      <c r="F26" s="178">
        <v>372</v>
      </c>
      <c r="G26" s="179">
        <v>361</v>
      </c>
      <c r="H26" s="155">
        <v>3594</v>
      </c>
      <c r="I26" s="155">
        <v>1939</v>
      </c>
      <c r="J26" s="155">
        <v>1655</v>
      </c>
      <c r="K26" s="177">
        <v>2421</v>
      </c>
      <c r="L26" s="178">
        <v>1206</v>
      </c>
      <c r="M26" s="179">
        <v>1215</v>
      </c>
      <c r="N26" s="155">
        <v>4682</v>
      </c>
      <c r="O26" s="155">
        <v>2425</v>
      </c>
      <c r="P26" s="155">
        <v>2257</v>
      </c>
      <c r="Q26" s="177">
        <v>5277</v>
      </c>
      <c r="R26" s="178">
        <v>2718</v>
      </c>
      <c r="S26" s="179">
        <v>2559</v>
      </c>
    </row>
    <row r="27" spans="1:19" ht="15.75" customHeight="1">
      <c r="A27" s="154" t="s">
        <v>201</v>
      </c>
      <c r="B27" s="175">
        <f t="shared" si="0"/>
        <v>19260</v>
      </c>
      <c r="C27" s="176">
        <f t="shared" si="1"/>
        <v>9991</v>
      </c>
      <c r="D27" s="176">
        <f t="shared" si="2"/>
        <v>9269</v>
      </c>
      <c r="E27" s="177">
        <v>868</v>
      </c>
      <c r="F27" s="178">
        <v>441</v>
      </c>
      <c r="G27" s="179">
        <v>427</v>
      </c>
      <c r="H27" s="155">
        <v>4175</v>
      </c>
      <c r="I27" s="155">
        <v>2161</v>
      </c>
      <c r="J27" s="155">
        <v>2014</v>
      </c>
      <c r="K27" s="177">
        <v>2741</v>
      </c>
      <c r="L27" s="178">
        <v>1390</v>
      </c>
      <c r="M27" s="179">
        <v>1351</v>
      </c>
      <c r="N27" s="155">
        <v>5488</v>
      </c>
      <c r="O27" s="155">
        <v>2891</v>
      </c>
      <c r="P27" s="155">
        <v>2597</v>
      </c>
      <c r="Q27" s="177">
        <v>5988</v>
      </c>
      <c r="R27" s="178">
        <v>3108</v>
      </c>
      <c r="S27" s="179">
        <v>2880</v>
      </c>
    </row>
    <row r="28" spans="1:19" ht="15.75" customHeight="1">
      <c r="A28" s="154" t="s">
        <v>210</v>
      </c>
      <c r="B28" s="175">
        <f t="shared" si="0"/>
        <v>22146</v>
      </c>
      <c r="C28" s="176">
        <f t="shared" si="1"/>
        <v>11565</v>
      </c>
      <c r="D28" s="176">
        <f t="shared" si="2"/>
        <v>10581</v>
      </c>
      <c r="E28" s="177">
        <v>1062</v>
      </c>
      <c r="F28" s="178">
        <v>556</v>
      </c>
      <c r="G28" s="179">
        <v>506</v>
      </c>
      <c r="H28" s="155">
        <v>4736</v>
      </c>
      <c r="I28" s="155">
        <v>2467</v>
      </c>
      <c r="J28" s="155">
        <v>2269</v>
      </c>
      <c r="K28" s="177">
        <v>3088</v>
      </c>
      <c r="L28" s="178">
        <v>1552</v>
      </c>
      <c r="M28" s="179">
        <v>1536</v>
      </c>
      <c r="N28" s="155">
        <v>6426</v>
      </c>
      <c r="O28" s="155">
        <v>3430</v>
      </c>
      <c r="P28" s="155">
        <v>2996</v>
      </c>
      <c r="Q28" s="177">
        <v>6834</v>
      </c>
      <c r="R28" s="178">
        <v>3560</v>
      </c>
      <c r="S28" s="179">
        <v>3274</v>
      </c>
    </row>
    <row r="29" spans="1:19" ht="15.75" customHeight="1">
      <c r="A29" s="154" t="s">
        <v>209</v>
      </c>
      <c r="B29" s="175">
        <f t="shared" si="0"/>
        <v>20976</v>
      </c>
      <c r="C29" s="176">
        <f t="shared" si="1"/>
        <v>10841</v>
      </c>
      <c r="D29" s="176">
        <f t="shared" si="2"/>
        <v>10135</v>
      </c>
      <c r="E29" s="177">
        <v>1042</v>
      </c>
      <c r="F29" s="178">
        <v>536</v>
      </c>
      <c r="G29" s="179">
        <v>506</v>
      </c>
      <c r="H29" s="155">
        <v>4597</v>
      </c>
      <c r="I29" s="155">
        <v>2438</v>
      </c>
      <c r="J29" s="155">
        <v>2159</v>
      </c>
      <c r="K29" s="177">
        <v>2938</v>
      </c>
      <c r="L29" s="178">
        <v>1479</v>
      </c>
      <c r="M29" s="179">
        <v>1459</v>
      </c>
      <c r="N29" s="155">
        <v>6093</v>
      </c>
      <c r="O29" s="155">
        <v>3117</v>
      </c>
      <c r="P29" s="155">
        <v>2976</v>
      </c>
      <c r="Q29" s="177">
        <v>6306</v>
      </c>
      <c r="R29" s="178">
        <v>3271</v>
      </c>
      <c r="S29" s="179">
        <v>3035</v>
      </c>
    </row>
    <row r="30" spans="1:19" s="59" customFormat="1" ht="16.5" customHeight="1">
      <c r="A30" s="156" t="s">
        <v>32</v>
      </c>
      <c r="B30" s="167">
        <f t="shared" si="0"/>
        <v>111295</v>
      </c>
      <c r="C30" s="168">
        <f t="shared" si="1"/>
        <v>58402</v>
      </c>
      <c r="D30" s="168">
        <f t="shared" si="2"/>
        <v>52893</v>
      </c>
      <c r="E30" s="172">
        <v>6708</v>
      </c>
      <c r="F30" s="173">
        <v>3455</v>
      </c>
      <c r="G30" s="174">
        <v>3253</v>
      </c>
      <c r="H30" s="153">
        <v>24349</v>
      </c>
      <c r="I30" s="153">
        <v>12721</v>
      </c>
      <c r="J30" s="153">
        <v>11628</v>
      </c>
      <c r="K30" s="172">
        <v>15708</v>
      </c>
      <c r="L30" s="173">
        <v>8113</v>
      </c>
      <c r="M30" s="174">
        <v>7595</v>
      </c>
      <c r="N30" s="153">
        <v>33766</v>
      </c>
      <c r="O30" s="153">
        <v>17832</v>
      </c>
      <c r="P30" s="153">
        <v>15934</v>
      </c>
      <c r="Q30" s="172">
        <v>30764</v>
      </c>
      <c r="R30" s="173">
        <v>16281</v>
      </c>
      <c r="S30" s="174">
        <v>14483</v>
      </c>
    </row>
    <row r="31" spans="1:19" ht="16.5" customHeight="1">
      <c r="A31" s="154" t="s">
        <v>203</v>
      </c>
      <c r="B31" s="175">
        <f t="shared" si="0"/>
        <v>21649</v>
      </c>
      <c r="C31" s="176">
        <f t="shared" si="1"/>
        <v>11363</v>
      </c>
      <c r="D31" s="176">
        <f t="shared" si="2"/>
        <v>10286</v>
      </c>
      <c r="E31" s="177">
        <v>1186</v>
      </c>
      <c r="F31" s="178">
        <v>627</v>
      </c>
      <c r="G31" s="179">
        <v>559</v>
      </c>
      <c r="H31" s="155">
        <v>4674</v>
      </c>
      <c r="I31" s="155">
        <v>2482</v>
      </c>
      <c r="J31" s="155">
        <v>2192</v>
      </c>
      <c r="K31" s="177">
        <v>3131</v>
      </c>
      <c r="L31" s="178">
        <v>1628</v>
      </c>
      <c r="M31" s="179">
        <v>1503</v>
      </c>
      <c r="N31" s="155">
        <v>6355</v>
      </c>
      <c r="O31" s="155">
        <v>3322</v>
      </c>
      <c r="P31" s="155">
        <v>3033</v>
      </c>
      <c r="Q31" s="177">
        <v>6303</v>
      </c>
      <c r="R31" s="178">
        <v>3304</v>
      </c>
      <c r="S31" s="179">
        <v>2999</v>
      </c>
    </row>
    <row r="32" spans="1:19" ht="16.5" customHeight="1">
      <c r="A32" s="154" t="s">
        <v>208</v>
      </c>
      <c r="B32" s="175">
        <f t="shared" si="0"/>
        <v>22672</v>
      </c>
      <c r="C32" s="176">
        <f t="shared" si="1"/>
        <v>11827</v>
      </c>
      <c r="D32" s="176">
        <f t="shared" si="2"/>
        <v>10845</v>
      </c>
      <c r="E32" s="177">
        <v>1267</v>
      </c>
      <c r="F32" s="178">
        <v>654</v>
      </c>
      <c r="G32" s="179">
        <v>613</v>
      </c>
      <c r="H32" s="155">
        <v>5016</v>
      </c>
      <c r="I32" s="155">
        <v>2629</v>
      </c>
      <c r="J32" s="155">
        <v>2387</v>
      </c>
      <c r="K32" s="177">
        <v>3143</v>
      </c>
      <c r="L32" s="178">
        <v>1624</v>
      </c>
      <c r="M32" s="179">
        <v>1519</v>
      </c>
      <c r="N32" s="155">
        <v>6773</v>
      </c>
      <c r="O32" s="155">
        <v>3521</v>
      </c>
      <c r="P32" s="155">
        <v>3252</v>
      </c>
      <c r="Q32" s="177">
        <v>6473</v>
      </c>
      <c r="R32" s="178">
        <v>3399</v>
      </c>
      <c r="S32" s="179">
        <v>3074</v>
      </c>
    </row>
    <row r="33" spans="1:19" ht="16.5" customHeight="1">
      <c r="A33" s="154" t="s">
        <v>207</v>
      </c>
      <c r="B33" s="175">
        <f t="shared" si="0"/>
        <v>22397</v>
      </c>
      <c r="C33" s="176">
        <f t="shared" si="1"/>
        <v>11730</v>
      </c>
      <c r="D33" s="176">
        <f t="shared" si="2"/>
        <v>10667</v>
      </c>
      <c r="E33" s="177">
        <v>1336</v>
      </c>
      <c r="F33" s="178">
        <v>699</v>
      </c>
      <c r="G33" s="179">
        <v>637</v>
      </c>
      <c r="H33" s="155">
        <v>4808</v>
      </c>
      <c r="I33" s="155">
        <v>2500</v>
      </c>
      <c r="J33" s="155">
        <v>2308</v>
      </c>
      <c r="K33" s="177">
        <v>3160</v>
      </c>
      <c r="L33" s="178">
        <v>1583</v>
      </c>
      <c r="M33" s="179">
        <v>1577</v>
      </c>
      <c r="N33" s="155">
        <v>6844</v>
      </c>
      <c r="O33" s="155">
        <v>3622</v>
      </c>
      <c r="P33" s="155">
        <v>3222</v>
      </c>
      <c r="Q33" s="177">
        <v>6249</v>
      </c>
      <c r="R33" s="178">
        <v>3326</v>
      </c>
      <c r="S33" s="179">
        <v>2923</v>
      </c>
    </row>
    <row r="34" spans="1:19" ht="16.5" customHeight="1">
      <c r="A34" s="154" t="s">
        <v>225</v>
      </c>
      <c r="B34" s="175">
        <f t="shared" si="0"/>
        <v>22809</v>
      </c>
      <c r="C34" s="176">
        <f t="shared" si="1"/>
        <v>11861</v>
      </c>
      <c r="D34" s="176">
        <f t="shared" si="2"/>
        <v>10948</v>
      </c>
      <c r="E34" s="177">
        <v>1466</v>
      </c>
      <c r="F34" s="178">
        <v>714</v>
      </c>
      <c r="G34" s="179">
        <v>752</v>
      </c>
      <c r="H34" s="155">
        <v>5045</v>
      </c>
      <c r="I34" s="155">
        <v>2605</v>
      </c>
      <c r="J34" s="155">
        <v>2440</v>
      </c>
      <c r="K34" s="177">
        <v>3240</v>
      </c>
      <c r="L34" s="178">
        <v>1671</v>
      </c>
      <c r="M34" s="179">
        <v>1569</v>
      </c>
      <c r="N34" s="155">
        <v>7028</v>
      </c>
      <c r="O34" s="155">
        <v>3687</v>
      </c>
      <c r="P34" s="155">
        <v>3341</v>
      </c>
      <c r="Q34" s="177">
        <v>6030</v>
      </c>
      <c r="R34" s="178">
        <v>3184</v>
      </c>
      <c r="S34" s="179">
        <v>2846</v>
      </c>
    </row>
    <row r="35" spans="1:19" ht="16.5" customHeight="1">
      <c r="A35" s="154" t="s">
        <v>211</v>
      </c>
      <c r="B35" s="175">
        <f t="shared" si="0"/>
        <v>21768</v>
      </c>
      <c r="C35" s="176">
        <f t="shared" si="1"/>
        <v>11621</v>
      </c>
      <c r="D35" s="176">
        <f t="shared" si="2"/>
        <v>10147</v>
      </c>
      <c r="E35" s="177">
        <v>1453</v>
      </c>
      <c r="F35" s="178">
        <v>761</v>
      </c>
      <c r="G35" s="179">
        <v>692</v>
      </c>
      <c r="H35" s="155">
        <v>4806</v>
      </c>
      <c r="I35" s="155">
        <v>2505</v>
      </c>
      <c r="J35" s="155">
        <v>2301</v>
      </c>
      <c r="K35" s="177">
        <v>3034</v>
      </c>
      <c r="L35" s="178">
        <v>1607</v>
      </c>
      <c r="M35" s="179">
        <v>1427</v>
      </c>
      <c r="N35" s="155">
        <v>6766</v>
      </c>
      <c r="O35" s="155">
        <v>3680</v>
      </c>
      <c r="P35" s="155">
        <v>3086</v>
      </c>
      <c r="Q35" s="177">
        <v>5709</v>
      </c>
      <c r="R35" s="178">
        <v>3068</v>
      </c>
      <c r="S35" s="179">
        <v>2641</v>
      </c>
    </row>
    <row r="36" spans="1:19" s="59" customFormat="1" ht="16.5" customHeight="1">
      <c r="A36" s="157" t="s">
        <v>26</v>
      </c>
      <c r="B36" s="167">
        <f t="shared" si="0"/>
        <v>94448</v>
      </c>
      <c r="C36" s="168">
        <f t="shared" si="1"/>
        <v>49328</v>
      </c>
      <c r="D36" s="168">
        <f t="shared" si="2"/>
        <v>45120</v>
      </c>
      <c r="E36" s="172">
        <v>6329</v>
      </c>
      <c r="F36" s="173">
        <v>3338</v>
      </c>
      <c r="G36" s="174">
        <v>2991</v>
      </c>
      <c r="H36" s="153">
        <v>20791</v>
      </c>
      <c r="I36" s="153">
        <v>10699</v>
      </c>
      <c r="J36" s="153">
        <v>10092</v>
      </c>
      <c r="K36" s="172">
        <v>13028</v>
      </c>
      <c r="L36" s="173">
        <v>6712</v>
      </c>
      <c r="M36" s="174">
        <v>6316</v>
      </c>
      <c r="N36" s="153">
        <v>29675</v>
      </c>
      <c r="O36" s="153">
        <v>15586</v>
      </c>
      <c r="P36" s="153">
        <v>14089</v>
      </c>
      <c r="Q36" s="172">
        <v>24625</v>
      </c>
      <c r="R36" s="173">
        <v>12993</v>
      </c>
      <c r="S36" s="174">
        <v>11632</v>
      </c>
    </row>
    <row r="37" spans="1:19" ht="16.5" customHeight="1">
      <c r="A37" s="158" t="s">
        <v>25</v>
      </c>
      <c r="B37" s="175">
        <f t="shared" ref="B37:B68" si="3">SUM(E37,H37,K37,N37,Q37)</f>
        <v>20869</v>
      </c>
      <c r="C37" s="176">
        <f t="shared" ref="C37:C68" si="4">SUM(F37,I37,L37,O37,R37)</f>
        <v>11066</v>
      </c>
      <c r="D37" s="176">
        <f t="shared" ref="D37:D68" si="5">SUM(G37,J37,M37,P37,S37)</f>
        <v>9803</v>
      </c>
      <c r="E37" s="177">
        <v>1351</v>
      </c>
      <c r="F37" s="178">
        <v>704</v>
      </c>
      <c r="G37" s="179">
        <v>647</v>
      </c>
      <c r="H37" s="155">
        <v>4584</v>
      </c>
      <c r="I37" s="155">
        <v>2396</v>
      </c>
      <c r="J37" s="155">
        <v>2188</v>
      </c>
      <c r="K37" s="177">
        <v>2921</v>
      </c>
      <c r="L37" s="178">
        <v>1545</v>
      </c>
      <c r="M37" s="179">
        <v>1376</v>
      </c>
      <c r="N37" s="155">
        <v>6515</v>
      </c>
      <c r="O37" s="155">
        <v>3471</v>
      </c>
      <c r="P37" s="155">
        <v>3044</v>
      </c>
      <c r="Q37" s="177">
        <v>5498</v>
      </c>
      <c r="R37" s="178">
        <v>2950</v>
      </c>
      <c r="S37" s="179">
        <v>2548</v>
      </c>
    </row>
    <row r="38" spans="1:19" ht="16.5" customHeight="1">
      <c r="A38" s="158" t="s">
        <v>24</v>
      </c>
      <c r="B38" s="175">
        <f t="shared" si="3"/>
        <v>20729</v>
      </c>
      <c r="C38" s="176">
        <f t="shared" si="4"/>
        <v>10830</v>
      </c>
      <c r="D38" s="176">
        <f t="shared" si="5"/>
        <v>9899</v>
      </c>
      <c r="E38" s="177">
        <v>1425</v>
      </c>
      <c r="F38" s="178">
        <v>761</v>
      </c>
      <c r="G38" s="179">
        <v>664</v>
      </c>
      <c r="H38" s="155">
        <v>4583</v>
      </c>
      <c r="I38" s="155">
        <v>2296</v>
      </c>
      <c r="J38" s="155">
        <v>2287</v>
      </c>
      <c r="K38" s="177">
        <v>2804</v>
      </c>
      <c r="L38" s="178">
        <v>1432</v>
      </c>
      <c r="M38" s="179">
        <v>1372</v>
      </c>
      <c r="N38" s="155">
        <v>6527</v>
      </c>
      <c r="O38" s="155">
        <v>3475</v>
      </c>
      <c r="P38" s="155">
        <v>3052</v>
      </c>
      <c r="Q38" s="177">
        <v>5390</v>
      </c>
      <c r="R38" s="178">
        <v>2866</v>
      </c>
      <c r="S38" s="179">
        <v>2524</v>
      </c>
    </row>
    <row r="39" spans="1:19" ht="16.5" customHeight="1">
      <c r="A39" s="158" t="s">
        <v>23</v>
      </c>
      <c r="B39" s="175">
        <f t="shared" si="3"/>
        <v>19182</v>
      </c>
      <c r="C39" s="176">
        <f t="shared" si="4"/>
        <v>9953</v>
      </c>
      <c r="D39" s="176">
        <f t="shared" si="5"/>
        <v>9229</v>
      </c>
      <c r="E39" s="177">
        <v>1261</v>
      </c>
      <c r="F39" s="178">
        <v>651</v>
      </c>
      <c r="G39" s="179">
        <v>610</v>
      </c>
      <c r="H39" s="155">
        <v>4263</v>
      </c>
      <c r="I39" s="155">
        <v>2147</v>
      </c>
      <c r="J39" s="155">
        <v>2116</v>
      </c>
      <c r="K39" s="177">
        <v>2712</v>
      </c>
      <c r="L39" s="178">
        <v>1365</v>
      </c>
      <c r="M39" s="179">
        <v>1347</v>
      </c>
      <c r="N39" s="155">
        <v>5956</v>
      </c>
      <c r="O39" s="155">
        <v>3155</v>
      </c>
      <c r="P39" s="155">
        <v>2801</v>
      </c>
      <c r="Q39" s="177">
        <v>4990</v>
      </c>
      <c r="R39" s="178">
        <v>2635</v>
      </c>
      <c r="S39" s="179">
        <v>2355</v>
      </c>
    </row>
    <row r="40" spans="1:19" ht="16.5" customHeight="1">
      <c r="A40" s="154" t="s">
        <v>199</v>
      </c>
      <c r="B40" s="175">
        <f t="shared" si="3"/>
        <v>17014</v>
      </c>
      <c r="C40" s="176">
        <f t="shared" si="4"/>
        <v>8963</v>
      </c>
      <c r="D40" s="176">
        <f t="shared" si="5"/>
        <v>8051</v>
      </c>
      <c r="E40" s="177">
        <v>1148</v>
      </c>
      <c r="F40" s="178">
        <v>623</v>
      </c>
      <c r="G40" s="179">
        <v>525</v>
      </c>
      <c r="H40" s="155">
        <v>3707</v>
      </c>
      <c r="I40" s="155">
        <v>1998</v>
      </c>
      <c r="J40" s="155">
        <v>1709</v>
      </c>
      <c r="K40" s="177">
        <v>2296</v>
      </c>
      <c r="L40" s="178">
        <v>1182</v>
      </c>
      <c r="M40" s="179">
        <v>1114</v>
      </c>
      <c r="N40" s="155">
        <v>5413</v>
      </c>
      <c r="O40" s="155">
        <v>2814</v>
      </c>
      <c r="P40" s="155">
        <v>2599</v>
      </c>
      <c r="Q40" s="177">
        <v>4450</v>
      </c>
      <c r="R40" s="178">
        <v>2346</v>
      </c>
      <c r="S40" s="179">
        <v>2104</v>
      </c>
    </row>
    <row r="41" spans="1:19" ht="16.5" customHeight="1">
      <c r="A41" s="154" t="s">
        <v>223</v>
      </c>
      <c r="B41" s="175">
        <f t="shared" si="3"/>
        <v>16654</v>
      </c>
      <c r="C41" s="176">
        <f t="shared" si="4"/>
        <v>8516</v>
      </c>
      <c r="D41" s="176">
        <f t="shared" si="5"/>
        <v>8138</v>
      </c>
      <c r="E41" s="177">
        <v>1144</v>
      </c>
      <c r="F41" s="178">
        <v>599</v>
      </c>
      <c r="G41" s="179">
        <v>545</v>
      </c>
      <c r="H41" s="155">
        <v>3654</v>
      </c>
      <c r="I41" s="155">
        <v>1862</v>
      </c>
      <c r="J41" s="155">
        <v>1792</v>
      </c>
      <c r="K41" s="177">
        <v>2295</v>
      </c>
      <c r="L41" s="178">
        <v>1188</v>
      </c>
      <c r="M41" s="179">
        <v>1107</v>
      </c>
      <c r="N41" s="155">
        <v>5264</v>
      </c>
      <c r="O41" s="155">
        <v>2671</v>
      </c>
      <c r="P41" s="155">
        <v>2593</v>
      </c>
      <c r="Q41" s="177">
        <v>4297</v>
      </c>
      <c r="R41" s="178">
        <v>2196</v>
      </c>
      <c r="S41" s="179">
        <v>2101</v>
      </c>
    </row>
    <row r="42" spans="1:19" s="59" customFormat="1" ht="16.5" customHeight="1">
      <c r="A42" s="156" t="s">
        <v>20</v>
      </c>
      <c r="B42" s="167">
        <f t="shared" si="3"/>
        <v>85102</v>
      </c>
      <c r="C42" s="168">
        <f t="shared" si="4"/>
        <v>43428</v>
      </c>
      <c r="D42" s="168">
        <f t="shared" si="5"/>
        <v>41674</v>
      </c>
      <c r="E42" s="172">
        <v>5464</v>
      </c>
      <c r="F42" s="173">
        <v>2879</v>
      </c>
      <c r="G42" s="174">
        <v>2585</v>
      </c>
      <c r="H42" s="153">
        <v>17636</v>
      </c>
      <c r="I42" s="153">
        <v>8936</v>
      </c>
      <c r="J42" s="153">
        <v>8700</v>
      </c>
      <c r="K42" s="172">
        <v>11404</v>
      </c>
      <c r="L42" s="173">
        <v>5660</v>
      </c>
      <c r="M42" s="174">
        <v>5744</v>
      </c>
      <c r="N42" s="153">
        <v>26792</v>
      </c>
      <c r="O42" s="153">
        <v>13901</v>
      </c>
      <c r="P42" s="153">
        <v>12891</v>
      </c>
      <c r="Q42" s="172">
        <v>23806</v>
      </c>
      <c r="R42" s="173">
        <v>12052</v>
      </c>
      <c r="S42" s="174">
        <v>11754</v>
      </c>
    </row>
    <row r="43" spans="1:19" ht="16.5" customHeight="1">
      <c r="A43" s="154" t="s">
        <v>202</v>
      </c>
      <c r="B43" s="175">
        <f t="shared" si="3"/>
        <v>16277</v>
      </c>
      <c r="C43" s="176">
        <f t="shared" si="4"/>
        <v>8400</v>
      </c>
      <c r="D43" s="176">
        <f t="shared" si="5"/>
        <v>7877</v>
      </c>
      <c r="E43" s="177">
        <v>1093</v>
      </c>
      <c r="F43" s="178">
        <v>593</v>
      </c>
      <c r="G43" s="179">
        <v>500</v>
      </c>
      <c r="H43" s="155">
        <v>3528</v>
      </c>
      <c r="I43" s="155">
        <v>1829</v>
      </c>
      <c r="J43" s="155">
        <v>1699</v>
      </c>
      <c r="K43" s="177">
        <v>2152</v>
      </c>
      <c r="L43" s="178">
        <v>1080</v>
      </c>
      <c r="M43" s="179">
        <v>1072</v>
      </c>
      <c r="N43" s="155">
        <v>5277</v>
      </c>
      <c r="O43" s="155">
        <v>2717</v>
      </c>
      <c r="P43" s="155">
        <v>2560</v>
      </c>
      <c r="Q43" s="177">
        <v>4227</v>
      </c>
      <c r="R43" s="178">
        <v>2181</v>
      </c>
      <c r="S43" s="179">
        <v>2046</v>
      </c>
    </row>
    <row r="44" spans="1:19" ht="16.5" customHeight="1">
      <c r="A44" s="154" t="s">
        <v>226</v>
      </c>
      <c r="B44" s="175">
        <f t="shared" si="3"/>
        <v>16384</v>
      </c>
      <c r="C44" s="176">
        <f t="shared" si="4"/>
        <v>8303</v>
      </c>
      <c r="D44" s="176">
        <f t="shared" si="5"/>
        <v>8081</v>
      </c>
      <c r="E44" s="177">
        <v>1062</v>
      </c>
      <c r="F44" s="178">
        <v>530</v>
      </c>
      <c r="G44" s="179">
        <v>532</v>
      </c>
      <c r="H44" s="155">
        <v>3357</v>
      </c>
      <c r="I44" s="155">
        <v>1704</v>
      </c>
      <c r="J44" s="155">
        <v>1653</v>
      </c>
      <c r="K44" s="177">
        <v>2156</v>
      </c>
      <c r="L44" s="178">
        <v>1076</v>
      </c>
      <c r="M44" s="179">
        <v>1080</v>
      </c>
      <c r="N44" s="155">
        <v>5196</v>
      </c>
      <c r="O44" s="155">
        <v>2601</v>
      </c>
      <c r="P44" s="155">
        <v>2595</v>
      </c>
      <c r="Q44" s="177">
        <v>4613</v>
      </c>
      <c r="R44" s="178">
        <v>2392</v>
      </c>
      <c r="S44" s="179">
        <v>2221</v>
      </c>
    </row>
    <row r="45" spans="1:19" ht="16.5" customHeight="1">
      <c r="A45" s="154" t="s">
        <v>230</v>
      </c>
      <c r="B45" s="175">
        <f t="shared" si="3"/>
        <v>16667</v>
      </c>
      <c r="C45" s="176">
        <f t="shared" si="4"/>
        <v>8463</v>
      </c>
      <c r="D45" s="176">
        <f t="shared" si="5"/>
        <v>8204</v>
      </c>
      <c r="E45" s="177">
        <v>1053</v>
      </c>
      <c r="F45" s="178">
        <v>546</v>
      </c>
      <c r="G45" s="179">
        <v>507</v>
      </c>
      <c r="H45" s="155">
        <v>3500</v>
      </c>
      <c r="I45" s="155">
        <v>1789</v>
      </c>
      <c r="J45" s="155">
        <v>1711</v>
      </c>
      <c r="K45" s="177">
        <v>2201</v>
      </c>
      <c r="L45" s="178">
        <v>1111</v>
      </c>
      <c r="M45" s="179">
        <v>1090</v>
      </c>
      <c r="N45" s="155">
        <v>5230</v>
      </c>
      <c r="O45" s="155">
        <v>2692</v>
      </c>
      <c r="P45" s="155">
        <v>2538</v>
      </c>
      <c r="Q45" s="177">
        <v>4683</v>
      </c>
      <c r="R45" s="178">
        <v>2325</v>
      </c>
      <c r="S45" s="179">
        <v>2358</v>
      </c>
    </row>
    <row r="46" spans="1:19" ht="16.5" customHeight="1">
      <c r="A46" s="154" t="s">
        <v>229</v>
      </c>
      <c r="B46" s="175">
        <f t="shared" si="3"/>
        <v>17421</v>
      </c>
      <c r="C46" s="176">
        <f t="shared" si="4"/>
        <v>8891</v>
      </c>
      <c r="D46" s="176">
        <f t="shared" si="5"/>
        <v>8530</v>
      </c>
      <c r="E46" s="177">
        <v>1165</v>
      </c>
      <c r="F46" s="178">
        <v>627</v>
      </c>
      <c r="G46" s="179">
        <v>538</v>
      </c>
      <c r="H46" s="155">
        <v>3535</v>
      </c>
      <c r="I46" s="155">
        <v>1757</v>
      </c>
      <c r="J46" s="155">
        <v>1778</v>
      </c>
      <c r="K46" s="177">
        <v>2355</v>
      </c>
      <c r="L46" s="178">
        <v>1157</v>
      </c>
      <c r="M46" s="179">
        <v>1198</v>
      </c>
      <c r="N46" s="155">
        <v>5398</v>
      </c>
      <c r="O46" s="155">
        <v>2846</v>
      </c>
      <c r="P46" s="155">
        <v>2552</v>
      </c>
      <c r="Q46" s="177">
        <v>4968</v>
      </c>
      <c r="R46" s="178">
        <v>2504</v>
      </c>
      <c r="S46" s="179">
        <v>2464</v>
      </c>
    </row>
    <row r="47" spans="1:19" ht="16.5" customHeight="1">
      <c r="A47" s="154" t="s">
        <v>233</v>
      </c>
      <c r="B47" s="175">
        <f t="shared" si="3"/>
        <v>18353</v>
      </c>
      <c r="C47" s="176">
        <f t="shared" si="4"/>
        <v>9371</v>
      </c>
      <c r="D47" s="176">
        <f t="shared" si="5"/>
        <v>8982</v>
      </c>
      <c r="E47" s="177">
        <v>1091</v>
      </c>
      <c r="F47" s="178">
        <v>583</v>
      </c>
      <c r="G47" s="179">
        <v>508</v>
      </c>
      <c r="H47" s="155">
        <v>3716</v>
      </c>
      <c r="I47" s="155">
        <v>1857</v>
      </c>
      <c r="J47" s="155">
        <v>1859</v>
      </c>
      <c r="K47" s="177">
        <v>2540</v>
      </c>
      <c r="L47" s="178">
        <v>1236</v>
      </c>
      <c r="M47" s="179">
        <v>1304</v>
      </c>
      <c r="N47" s="155">
        <v>5691</v>
      </c>
      <c r="O47" s="155">
        <v>3045</v>
      </c>
      <c r="P47" s="155">
        <v>2646</v>
      </c>
      <c r="Q47" s="177">
        <v>5315</v>
      </c>
      <c r="R47" s="178">
        <v>2650</v>
      </c>
      <c r="S47" s="179">
        <v>2665</v>
      </c>
    </row>
    <row r="48" spans="1:19" s="59" customFormat="1" ht="16.5" customHeight="1">
      <c r="A48" s="156" t="s">
        <v>14</v>
      </c>
      <c r="B48" s="167">
        <f t="shared" si="3"/>
        <v>115318</v>
      </c>
      <c r="C48" s="168">
        <f t="shared" si="4"/>
        <v>57638</v>
      </c>
      <c r="D48" s="168">
        <f t="shared" si="5"/>
        <v>57680</v>
      </c>
      <c r="E48" s="172">
        <v>6430</v>
      </c>
      <c r="F48" s="173">
        <v>3407</v>
      </c>
      <c r="G48" s="174">
        <v>3023</v>
      </c>
      <c r="H48" s="153">
        <v>23018</v>
      </c>
      <c r="I48" s="153">
        <v>11248</v>
      </c>
      <c r="J48" s="153">
        <v>11770</v>
      </c>
      <c r="K48" s="172">
        <v>16017</v>
      </c>
      <c r="L48" s="173">
        <v>7855</v>
      </c>
      <c r="M48" s="174">
        <v>8162</v>
      </c>
      <c r="N48" s="153">
        <v>33970</v>
      </c>
      <c r="O48" s="153">
        <v>17417</v>
      </c>
      <c r="P48" s="153">
        <v>16553</v>
      </c>
      <c r="Q48" s="172">
        <v>35883</v>
      </c>
      <c r="R48" s="173">
        <v>17711</v>
      </c>
      <c r="S48" s="174">
        <v>18172</v>
      </c>
    </row>
    <row r="49" spans="1:19" ht="16.5" customHeight="1">
      <c r="A49" s="154" t="s">
        <v>231</v>
      </c>
      <c r="B49" s="175">
        <f t="shared" si="3"/>
        <v>21016</v>
      </c>
      <c r="C49" s="176">
        <f t="shared" si="4"/>
        <v>10728</v>
      </c>
      <c r="D49" s="176">
        <f t="shared" si="5"/>
        <v>10288</v>
      </c>
      <c r="E49" s="177">
        <v>1194</v>
      </c>
      <c r="F49" s="178">
        <v>616</v>
      </c>
      <c r="G49" s="179">
        <v>578</v>
      </c>
      <c r="H49" s="155">
        <v>4251</v>
      </c>
      <c r="I49" s="155">
        <v>2128</v>
      </c>
      <c r="J49" s="155">
        <v>2123</v>
      </c>
      <c r="K49" s="177">
        <v>2936</v>
      </c>
      <c r="L49" s="178">
        <v>1472</v>
      </c>
      <c r="M49" s="179">
        <v>1464</v>
      </c>
      <c r="N49" s="155">
        <v>6407</v>
      </c>
      <c r="O49" s="155">
        <v>3311</v>
      </c>
      <c r="P49" s="155">
        <v>3096</v>
      </c>
      <c r="Q49" s="177">
        <v>6228</v>
      </c>
      <c r="R49" s="178">
        <v>3201</v>
      </c>
      <c r="S49" s="179">
        <v>3027</v>
      </c>
    </row>
    <row r="50" spans="1:19" ht="16.5" customHeight="1">
      <c r="A50" s="154" t="s">
        <v>212</v>
      </c>
      <c r="B50" s="175">
        <f t="shared" si="3"/>
        <v>23533</v>
      </c>
      <c r="C50" s="176">
        <f t="shared" si="4"/>
        <v>11860</v>
      </c>
      <c r="D50" s="176">
        <f t="shared" si="5"/>
        <v>11673</v>
      </c>
      <c r="E50" s="177">
        <v>1351</v>
      </c>
      <c r="F50" s="178">
        <v>718</v>
      </c>
      <c r="G50" s="179">
        <v>633</v>
      </c>
      <c r="H50" s="155">
        <v>4629</v>
      </c>
      <c r="I50" s="155">
        <v>2307</v>
      </c>
      <c r="J50" s="155">
        <v>2322</v>
      </c>
      <c r="K50" s="177">
        <v>3266</v>
      </c>
      <c r="L50" s="178">
        <v>1577</v>
      </c>
      <c r="M50" s="179">
        <v>1689</v>
      </c>
      <c r="N50" s="155">
        <v>6974</v>
      </c>
      <c r="O50" s="155">
        <v>3646</v>
      </c>
      <c r="P50" s="155">
        <v>3328</v>
      </c>
      <c r="Q50" s="177">
        <v>7313</v>
      </c>
      <c r="R50" s="178">
        <v>3612</v>
      </c>
      <c r="S50" s="179">
        <v>3701</v>
      </c>
    </row>
    <row r="51" spans="1:19" ht="16.5" customHeight="1">
      <c r="A51" s="154" t="s">
        <v>232</v>
      </c>
      <c r="B51" s="175">
        <f t="shared" si="3"/>
        <v>23440</v>
      </c>
      <c r="C51" s="176">
        <f t="shared" si="4"/>
        <v>11730</v>
      </c>
      <c r="D51" s="176">
        <f t="shared" si="5"/>
        <v>11710</v>
      </c>
      <c r="E51" s="177">
        <v>1386</v>
      </c>
      <c r="F51" s="178">
        <v>743</v>
      </c>
      <c r="G51" s="179">
        <v>643</v>
      </c>
      <c r="H51" s="155">
        <v>4689</v>
      </c>
      <c r="I51" s="155">
        <v>2331</v>
      </c>
      <c r="J51" s="155">
        <v>2358</v>
      </c>
      <c r="K51" s="177">
        <v>3324</v>
      </c>
      <c r="L51" s="178">
        <v>1616</v>
      </c>
      <c r="M51" s="179">
        <v>1708</v>
      </c>
      <c r="N51" s="155">
        <v>6838</v>
      </c>
      <c r="O51" s="155">
        <v>3468</v>
      </c>
      <c r="P51" s="155">
        <v>3370</v>
      </c>
      <c r="Q51" s="177">
        <v>7203</v>
      </c>
      <c r="R51" s="178">
        <v>3572</v>
      </c>
      <c r="S51" s="179">
        <v>3631</v>
      </c>
    </row>
    <row r="52" spans="1:19" ht="16.5" customHeight="1">
      <c r="A52" s="154" t="s">
        <v>224</v>
      </c>
      <c r="B52" s="175">
        <f t="shared" si="3"/>
        <v>23398</v>
      </c>
      <c r="C52" s="176">
        <f t="shared" si="4"/>
        <v>11625</v>
      </c>
      <c r="D52" s="176">
        <f t="shared" si="5"/>
        <v>11773</v>
      </c>
      <c r="E52" s="177">
        <v>1228</v>
      </c>
      <c r="F52" s="178">
        <v>650</v>
      </c>
      <c r="G52" s="179">
        <v>578</v>
      </c>
      <c r="H52" s="155">
        <v>4681</v>
      </c>
      <c r="I52" s="155">
        <v>2274</v>
      </c>
      <c r="J52" s="155">
        <v>2407</v>
      </c>
      <c r="K52" s="177">
        <v>3232</v>
      </c>
      <c r="L52" s="178">
        <v>1591</v>
      </c>
      <c r="M52" s="179">
        <v>1641</v>
      </c>
      <c r="N52" s="155">
        <v>6840</v>
      </c>
      <c r="O52" s="155">
        <v>3487</v>
      </c>
      <c r="P52" s="155">
        <v>3353</v>
      </c>
      <c r="Q52" s="177">
        <v>7417</v>
      </c>
      <c r="R52" s="178">
        <v>3623</v>
      </c>
      <c r="S52" s="179">
        <v>3794</v>
      </c>
    </row>
    <row r="53" spans="1:19" ht="16.5" customHeight="1">
      <c r="A53" s="154" t="s">
        <v>187</v>
      </c>
      <c r="B53" s="175">
        <f t="shared" si="3"/>
        <v>23931</v>
      </c>
      <c r="C53" s="176">
        <f t="shared" si="4"/>
        <v>11695</v>
      </c>
      <c r="D53" s="176">
        <f t="shared" si="5"/>
        <v>12236</v>
      </c>
      <c r="E53" s="177">
        <v>1271</v>
      </c>
      <c r="F53" s="178">
        <v>680</v>
      </c>
      <c r="G53" s="179">
        <v>591</v>
      </c>
      <c r="H53" s="155">
        <v>4768</v>
      </c>
      <c r="I53" s="155">
        <v>2208</v>
      </c>
      <c r="J53" s="155">
        <v>2560</v>
      </c>
      <c r="K53" s="177">
        <v>3259</v>
      </c>
      <c r="L53" s="178">
        <v>1599</v>
      </c>
      <c r="M53" s="179">
        <v>1660</v>
      </c>
      <c r="N53" s="155">
        <v>6911</v>
      </c>
      <c r="O53" s="155">
        <v>3505</v>
      </c>
      <c r="P53" s="155">
        <v>3406</v>
      </c>
      <c r="Q53" s="177">
        <v>7722</v>
      </c>
      <c r="R53" s="178">
        <v>3703</v>
      </c>
      <c r="S53" s="179">
        <v>4019</v>
      </c>
    </row>
    <row r="54" spans="1:19" s="59" customFormat="1" ht="16.5" customHeight="1">
      <c r="A54" s="156" t="s">
        <v>9</v>
      </c>
      <c r="B54" s="167">
        <f t="shared" si="3"/>
        <v>115246</v>
      </c>
      <c r="C54" s="168">
        <f t="shared" si="4"/>
        <v>57416</v>
      </c>
      <c r="D54" s="168">
        <f t="shared" si="5"/>
        <v>57830</v>
      </c>
      <c r="E54" s="172">
        <v>5915</v>
      </c>
      <c r="F54" s="173">
        <v>3160</v>
      </c>
      <c r="G54" s="174">
        <v>2755</v>
      </c>
      <c r="H54" s="153">
        <v>23758</v>
      </c>
      <c r="I54" s="153">
        <v>11530</v>
      </c>
      <c r="J54" s="153">
        <v>12228</v>
      </c>
      <c r="K54" s="172">
        <v>16046</v>
      </c>
      <c r="L54" s="173">
        <v>7919</v>
      </c>
      <c r="M54" s="174">
        <v>8127</v>
      </c>
      <c r="N54" s="153">
        <v>32380</v>
      </c>
      <c r="O54" s="153">
        <v>16393</v>
      </c>
      <c r="P54" s="153">
        <v>15987</v>
      </c>
      <c r="Q54" s="172">
        <v>37147</v>
      </c>
      <c r="R54" s="173">
        <v>18414</v>
      </c>
      <c r="S54" s="174">
        <v>18733</v>
      </c>
    </row>
    <row r="55" spans="1:19" ht="16.5" customHeight="1">
      <c r="A55" s="154" t="s">
        <v>188</v>
      </c>
      <c r="B55" s="175">
        <f t="shared" si="3"/>
        <v>20954</v>
      </c>
      <c r="C55" s="176">
        <f t="shared" si="4"/>
        <v>10542</v>
      </c>
      <c r="D55" s="176">
        <f t="shared" si="5"/>
        <v>10412</v>
      </c>
      <c r="E55" s="177">
        <v>1091</v>
      </c>
      <c r="F55" s="178">
        <v>610</v>
      </c>
      <c r="G55" s="179">
        <v>481</v>
      </c>
      <c r="H55" s="155">
        <v>4210</v>
      </c>
      <c r="I55" s="155">
        <v>2073</v>
      </c>
      <c r="J55" s="155">
        <v>2137</v>
      </c>
      <c r="K55" s="177">
        <v>2961</v>
      </c>
      <c r="L55" s="178">
        <v>1471</v>
      </c>
      <c r="M55" s="179">
        <v>1490</v>
      </c>
      <c r="N55" s="155">
        <v>5945</v>
      </c>
      <c r="O55" s="155">
        <v>3031</v>
      </c>
      <c r="P55" s="155">
        <v>2914</v>
      </c>
      <c r="Q55" s="177">
        <v>6747</v>
      </c>
      <c r="R55" s="178">
        <v>3357</v>
      </c>
      <c r="S55" s="179">
        <v>3390</v>
      </c>
    </row>
    <row r="56" spans="1:19" ht="16.5" customHeight="1">
      <c r="A56" s="154" t="s">
        <v>186</v>
      </c>
      <c r="B56" s="175">
        <f t="shared" si="3"/>
        <v>23002</v>
      </c>
      <c r="C56" s="176">
        <f t="shared" si="4"/>
        <v>11308</v>
      </c>
      <c r="D56" s="176">
        <f t="shared" si="5"/>
        <v>11694</v>
      </c>
      <c r="E56" s="177">
        <v>1235</v>
      </c>
      <c r="F56" s="178">
        <v>645</v>
      </c>
      <c r="G56" s="179">
        <v>590</v>
      </c>
      <c r="H56" s="155">
        <v>4686</v>
      </c>
      <c r="I56" s="155">
        <v>2246</v>
      </c>
      <c r="J56" s="155">
        <v>2440</v>
      </c>
      <c r="K56" s="177">
        <v>3332</v>
      </c>
      <c r="L56" s="178">
        <v>1622</v>
      </c>
      <c r="M56" s="179">
        <v>1710</v>
      </c>
      <c r="N56" s="155">
        <v>6353</v>
      </c>
      <c r="O56" s="155">
        <v>3173</v>
      </c>
      <c r="P56" s="155">
        <v>3180</v>
      </c>
      <c r="Q56" s="177">
        <v>7396</v>
      </c>
      <c r="R56" s="178">
        <v>3622</v>
      </c>
      <c r="S56" s="179">
        <v>3774</v>
      </c>
    </row>
    <row r="57" spans="1:19" ht="16.5" customHeight="1">
      <c r="A57" s="154" t="s">
        <v>185</v>
      </c>
      <c r="B57" s="175">
        <f t="shared" si="3"/>
        <v>22868</v>
      </c>
      <c r="C57" s="176">
        <f t="shared" si="4"/>
        <v>11443</v>
      </c>
      <c r="D57" s="176">
        <f t="shared" si="5"/>
        <v>11425</v>
      </c>
      <c r="E57" s="177">
        <v>1208</v>
      </c>
      <c r="F57" s="178">
        <v>651</v>
      </c>
      <c r="G57" s="179">
        <v>557</v>
      </c>
      <c r="H57" s="155">
        <v>4767</v>
      </c>
      <c r="I57" s="155">
        <v>2336</v>
      </c>
      <c r="J57" s="155">
        <v>2431</v>
      </c>
      <c r="K57" s="177">
        <v>3122</v>
      </c>
      <c r="L57" s="178">
        <v>1562</v>
      </c>
      <c r="M57" s="179">
        <v>1560</v>
      </c>
      <c r="N57" s="155">
        <v>6304</v>
      </c>
      <c r="O57" s="155">
        <v>3177</v>
      </c>
      <c r="P57" s="155">
        <v>3127</v>
      </c>
      <c r="Q57" s="177">
        <v>7467</v>
      </c>
      <c r="R57" s="178">
        <v>3717</v>
      </c>
      <c r="S57" s="179">
        <v>3750</v>
      </c>
    </row>
    <row r="58" spans="1:19" ht="16.5" customHeight="1">
      <c r="A58" s="154" t="s">
        <v>183</v>
      </c>
      <c r="B58" s="175">
        <f t="shared" si="3"/>
        <v>22689</v>
      </c>
      <c r="C58" s="176">
        <f t="shared" si="4"/>
        <v>11254</v>
      </c>
      <c r="D58" s="176">
        <f t="shared" si="5"/>
        <v>11435</v>
      </c>
      <c r="E58" s="177">
        <v>1111</v>
      </c>
      <c r="F58" s="178">
        <v>599</v>
      </c>
      <c r="G58" s="179">
        <v>512</v>
      </c>
      <c r="H58" s="155">
        <v>4661</v>
      </c>
      <c r="I58" s="155">
        <v>2226</v>
      </c>
      <c r="J58" s="155">
        <v>2435</v>
      </c>
      <c r="K58" s="177">
        <v>3144</v>
      </c>
      <c r="L58" s="178">
        <v>1542</v>
      </c>
      <c r="M58" s="179">
        <v>1602</v>
      </c>
      <c r="N58" s="155">
        <v>6499</v>
      </c>
      <c r="O58" s="155">
        <v>3333</v>
      </c>
      <c r="P58" s="155">
        <v>3166</v>
      </c>
      <c r="Q58" s="177">
        <v>7274</v>
      </c>
      <c r="R58" s="178">
        <v>3554</v>
      </c>
      <c r="S58" s="179">
        <v>3720</v>
      </c>
    </row>
    <row r="59" spans="1:19" ht="16.5" customHeight="1">
      <c r="A59" s="154" t="s">
        <v>184</v>
      </c>
      <c r="B59" s="175">
        <f t="shared" si="3"/>
        <v>25733</v>
      </c>
      <c r="C59" s="176">
        <f t="shared" si="4"/>
        <v>12869</v>
      </c>
      <c r="D59" s="176">
        <f t="shared" si="5"/>
        <v>12864</v>
      </c>
      <c r="E59" s="177">
        <v>1270</v>
      </c>
      <c r="F59" s="178">
        <v>655</v>
      </c>
      <c r="G59" s="179">
        <v>615</v>
      </c>
      <c r="H59" s="155">
        <v>5434</v>
      </c>
      <c r="I59" s="155">
        <v>2649</v>
      </c>
      <c r="J59" s="155">
        <v>2785</v>
      </c>
      <c r="K59" s="177">
        <v>3487</v>
      </c>
      <c r="L59" s="178">
        <v>1722</v>
      </c>
      <c r="M59" s="179">
        <v>1765</v>
      </c>
      <c r="N59" s="155">
        <v>7279</v>
      </c>
      <c r="O59" s="155">
        <v>3679</v>
      </c>
      <c r="P59" s="155">
        <v>3600</v>
      </c>
      <c r="Q59" s="177">
        <v>8263</v>
      </c>
      <c r="R59" s="178">
        <v>4164</v>
      </c>
      <c r="S59" s="179">
        <v>4099</v>
      </c>
    </row>
    <row r="60" spans="1:19" s="59" customFormat="1" ht="16.5" customHeight="1">
      <c r="A60" s="156" t="s">
        <v>59</v>
      </c>
      <c r="B60" s="167">
        <f t="shared" si="3"/>
        <v>131145</v>
      </c>
      <c r="C60" s="168">
        <f t="shared" si="4"/>
        <v>65036</v>
      </c>
      <c r="D60" s="168">
        <f t="shared" si="5"/>
        <v>66109</v>
      </c>
      <c r="E60" s="172">
        <v>7209</v>
      </c>
      <c r="F60" s="173">
        <v>3721</v>
      </c>
      <c r="G60" s="174">
        <v>3488</v>
      </c>
      <c r="H60" s="153">
        <v>28232</v>
      </c>
      <c r="I60" s="153">
        <v>13694</v>
      </c>
      <c r="J60" s="153">
        <v>14538</v>
      </c>
      <c r="K60" s="172">
        <v>17971</v>
      </c>
      <c r="L60" s="173">
        <v>8754</v>
      </c>
      <c r="M60" s="174">
        <v>9217</v>
      </c>
      <c r="N60" s="153">
        <v>37646</v>
      </c>
      <c r="O60" s="153">
        <v>18399</v>
      </c>
      <c r="P60" s="153">
        <v>19247</v>
      </c>
      <c r="Q60" s="172">
        <v>40087</v>
      </c>
      <c r="R60" s="173">
        <v>20468</v>
      </c>
      <c r="S60" s="174">
        <v>19619</v>
      </c>
    </row>
    <row r="61" spans="1:19" ht="16.5" customHeight="1">
      <c r="A61" s="154" t="s">
        <v>182</v>
      </c>
      <c r="B61" s="175">
        <f t="shared" si="3"/>
        <v>26003</v>
      </c>
      <c r="C61" s="176">
        <f t="shared" si="4"/>
        <v>12815</v>
      </c>
      <c r="D61" s="176">
        <f t="shared" si="5"/>
        <v>13188</v>
      </c>
      <c r="E61" s="177">
        <v>1439</v>
      </c>
      <c r="F61" s="178">
        <v>741</v>
      </c>
      <c r="G61" s="179">
        <v>698</v>
      </c>
      <c r="H61" s="155">
        <v>5453</v>
      </c>
      <c r="I61" s="155">
        <v>2614</v>
      </c>
      <c r="J61" s="155">
        <v>2839</v>
      </c>
      <c r="K61" s="177">
        <v>3571</v>
      </c>
      <c r="L61" s="178">
        <v>1724</v>
      </c>
      <c r="M61" s="179">
        <v>1847</v>
      </c>
      <c r="N61" s="155">
        <v>7267</v>
      </c>
      <c r="O61" s="155">
        <v>3614</v>
      </c>
      <c r="P61" s="155">
        <v>3653</v>
      </c>
      <c r="Q61" s="177">
        <v>8273</v>
      </c>
      <c r="R61" s="178">
        <v>4122</v>
      </c>
      <c r="S61" s="179">
        <v>4151</v>
      </c>
    </row>
    <row r="62" spans="1:19" ht="16.5" customHeight="1">
      <c r="A62" s="154" t="s">
        <v>181</v>
      </c>
      <c r="B62" s="175">
        <f t="shared" si="3"/>
        <v>26171</v>
      </c>
      <c r="C62" s="176">
        <f t="shared" si="4"/>
        <v>12961</v>
      </c>
      <c r="D62" s="176">
        <f t="shared" si="5"/>
        <v>13210</v>
      </c>
      <c r="E62" s="177">
        <v>1386</v>
      </c>
      <c r="F62" s="178">
        <v>722</v>
      </c>
      <c r="G62" s="179">
        <v>664</v>
      </c>
      <c r="H62" s="155">
        <v>5615</v>
      </c>
      <c r="I62" s="155">
        <v>2673</v>
      </c>
      <c r="J62" s="155">
        <v>2942</v>
      </c>
      <c r="K62" s="177">
        <v>3651</v>
      </c>
      <c r="L62" s="178">
        <v>1804</v>
      </c>
      <c r="M62" s="179">
        <v>1847</v>
      </c>
      <c r="N62" s="155">
        <v>7413</v>
      </c>
      <c r="O62" s="155">
        <v>3652</v>
      </c>
      <c r="P62" s="155">
        <v>3761</v>
      </c>
      <c r="Q62" s="177">
        <v>8106</v>
      </c>
      <c r="R62" s="178">
        <v>4110</v>
      </c>
      <c r="S62" s="179">
        <v>3996</v>
      </c>
    </row>
    <row r="63" spans="1:19" ht="16.5" customHeight="1">
      <c r="A63" s="154" t="s">
        <v>180</v>
      </c>
      <c r="B63" s="175">
        <f t="shared" si="3"/>
        <v>27074</v>
      </c>
      <c r="C63" s="176">
        <f t="shared" si="4"/>
        <v>13430</v>
      </c>
      <c r="D63" s="176">
        <f t="shared" si="5"/>
        <v>13644</v>
      </c>
      <c r="E63" s="177">
        <v>1440</v>
      </c>
      <c r="F63" s="178">
        <v>744</v>
      </c>
      <c r="G63" s="179">
        <v>696</v>
      </c>
      <c r="H63" s="155">
        <v>5805</v>
      </c>
      <c r="I63" s="155">
        <v>2789</v>
      </c>
      <c r="J63" s="155">
        <v>3016</v>
      </c>
      <c r="K63" s="177">
        <v>3752</v>
      </c>
      <c r="L63" s="178">
        <v>1849</v>
      </c>
      <c r="M63" s="179">
        <v>1903</v>
      </c>
      <c r="N63" s="155">
        <v>7786</v>
      </c>
      <c r="O63" s="155">
        <v>3785</v>
      </c>
      <c r="P63" s="155">
        <v>4001</v>
      </c>
      <c r="Q63" s="177">
        <v>8291</v>
      </c>
      <c r="R63" s="178">
        <v>4263</v>
      </c>
      <c r="S63" s="179">
        <v>4028</v>
      </c>
    </row>
    <row r="64" spans="1:19" ht="16.5" customHeight="1">
      <c r="A64" s="154" t="s">
        <v>179</v>
      </c>
      <c r="B64" s="175">
        <f t="shared" si="3"/>
        <v>26605</v>
      </c>
      <c r="C64" s="176">
        <f t="shared" si="4"/>
        <v>13233</v>
      </c>
      <c r="D64" s="176">
        <f t="shared" si="5"/>
        <v>13372</v>
      </c>
      <c r="E64" s="177">
        <v>1515</v>
      </c>
      <c r="F64" s="178">
        <v>778</v>
      </c>
      <c r="G64" s="179">
        <v>737</v>
      </c>
      <c r="H64" s="155">
        <v>5739</v>
      </c>
      <c r="I64" s="155">
        <v>2854</v>
      </c>
      <c r="J64" s="155">
        <v>2885</v>
      </c>
      <c r="K64" s="177">
        <v>3573</v>
      </c>
      <c r="L64" s="178">
        <v>1684</v>
      </c>
      <c r="M64" s="179">
        <v>1889</v>
      </c>
      <c r="N64" s="155">
        <v>7732</v>
      </c>
      <c r="O64" s="155">
        <v>3759</v>
      </c>
      <c r="P64" s="155">
        <v>3973</v>
      </c>
      <c r="Q64" s="177">
        <v>8046</v>
      </c>
      <c r="R64" s="178">
        <v>4158</v>
      </c>
      <c r="S64" s="179">
        <v>3888</v>
      </c>
    </row>
    <row r="65" spans="1:19" ht="16.5" customHeight="1">
      <c r="A65" s="154" t="s">
        <v>143</v>
      </c>
      <c r="B65" s="175">
        <f t="shared" si="3"/>
        <v>25292</v>
      </c>
      <c r="C65" s="176">
        <f t="shared" si="4"/>
        <v>12597</v>
      </c>
      <c r="D65" s="176">
        <f t="shared" si="5"/>
        <v>12695</v>
      </c>
      <c r="E65" s="177">
        <v>1429</v>
      </c>
      <c r="F65" s="178">
        <v>736</v>
      </c>
      <c r="G65" s="179">
        <v>693</v>
      </c>
      <c r="H65" s="155">
        <v>5620</v>
      </c>
      <c r="I65" s="155">
        <v>2764</v>
      </c>
      <c r="J65" s="155">
        <v>2856</v>
      </c>
      <c r="K65" s="177">
        <v>3424</v>
      </c>
      <c r="L65" s="178">
        <v>1693</v>
      </c>
      <c r="M65" s="179">
        <v>1731</v>
      </c>
      <c r="N65" s="155">
        <v>7448</v>
      </c>
      <c r="O65" s="155">
        <v>3589</v>
      </c>
      <c r="P65" s="155">
        <v>3859</v>
      </c>
      <c r="Q65" s="177">
        <v>7371</v>
      </c>
      <c r="R65" s="178">
        <v>3815</v>
      </c>
      <c r="S65" s="179">
        <v>3556</v>
      </c>
    </row>
    <row r="66" spans="1:19" s="59" customFormat="1" ht="16.5" customHeight="1">
      <c r="A66" s="156" t="s">
        <v>65</v>
      </c>
      <c r="B66" s="167">
        <f t="shared" si="3"/>
        <v>119457</v>
      </c>
      <c r="C66" s="168">
        <f t="shared" si="4"/>
        <v>59363</v>
      </c>
      <c r="D66" s="168">
        <f t="shared" si="5"/>
        <v>60094</v>
      </c>
      <c r="E66" s="172">
        <v>7014</v>
      </c>
      <c r="F66" s="173">
        <v>3538</v>
      </c>
      <c r="G66" s="174">
        <v>3476</v>
      </c>
      <c r="H66" s="153">
        <v>25549</v>
      </c>
      <c r="I66" s="153">
        <v>12636</v>
      </c>
      <c r="J66" s="153">
        <v>12913</v>
      </c>
      <c r="K66" s="172">
        <v>16882</v>
      </c>
      <c r="L66" s="173">
        <v>8046</v>
      </c>
      <c r="M66" s="174">
        <v>8836</v>
      </c>
      <c r="N66" s="153">
        <v>37026</v>
      </c>
      <c r="O66" s="153">
        <v>18157</v>
      </c>
      <c r="P66" s="153">
        <v>18869</v>
      </c>
      <c r="Q66" s="172">
        <v>32986</v>
      </c>
      <c r="R66" s="173">
        <v>16986</v>
      </c>
      <c r="S66" s="174">
        <v>16000</v>
      </c>
    </row>
    <row r="67" spans="1:19" ht="16.5" customHeight="1">
      <c r="A67" s="154" t="s">
        <v>178</v>
      </c>
      <c r="B67" s="175">
        <f t="shared" si="3"/>
        <v>26585</v>
      </c>
      <c r="C67" s="176">
        <f t="shared" si="4"/>
        <v>13117</v>
      </c>
      <c r="D67" s="176">
        <f t="shared" si="5"/>
        <v>13468</v>
      </c>
      <c r="E67" s="177">
        <v>1471</v>
      </c>
      <c r="F67" s="178">
        <v>750</v>
      </c>
      <c r="G67" s="179">
        <v>721</v>
      </c>
      <c r="H67" s="155">
        <v>5691</v>
      </c>
      <c r="I67" s="155">
        <v>2792</v>
      </c>
      <c r="J67" s="155">
        <v>2899</v>
      </c>
      <c r="K67" s="177">
        <v>3673</v>
      </c>
      <c r="L67" s="178">
        <v>1759</v>
      </c>
      <c r="M67" s="179">
        <v>1914</v>
      </c>
      <c r="N67" s="155">
        <v>7990</v>
      </c>
      <c r="O67" s="155">
        <v>3948</v>
      </c>
      <c r="P67" s="155">
        <v>4042</v>
      </c>
      <c r="Q67" s="177">
        <v>7760</v>
      </c>
      <c r="R67" s="178">
        <v>3868</v>
      </c>
      <c r="S67" s="179">
        <v>3892</v>
      </c>
    </row>
    <row r="68" spans="1:19" ht="16.5" customHeight="1">
      <c r="A68" s="154" t="s">
        <v>194</v>
      </c>
      <c r="B68" s="175">
        <f t="shared" si="3"/>
        <v>24195</v>
      </c>
      <c r="C68" s="176">
        <f t="shared" si="4"/>
        <v>11926</v>
      </c>
      <c r="D68" s="176">
        <f t="shared" si="5"/>
        <v>12269</v>
      </c>
      <c r="E68" s="177">
        <v>1320</v>
      </c>
      <c r="F68" s="178">
        <v>677</v>
      </c>
      <c r="G68" s="179">
        <v>643</v>
      </c>
      <c r="H68" s="155">
        <v>5304</v>
      </c>
      <c r="I68" s="155">
        <v>2607</v>
      </c>
      <c r="J68" s="155">
        <v>2697</v>
      </c>
      <c r="K68" s="177">
        <v>3434</v>
      </c>
      <c r="L68" s="178">
        <v>1602</v>
      </c>
      <c r="M68" s="179">
        <v>1832</v>
      </c>
      <c r="N68" s="155">
        <v>7434</v>
      </c>
      <c r="O68" s="155">
        <v>3576</v>
      </c>
      <c r="P68" s="155">
        <v>3858</v>
      </c>
      <c r="Q68" s="177">
        <v>6703</v>
      </c>
      <c r="R68" s="178">
        <v>3464</v>
      </c>
      <c r="S68" s="179">
        <v>3239</v>
      </c>
    </row>
    <row r="69" spans="1:19" ht="16.5" customHeight="1">
      <c r="A69" s="154" t="s">
        <v>140</v>
      </c>
      <c r="B69" s="175">
        <f t="shared" ref="B69:B100" si="6">SUM(E69,H69,K69,N69,Q69)</f>
        <v>23430</v>
      </c>
      <c r="C69" s="176">
        <f t="shared" ref="C69:C100" si="7">SUM(F69,I69,L69,O69,R69)</f>
        <v>11924</v>
      </c>
      <c r="D69" s="176">
        <f t="shared" ref="D69:D100" si="8">SUM(G69,J69,M69,P69,S69)</f>
        <v>11506</v>
      </c>
      <c r="E69" s="177">
        <v>1435</v>
      </c>
      <c r="F69" s="178">
        <v>737</v>
      </c>
      <c r="G69" s="179">
        <v>698</v>
      </c>
      <c r="H69" s="155">
        <v>4989</v>
      </c>
      <c r="I69" s="155">
        <v>2507</v>
      </c>
      <c r="J69" s="155">
        <v>2482</v>
      </c>
      <c r="K69" s="177">
        <v>3250</v>
      </c>
      <c r="L69" s="178">
        <v>1611</v>
      </c>
      <c r="M69" s="179">
        <v>1639</v>
      </c>
      <c r="N69" s="155">
        <v>7250</v>
      </c>
      <c r="O69" s="155">
        <v>3680</v>
      </c>
      <c r="P69" s="155">
        <v>3570</v>
      </c>
      <c r="Q69" s="177">
        <v>6506</v>
      </c>
      <c r="R69" s="178">
        <v>3389</v>
      </c>
      <c r="S69" s="179">
        <v>3117</v>
      </c>
    </row>
    <row r="70" spans="1:19" ht="16.5" customHeight="1">
      <c r="A70" s="154" t="s">
        <v>173</v>
      </c>
      <c r="B70" s="175">
        <f t="shared" si="6"/>
        <v>23354</v>
      </c>
      <c r="C70" s="176">
        <f t="shared" si="7"/>
        <v>11459</v>
      </c>
      <c r="D70" s="176">
        <f t="shared" si="8"/>
        <v>11895</v>
      </c>
      <c r="E70" s="177">
        <v>1423</v>
      </c>
      <c r="F70" s="178">
        <v>711</v>
      </c>
      <c r="G70" s="179">
        <v>712</v>
      </c>
      <c r="H70" s="155">
        <v>4822</v>
      </c>
      <c r="I70" s="155">
        <v>2395</v>
      </c>
      <c r="J70" s="155">
        <v>2427</v>
      </c>
      <c r="K70" s="177">
        <v>3336</v>
      </c>
      <c r="L70" s="178">
        <v>1576</v>
      </c>
      <c r="M70" s="179">
        <v>1760</v>
      </c>
      <c r="N70" s="155">
        <v>7376</v>
      </c>
      <c r="O70" s="155">
        <v>3543</v>
      </c>
      <c r="P70" s="155">
        <v>3833</v>
      </c>
      <c r="Q70" s="177">
        <v>6397</v>
      </c>
      <c r="R70" s="178">
        <v>3234</v>
      </c>
      <c r="S70" s="179">
        <v>3163</v>
      </c>
    </row>
    <row r="71" spans="1:19" ht="16.5" customHeight="1">
      <c r="A71" s="154" t="s">
        <v>193</v>
      </c>
      <c r="B71" s="175">
        <f t="shared" si="6"/>
        <v>21893</v>
      </c>
      <c r="C71" s="176">
        <f t="shared" si="7"/>
        <v>10937</v>
      </c>
      <c r="D71" s="176">
        <f t="shared" si="8"/>
        <v>10956</v>
      </c>
      <c r="E71" s="177">
        <v>1365</v>
      </c>
      <c r="F71" s="178">
        <v>663</v>
      </c>
      <c r="G71" s="179">
        <v>702</v>
      </c>
      <c r="H71" s="155">
        <v>4743</v>
      </c>
      <c r="I71" s="155">
        <v>2335</v>
      </c>
      <c r="J71" s="155">
        <v>2408</v>
      </c>
      <c r="K71" s="177">
        <v>3189</v>
      </c>
      <c r="L71" s="178">
        <v>1498</v>
      </c>
      <c r="M71" s="179">
        <v>1691</v>
      </c>
      <c r="N71" s="155">
        <v>6976</v>
      </c>
      <c r="O71" s="155">
        <v>3410</v>
      </c>
      <c r="P71" s="155">
        <v>3566</v>
      </c>
      <c r="Q71" s="177">
        <v>5620</v>
      </c>
      <c r="R71" s="178">
        <v>3031</v>
      </c>
      <c r="S71" s="179">
        <v>2589</v>
      </c>
    </row>
    <row r="72" spans="1:19" s="59" customFormat="1" ht="16.5" customHeight="1">
      <c r="A72" s="156" t="s">
        <v>71</v>
      </c>
      <c r="B72" s="167">
        <f t="shared" si="6"/>
        <v>111827</v>
      </c>
      <c r="C72" s="168">
        <f t="shared" si="7"/>
        <v>54913</v>
      </c>
      <c r="D72" s="168">
        <f t="shared" si="8"/>
        <v>56914</v>
      </c>
      <c r="E72" s="172">
        <v>8001</v>
      </c>
      <c r="F72" s="173">
        <v>3920</v>
      </c>
      <c r="G72" s="174">
        <v>4081</v>
      </c>
      <c r="H72" s="153">
        <v>23520</v>
      </c>
      <c r="I72" s="153">
        <v>11329</v>
      </c>
      <c r="J72" s="153">
        <v>12191</v>
      </c>
      <c r="K72" s="172">
        <v>17395</v>
      </c>
      <c r="L72" s="173">
        <v>8050</v>
      </c>
      <c r="M72" s="174">
        <v>9345</v>
      </c>
      <c r="N72" s="153">
        <v>36703</v>
      </c>
      <c r="O72" s="153">
        <v>17652</v>
      </c>
      <c r="P72" s="153">
        <v>19051</v>
      </c>
      <c r="Q72" s="172">
        <v>26208</v>
      </c>
      <c r="R72" s="173">
        <v>13962</v>
      </c>
      <c r="S72" s="174">
        <v>12246</v>
      </c>
    </row>
    <row r="73" spans="1:19" ht="16.5" customHeight="1">
      <c r="A73" s="154" t="s">
        <v>141</v>
      </c>
      <c r="B73" s="175">
        <f t="shared" si="6"/>
        <v>21953</v>
      </c>
      <c r="C73" s="176">
        <f t="shared" si="7"/>
        <v>10957</v>
      </c>
      <c r="D73" s="176">
        <f t="shared" si="8"/>
        <v>10996</v>
      </c>
      <c r="E73" s="177">
        <v>1478</v>
      </c>
      <c r="F73" s="178">
        <v>743</v>
      </c>
      <c r="G73" s="179">
        <v>735</v>
      </c>
      <c r="H73" s="155">
        <v>4627</v>
      </c>
      <c r="I73" s="155">
        <v>2271</v>
      </c>
      <c r="J73" s="155">
        <v>2356</v>
      </c>
      <c r="K73" s="177">
        <v>3200</v>
      </c>
      <c r="L73" s="178">
        <v>1520</v>
      </c>
      <c r="M73" s="179">
        <v>1680</v>
      </c>
      <c r="N73" s="155">
        <v>7049</v>
      </c>
      <c r="O73" s="155">
        <v>3419</v>
      </c>
      <c r="P73" s="155">
        <v>3630</v>
      </c>
      <c r="Q73" s="177">
        <v>5599</v>
      </c>
      <c r="R73" s="178">
        <v>3004</v>
      </c>
      <c r="S73" s="179">
        <v>2595</v>
      </c>
    </row>
    <row r="74" spans="1:19" ht="16.5" customHeight="1">
      <c r="A74" s="154" t="s">
        <v>175</v>
      </c>
      <c r="B74" s="175">
        <f t="shared" si="6"/>
        <v>21917</v>
      </c>
      <c r="C74" s="176">
        <f t="shared" si="7"/>
        <v>10942</v>
      </c>
      <c r="D74" s="176">
        <f t="shared" si="8"/>
        <v>10975</v>
      </c>
      <c r="E74" s="177">
        <v>1495</v>
      </c>
      <c r="F74" s="178">
        <v>739</v>
      </c>
      <c r="G74" s="179">
        <v>756</v>
      </c>
      <c r="H74" s="155">
        <v>4650</v>
      </c>
      <c r="I74" s="155">
        <v>2225</v>
      </c>
      <c r="J74" s="155">
        <v>2425</v>
      </c>
      <c r="K74" s="177">
        <v>3349</v>
      </c>
      <c r="L74" s="178">
        <v>1558</v>
      </c>
      <c r="M74" s="179">
        <v>1791</v>
      </c>
      <c r="N74" s="155">
        <v>7091</v>
      </c>
      <c r="O74" s="155">
        <v>3450</v>
      </c>
      <c r="P74" s="155">
        <v>3641</v>
      </c>
      <c r="Q74" s="177">
        <v>5332</v>
      </c>
      <c r="R74" s="178">
        <v>2970</v>
      </c>
      <c r="S74" s="179">
        <v>2362</v>
      </c>
    </row>
    <row r="75" spans="1:19" ht="16.5" customHeight="1">
      <c r="A75" s="154" t="s">
        <v>144</v>
      </c>
      <c r="B75" s="175">
        <f t="shared" si="6"/>
        <v>22306</v>
      </c>
      <c r="C75" s="176">
        <f t="shared" si="7"/>
        <v>10912</v>
      </c>
      <c r="D75" s="176">
        <f t="shared" si="8"/>
        <v>11394</v>
      </c>
      <c r="E75" s="177">
        <v>1587</v>
      </c>
      <c r="F75" s="178">
        <v>763</v>
      </c>
      <c r="G75" s="179">
        <v>824</v>
      </c>
      <c r="H75" s="155">
        <v>4685</v>
      </c>
      <c r="I75" s="155">
        <v>2264</v>
      </c>
      <c r="J75" s="155">
        <v>2421</v>
      </c>
      <c r="K75" s="177">
        <v>3509</v>
      </c>
      <c r="L75" s="178">
        <v>1602</v>
      </c>
      <c r="M75" s="179">
        <v>1907</v>
      </c>
      <c r="N75" s="155">
        <v>7355</v>
      </c>
      <c r="O75" s="155">
        <v>3545</v>
      </c>
      <c r="P75" s="155">
        <v>3810</v>
      </c>
      <c r="Q75" s="177">
        <v>5170</v>
      </c>
      <c r="R75" s="178">
        <v>2738</v>
      </c>
      <c r="S75" s="179">
        <v>2432</v>
      </c>
    </row>
    <row r="76" spans="1:19" ht="16.5" customHeight="1">
      <c r="A76" s="154" t="s">
        <v>174</v>
      </c>
      <c r="B76" s="175">
        <f t="shared" si="6"/>
        <v>24038</v>
      </c>
      <c r="C76" s="176">
        <f t="shared" si="7"/>
        <v>11662</v>
      </c>
      <c r="D76" s="176">
        <f t="shared" si="8"/>
        <v>12376</v>
      </c>
      <c r="E76" s="177">
        <v>1803</v>
      </c>
      <c r="F76" s="178">
        <v>861</v>
      </c>
      <c r="G76" s="179">
        <v>942</v>
      </c>
      <c r="H76" s="155">
        <v>5073</v>
      </c>
      <c r="I76" s="155">
        <v>2432</v>
      </c>
      <c r="J76" s="155">
        <v>2641</v>
      </c>
      <c r="K76" s="177">
        <v>3779</v>
      </c>
      <c r="L76" s="178">
        <v>1721</v>
      </c>
      <c r="M76" s="179">
        <v>2058</v>
      </c>
      <c r="N76" s="155">
        <v>7977</v>
      </c>
      <c r="O76" s="155">
        <v>3811</v>
      </c>
      <c r="P76" s="155">
        <v>4166</v>
      </c>
      <c r="Q76" s="177">
        <v>5406</v>
      </c>
      <c r="R76" s="178">
        <v>2837</v>
      </c>
      <c r="S76" s="179">
        <v>2569</v>
      </c>
    </row>
    <row r="77" spans="1:19" ht="16.5" customHeight="1">
      <c r="A77" s="154" t="s">
        <v>142</v>
      </c>
      <c r="B77" s="175">
        <f t="shared" si="6"/>
        <v>21613</v>
      </c>
      <c r="C77" s="176">
        <f t="shared" si="7"/>
        <v>10440</v>
      </c>
      <c r="D77" s="176">
        <f t="shared" si="8"/>
        <v>11173</v>
      </c>
      <c r="E77" s="177">
        <v>1638</v>
      </c>
      <c r="F77" s="178">
        <v>814</v>
      </c>
      <c r="G77" s="179">
        <v>824</v>
      </c>
      <c r="H77" s="155">
        <v>4485</v>
      </c>
      <c r="I77" s="155">
        <v>2137</v>
      </c>
      <c r="J77" s="155">
        <v>2348</v>
      </c>
      <c r="K77" s="177">
        <v>3558</v>
      </c>
      <c r="L77" s="178">
        <v>1649</v>
      </c>
      <c r="M77" s="179">
        <v>1909</v>
      </c>
      <c r="N77" s="155">
        <v>7231</v>
      </c>
      <c r="O77" s="155">
        <v>3427</v>
      </c>
      <c r="P77" s="155">
        <v>3804</v>
      </c>
      <c r="Q77" s="177">
        <v>4701</v>
      </c>
      <c r="R77" s="178">
        <v>2413</v>
      </c>
      <c r="S77" s="179">
        <v>2288</v>
      </c>
    </row>
    <row r="78" spans="1:19" s="59" customFormat="1" ht="16.5" customHeight="1">
      <c r="A78" s="156" t="s">
        <v>78</v>
      </c>
      <c r="B78" s="167">
        <f t="shared" si="6"/>
        <v>85148</v>
      </c>
      <c r="C78" s="168">
        <f t="shared" si="7"/>
        <v>41123</v>
      </c>
      <c r="D78" s="168">
        <f t="shared" si="8"/>
        <v>44025</v>
      </c>
      <c r="E78" s="172">
        <v>7593</v>
      </c>
      <c r="F78" s="173">
        <v>3649</v>
      </c>
      <c r="G78" s="174">
        <v>3944</v>
      </c>
      <c r="H78" s="153">
        <v>17946</v>
      </c>
      <c r="I78" s="153">
        <v>8542</v>
      </c>
      <c r="J78" s="153">
        <v>9404</v>
      </c>
      <c r="K78" s="172">
        <v>14866</v>
      </c>
      <c r="L78" s="173">
        <v>6947</v>
      </c>
      <c r="M78" s="174">
        <v>7919</v>
      </c>
      <c r="N78" s="153">
        <v>27869</v>
      </c>
      <c r="O78" s="153">
        <v>13482</v>
      </c>
      <c r="P78" s="153">
        <v>14387</v>
      </c>
      <c r="Q78" s="172">
        <v>16874</v>
      </c>
      <c r="R78" s="173">
        <v>8503</v>
      </c>
      <c r="S78" s="174">
        <v>8371</v>
      </c>
    </row>
    <row r="79" spans="1:19" ht="16.5" customHeight="1">
      <c r="A79" s="154" t="s">
        <v>197</v>
      </c>
      <c r="B79" s="175">
        <f t="shared" si="6"/>
        <v>19213</v>
      </c>
      <c r="C79" s="176">
        <f t="shared" si="7"/>
        <v>9264</v>
      </c>
      <c r="D79" s="176">
        <f t="shared" si="8"/>
        <v>9949</v>
      </c>
      <c r="E79" s="177">
        <v>1616</v>
      </c>
      <c r="F79" s="178">
        <v>788</v>
      </c>
      <c r="G79" s="179">
        <v>828</v>
      </c>
      <c r="H79" s="155">
        <v>4051</v>
      </c>
      <c r="I79" s="155">
        <v>1877</v>
      </c>
      <c r="J79" s="155">
        <v>2174</v>
      </c>
      <c r="K79" s="177">
        <v>3274</v>
      </c>
      <c r="L79" s="178">
        <v>1538</v>
      </c>
      <c r="M79" s="179">
        <v>1736</v>
      </c>
      <c r="N79" s="155">
        <v>6208</v>
      </c>
      <c r="O79" s="155">
        <v>2964</v>
      </c>
      <c r="P79" s="155">
        <v>3244</v>
      </c>
      <c r="Q79" s="177">
        <v>4064</v>
      </c>
      <c r="R79" s="178">
        <v>2097</v>
      </c>
      <c r="S79" s="179">
        <v>1967</v>
      </c>
    </row>
    <row r="80" spans="1:19" ht="16.5" customHeight="1">
      <c r="A80" s="154" t="s">
        <v>145</v>
      </c>
      <c r="B80" s="175">
        <f t="shared" si="6"/>
        <v>18966</v>
      </c>
      <c r="C80" s="176">
        <f t="shared" si="7"/>
        <v>9211</v>
      </c>
      <c r="D80" s="176">
        <f t="shared" si="8"/>
        <v>9755</v>
      </c>
      <c r="E80" s="177">
        <v>1627</v>
      </c>
      <c r="F80" s="178">
        <v>784</v>
      </c>
      <c r="G80" s="179">
        <v>843</v>
      </c>
      <c r="H80" s="155">
        <v>4014</v>
      </c>
      <c r="I80" s="155">
        <v>1936</v>
      </c>
      <c r="J80" s="155">
        <v>2078</v>
      </c>
      <c r="K80" s="177">
        <v>3310</v>
      </c>
      <c r="L80" s="178">
        <v>1547</v>
      </c>
      <c r="M80" s="179">
        <v>1763</v>
      </c>
      <c r="N80" s="155">
        <v>6223</v>
      </c>
      <c r="O80" s="155">
        <v>3037</v>
      </c>
      <c r="P80" s="155">
        <v>3186</v>
      </c>
      <c r="Q80" s="177">
        <v>3792</v>
      </c>
      <c r="R80" s="178">
        <v>1907</v>
      </c>
      <c r="S80" s="179">
        <v>1885</v>
      </c>
    </row>
    <row r="81" spans="1:19" ht="16.5" customHeight="1">
      <c r="A81" s="154" t="s">
        <v>146</v>
      </c>
      <c r="B81" s="175">
        <f t="shared" si="6"/>
        <v>16006</v>
      </c>
      <c r="C81" s="176">
        <f t="shared" si="7"/>
        <v>7853</v>
      </c>
      <c r="D81" s="176">
        <f t="shared" si="8"/>
        <v>8153</v>
      </c>
      <c r="E81" s="177">
        <v>1439</v>
      </c>
      <c r="F81" s="178">
        <v>726</v>
      </c>
      <c r="G81" s="179">
        <v>713</v>
      </c>
      <c r="H81" s="155">
        <v>3393</v>
      </c>
      <c r="I81" s="155">
        <v>1649</v>
      </c>
      <c r="J81" s="155">
        <v>1744</v>
      </c>
      <c r="K81" s="177">
        <v>2825</v>
      </c>
      <c r="L81" s="178">
        <v>1338</v>
      </c>
      <c r="M81" s="179">
        <v>1487</v>
      </c>
      <c r="N81" s="155">
        <v>5210</v>
      </c>
      <c r="O81" s="155">
        <v>2563</v>
      </c>
      <c r="P81" s="155">
        <v>2647</v>
      </c>
      <c r="Q81" s="177">
        <v>3139</v>
      </c>
      <c r="R81" s="178">
        <v>1577</v>
      </c>
      <c r="S81" s="179">
        <v>1562</v>
      </c>
    </row>
    <row r="82" spans="1:19" ht="16.5" customHeight="1">
      <c r="A82" s="154" t="s">
        <v>196</v>
      </c>
      <c r="B82" s="175">
        <f t="shared" si="6"/>
        <v>16925</v>
      </c>
      <c r="C82" s="176">
        <f t="shared" si="7"/>
        <v>8064</v>
      </c>
      <c r="D82" s="176">
        <f t="shared" si="8"/>
        <v>8861</v>
      </c>
      <c r="E82" s="177">
        <v>1585</v>
      </c>
      <c r="F82" s="178">
        <v>722</v>
      </c>
      <c r="G82" s="179">
        <v>863</v>
      </c>
      <c r="H82" s="155">
        <v>3579</v>
      </c>
      <c r="I82" s="155">
        <v>1700</v>
      </c>
      <c r="J82" s="155">
        <v>1879</v>
      </c>
      <c r="K82" s="177">
        <v>2993</v>
      </c>
      <c r="L82" s="178">
        <v>1389</v>
      </c>
      <c r="M82" s="179">
        <v>1604</v>
      </c>
      <c r="N82" s="155">
        <v>5596</v>
      </c>
      <c r="O82" s="155">
        <v>2675</v>
      </c>
      <c r="P82" s="155">
        <v>2921</v>
      </c>
      <c r="Q82" s="177">
        <v>3172</v>
      </c>
      <c r="R82" s="178">
        <v>1578</v>
      </c>
      <c r="S82" s="179">
        <v>1594</v>
      </c>
    </row>
    <row r="83" spans="1:19" ht="16.5" customHeight="1">
      <c r="A83" s="154" t="s">
        <v>177</v>
      </c>
      <c r="B83" s="175">
        <f t="shared" si="6"/>
        <v>14038</v>
      </c>
      <c r="C83" s="176">
        <f t="shared" si="7"/>
        <v>6731</v>
      </c>
      <c r="D83" s="176">
        <f t="shared" si="8"/>
        <v>7307</v>
      </c>
      <c r="E83" s="177">
        <v>1326</v>
      </c>
      <c r="F83" s="178">
        <v>629</v>
      </c>
      <c r="G83" s="179">
        <v>697</v>
      </c>
      <c r="H83" s="155">
        <v>2909</v>
      </c>
      <c r="I83" s="155">
        <v>1380</v>
      </c>
      <c r="J83" s="155">
        <v>1529</v>
      </c>
      <c r="K83" s="177">
        <v>2464</v>
      </c>
      <c r="L83" s="178">
        <v>1135</v>
      </c>
      <c r="M83" s="179">
        <v>1329</v>
      </c>
      <c r="N83" s="155">
        <v>4632</v>
      </c>
      <c r="O83" s="155">
        <v>2243</v>
      </c>
      <c r="P83" s="155">
        <v>2389</v>
      </c>
      <c r="Q83" s="177">
        <v>2707</v>
      </c>
      <c r="R83" s="178">
        <v>1344</v>
      </c>
      <c r="S83" s="179">
        <v>1363</v>
      </c>
    </row>
    <row r="84" spans="1:19" s="59" customFormat="1" ht="16.5" customHeight="1">
      <c r="A84" s="156" t="s">
        <v>83</v>
      </c>
      <c r="B84" s="167">
        <f t="shared" si="6"/>
        <v>60133</v>
      </c>
      <c r="C84" s="168">
        <f t="shared" si="7"/>
        <v>28020</v>
      </c>
      <c r="D84" s="168">
        <f t="shared" si="8"/>
        <v>32113</v>
      </c>
      <c r="E84" s="172">
        <v>5944</v>
      </c>
      <c r="F84" s="173">
        <v>2691</v>
      </c>
      <c r="G84" s="174">
        <v>3253</v>
      </c>
      <c r="H84" s="153">
        <v>12585</v>
      </c>
      <c r="I84" s="153">
        <v>5903</v>
      </c>
      <c r="J84" s="153">
        <v>6682</v>
      </c>
      <c r="K84" s="172">
        <v>11142</v>
      </c>
      <c r="L84" s="173">
        <v>5095</v>
      </c>
      <c r="M84" s="174">
        <v>6047</v>
      </c>
      <c r="N84" s="153">
        <v>19505</v>
      </c>
      <c r="O84" s="153">
        <v>9234</v>
      </c>
      <c r="P84" s="153">
        <v>10271</v>
      </c>
      <c r="Q84" s="172">
        <v>10957</v>
      </c>
      <c r="R84" s="173">
        <v>5097</v>
      </c>
      <c r="S84" s="174">
        <v>5860</v>
      </c>
    </row>
    <row r="85" spans="1:19" ht="16.5" customHeight="1">
      <c r="A85" s="154" t="s">
        <v>189</v>
      </c>
      <c r="B85" s="175">
        <f t="shared" si="6"/>
        <v>12121</v>
      </c>
      <c r="C85" s="176">
        <f t="shared" si="7"/>
        <v>5659</v>
      </c>
      <c r="D85" s="176">
        <f t="shared" si="8"/>
        <v>6462</v>
      </c>
      <c r="E85" s="177">
        <v>1161</v>
      </c>
      <c r="F85" s="178">
        <v>535</v>
      </c>
      <c r="G85" s="179">
        <v>626</v>
      </c>
      <c r="H85" s="155">
        <v>2553</v>
      </c>
      <c r="I85" s="155">
        <v>1185</v>
      </c>
      <c r="J85" s="155">
        <v>1368</v>
      </c>
      <c r="K85" s="177">
        <v>2201</v>
      </c>
      <c r="L85" s="178">
        <v>1041</v>
      </c>
      <c r="M85" s="179">
        <v>1160</v>
      </c>
      <c r="N85" s="155">
        <v>3914</v>
      </c>
      <c r="O85" s="155">
        <v>1812</v>
      </c>
      <c r="P85" s="155">
        <v>2102</v>
      </c>
      <c r="Q85" s="177">
        <v>2292</v>
      </c>
      <c r="R85" s="178">
        <v>1086</v>
      </c>
      <c r="S85" s="179">
        <v>1206</v>
      </c>
    </row>
    <row r="86" spans="1:19" ht="16.5" customHeight="1">
      <c r="A86" s="154" t="s">
        <v>195</v>
      </c>
      <c r="B86" s="175">
        <f t="shared" si="6"/>
        <v>13535</v>
      </c>
      <c r="C86" s="176">
        <f t="shared" si="7"/>
        <v>6344</v>
      </c>
      <c r="D86" s="176">
        <f t="shared" si="8"/>
        <v>7191</v>
      </c>
      <c r="E86" s="177">
        <v>1295</v>
      </c>
      <c r="F86" s="178">
        <v>576</v>
      </c>
      <c r="G86" s="179">
        <v>719</v>
      </c>
      <c r="H86" s="155">
        <v>2867</v>
      </c>
      <c r="I86" s="155">
        <v>1367</v>
      </c>
      <c r="J86" s="155">
        <v>1500</v>
      </c>
      <c r="K86" s="177">
        <v>2529</v>
      </c>
      <c r="L86" s="178">
        <v>1147</v>
      </c>
      <c r="M86" s="179">
        <v>1382</v>
      </c>
      <c r="N86" s="155">
        <v>4414</v>
      </c>
      <c r="O86" s="155">
        <v>2094</v>
      </c>
      <c r="P86" s="155">
        <v>2320</v>
      </c>
      <c r="Q86" s="177">
        <v>2430</v>
      </c>
      <c r="R86" s="178">
        <v>1160</v>
      </c>
      <c r="S86" s="179">
        <v>1270</v>
      </c>
    </row>
    <row r="87" spans="1:19" ht="16.5" customHeight="1">
      <c r="A87" s="154" t="s">
        <v>227</v>
      </c>
      <c r="B87" s="175">
        <f t="shared" si="6"/>
        <v>10998</v>
      </c>
      <c r="C87" s="176">
        <f t="shared" si="7"/>
        <v>5133</v>
      </c>
      <c r="D87" s="176">
        <f t="shared" si="8"/>
        <v>5865</v>
      </c>
      <c r="E87" s="177">
        <v>1090</v>
      </c>
      <c r="F87" s="178">
        <v>488</v>
      </c>
      <c r="G87" s="179">
        <v>602</v>
      </c>
      <c r="H87" s="155">
        <v>2289</v>
      </c>
      <c r="I87" s="155">
        <v>1088</v>
      </c>
      <c r="J87" s="155">
        <v>1201</v>
      </c>
      <c r="K87" s="177">
        <v>2015</v>
      </c>
      <c r="L87" s="178">
        <v>908</v>
      </c>
      <c r="M87" s="179">
        <v>1107</v>
      </c>
      <c r="N87" s="155">
        <v>3598</v>
      </c>
      <c r="O87" s="155">
        <v>1707</v>
      </c>
      <c r="P87" s="155">
        <v>1891</v>
      </c>
      <c r="Q87" s="177">
        <v>2006</v>
      </c>
      <c r="R87" s="178">
        <v>942</v>
      </c>
      <c r="S87" s="179">
        <v>1064</v>
      </c>
    </row>
    <row r="88" spans="1:19" ht="16.5" customHeight="1">
      <c r="A88" s="154" t="s">
        <v>190</v>
      </c>
      <c r="B88" s="175">
        <f t="shared" si="6"/>
        <v>11481</v>
      </c>
      <c r="C88" s="176">
        <f t="shared" si="7"/>
        <v>5379</v>
      </c>
      <c r="D88" s="176">
        <f t="shared" si="8"/>
        <v>6102</v>
      </c>
      <c r="E88" s="177">
        <v>1139</v>
      </c>
      <c r="F88" s="178">
        <v>510</v>
      </c>
      <c r="G88" s="179">
        <v>629</v>
      </c>
      <c r="H88" s="155">
        <v>2441</v>
      </c>
      <c r="I88" s="155">
        <v>1137</v>
      </c>
      <c r="J88" s="155">
        <v>1304</v>
      </c>
      <c r="K88" s="177">
        <v>2088</v>
      </c>
      <c r="L88" s="178">
        <v>961</v>
      </c>
      <c r="M88" s="179">
        <v>1127</v>
      </c>
      <c r="N88" s="155">
        <v>3764</v>
      </c>
      <c r="O88" s="155">
        <v>1841</v>
      </c>
      <c r="P88" s="155">
        <v>1923</v>
      </c>
      <c r="Q88" s="177">
        <v>2049</v>
      </c>
      <c r="R88" s="178">
        <v>930</v>
      </c>
      <c r="S88" s="179">
        <v>1119</v>
      </c>
    </row>
    <row r="89" spans="1:19" ht="16.5" customHeight="1">
      <c r="A89" s="154" t="s">
        <v>139</v>
      </c>
      <c r="B89" s="175">
        <f t="shared" si="6"/>
        <v>11998</v>
      </c>
      <c r="C89" s="176">
        <f t="shared" si="7"/>
        <v>5505</v>
      </c>
      <c r="D89" s="176">
        <f t="shared" si="8"/>
        <v>6493</v>
      </c>
      <c r="E89" s="177">
        <v>1259</v>
      </c>
      <c r="F89" s="178">
        <v>582</v>
      </c>
      <c r="G89" s="179">
        <v>677</v>
      </c>
      <c r="H89" s="155">
        <v>2435</v>
      </c>
      <c r="I89" s="155">
        <v>1126</v>
      </c>
      <c r="J89" s="155">
        <v>1309</v>
      </c>
      <c r="K89" s="177">
        <v>2309</v>
      </c>
      <c r="L89" s="178">
        <v>1038</v>
      </c>
      <c r="M89" s="179">
        <v>1271</v>
      </c>
      <c r="N89" s="155">
        <v>3815</v>
      </c>
      <c r="O89" s="155">
        <v>1780</v>
      </c>
      <c r="P89" s="155">
        <v>2035</v>
      </c>
      <c r="Q89" s="177">
        <v>2180</v>
      </c>
      <c r="R89" s="178">
        <v>979</v>
      </c>
      <c r="S89" s="179">
        <v>1201</v>
      </c>
    </row>
    <row r="90" spans="1:19" s="59" customFormat="1" ht="13.5" customHeight="1">
      <c r="A90" s="156" t="s">
        <v>91</v>
      </c>
      <c r="B90" s="167">
        <f t="shared" si="6"/>
        <v>48017</v>
      </c>
      <c r="C90" s="168">
        <f t="shared" si="7"/>
        <v>21830</v>
      </c>
      <c r="D90" s="168">
        <f t="shared" si="8"/>
        <v>26187</v>
      </c>
      <c r="E90" s="172">
        <v>5231</v>
      </c>
      <c r="F90" s="173">
        <v>2342</v>
      </c>
      <c r="G90" s="174">
        <v>2889</v>
      </c>
      <c r="H90" s="153">
        <v>9895</v>
      </c>
      <c r="I90" s="153">
        <v>4487</v>
      </c>
      <c r="J90" s="153">
        <v>5408</v>
      </c>
      <c r="K90" s="172">
        <v>8953</v>
      </c>
      <c r="L90" s="173">
        <v>4085</v>
      </c>
      <c r="M90" s="174">
        <v>4868</v>
      </c>
      <c r="N90" s="153">
        <v>15184</v>
      </c>
      <c r="O90" s="153">
        <v>6971</v>
      </c>
      <c r="P90" s="153">
        <v>8213</v>
      </c>
      <c r="Q90" s="172">
        <v>8754</v>
      </c>
      <c r="R90" s="173">
        <v>3945</v>
      </c>
      <c r="S90" s="174">
        <v>4809</v>
      </c>
    </row>
    <row r="91" spans="1:19" ht="13.5" customHeight="1">
      <c r="A91" s="154" t="s">
        <v>192</v>
      </c>
      <c r="B91" s="175">
        <f t="shared" si="6"/>
        <v>10994</v>
      </c>
      <c r="C91" s="176">
        <f t="shared" si="7"/>
        <v>5096</v>
      </c>
      <c r="D91" s="176">
        <f t="shared" si="8"/>
        <v>5898</v>
      </c>
      <c r="E91" s="177">
        <v>1163</v>
      </c>
      <c r="F91" s="178">
        <v>523</v>
      </c>
      <c r="G91" s="179">
        <v>640</v>
      </c>
      <c r="H91" s="155">
        <v>2253</v>
      </c>
      <c r="I91" s="155">
        <v>1024</v>
      </c>
      <c r="J91" s="155">
        <v>1229</v>
      </c>
      <c r="K91" s="177">
        <v>2057</v>
      </c>
      <c r="L91" s="178">
        <v>946</v>
      </c>
      <c r="M91" s="179">
        <v>1111</v>
      </c>
      <c r="N91" s="155">
        <v>3537</v>
      </c>
      <c r="O91" s="155">
        <v>1674</v>
      </c>
      <c r="P91" s="155">
        <v>1863</v>
      </c>
      <c r="Q91" s="177">
        <v>1984</v>
      </c>
      <c r="R91" s="178">
        <v>929</v>
      </c>
      <c r="S91" s="179">
        <v>1055</v>
      </c>
    </row>
    <row r="92" spans="1:19" ht="13.5" customHeight="1">
      <c r="A92" s="154" t="s">
        <v>170</v>
      </c>
      <c r="B92" s="175">
        <f t="shared" si="6"/>
        <v>11620</v>
      </c>
      <c r="C92" s="176">
        <f t="shared" si="7"/>
        <v>5212</v>
      </c>
      <c r="D92" s="176">
        <f t="shared" si="8"/>
        <v>6408</v>
      </c>
      <c r="E92" s="177">
        <v>1232</v>
      </c>
      <c r="F92" s="178">
        <v>539</v>
      </c>
      <c r="G92" s="179">
        <v>693</v>
      </c>
      <c r="H92" s="155">
        <v>2407</v>
      </c>
      <c r="I92" s="155">
        <v>1070</v>
      </c>
      <c r="J92" s="155">
        <v>1337</v>
      </c>
      <c r="K92" s="177">
        <v>2164</v>
      </c>
      <c r="L92" s="178">
        <v>975</v>
      </c>
      <c r="M92" s="179">
        <v>1189</v>
      </c>
      <c r="N92" s="155">
        <v>3683</v>
      </c>
      <c r="O92" s="155">
        <v>1677</v>
      </c>
      <c r="P92" s="155">
        <v>2006</v>
      </c>
      <c r="Q92" s="177">
        <v>2134</v>
      </c>
      <c r="R92" s="178">
        <v>951</v>
      </c>
      <c r="S92" s="179">
        <v>1183</v>
      </c>
    </row>
    <row r="93" spans="1:19" ht="13.5" customHeight="1">
      <c r="A93" s="154" t="s">
        <v>169</v>
      </c>
      <c r="B93" s="175">
        <f t="shared" si="6"/>
        <v>9190</v>
      </c>
      <c r="C93" s="176">
        <f t="shared" si="7"/>
        <v>4260</v>
      </c>
      <c r="D93" s="176">
        <f t="shared" si="8"/>
        <v>4930</v>
      </c>
      <c r="E93" s="177">
        <v>995</v>
      </c>
      <c r="F93" s="178">
        <v>424</v>
      </c>
      <c r="G93" s="179">
        <v>571</v>
      </c>
      <c r="H93" s="155">
        <v>1853</v>
      </c>
      <c r="I93" s="155">
        <v>864</v>
      </c>
      <c r="J93" s="155">
        <v>989</v>
      </c>
      <c r="K93" s="177">
        <v>1708</v>
      </c>
      <c r="L93" s="178">
        <v>774</v>
      </c>
      <c r="M93" s="179">
        <v>934</v>
      </c>
      <c r="N93" s="155">
        <v>2900</v>
      </c>
      <c r="O93" s="155">
        <v>1385</v>
      </c>
      <c r="P93" s="155">
        <v>1515</v>
      </c>
      <c r="Q93" s="177">
        <v>1734</v>
      </c>
      <c r="R93" s="178">
        <v>813</v>
      </c>
      <c r="S93" s="179">
        <v>921</v>
      </c>
    </row>
    <row r="94" spans="1:19" ht="13.5" customHeight="1">
      <c r="A94" s="154" t="s">
        <v>166</v>
      </c>
      <c r="B94" s="175">
        <f t="shared" si="6"/>
        <v>8125</v>
      </c>
      <c r="C94" s="176">
        <f t="shared" si="7"/>
        <v>3665</v>
      </c>
      <c r="D94" s="176">
        <f t="shared" si="8"/>
        <v>4460</v>
      </c>
      <c r="E94" s="177">
        <v>929</v>
      </c>
      <c r="F94" s="178">
        <v>420</v>
      </c>
      <c r="G94" s="179">
        <v>509</v>
      </c>
      <c r="H94" s="155">
        <v>1696</v>
      </c>
      <c r="I94" s="155">
        <v>785</v>
      </c>
      <c r="J94" s="155">
        <v>911</v>
      </c>
      <c r="K94" s="177">
        <v>1525</v>
      </c>
      <c r="L94" s="178">
        <v>706</v>
      </c>
      <c r="M94" s="179">
        <v>819</v>
      </c>
      <c r="N94" s="155">
        <v>2516</v>
      </c>
      <c r="O94" s="155">
        <v>1101</v>
      </c>
      <c r="P94" s="155">
        <v>1415</v>
      </c>
      <c r="Q94" s="177">
        <v>1459</v>
      </c>
      <c r="R94" s="178">
        <v>653</v>
      </c>
      <c r="S94" s="179">
        <v>806</v>
      </c>
    </row>
    <row r="95" spans="1:19" ht="13.5" customHeight="1">
      <c r="A95" s="154" t="s">
        <v>191</v>
      </c>
      <c r="B95" s="175">
        <f t="shared" si="6"/>
        <v>8088</v>
      </c>
      <c r="C95" s="176">
        <f t="shared" si="7"/>
        <v>3597</v>
      </c>
      <c r="D95" s="176">
        <f t="shared" si="8"/>
        <v>4491</v>
      </c>
      <c r="E95" s="177">
        <v>912</v>
      </c>
      <c r="F95" s="178">
        <v>436</v>
      </c>
      <c r="G95" s="179">
        <v>476</v>
      </c>
      <c r="H95" s="155">
        <v>1686</v>
      </c>
      <c r="I95" s="155">
        <v>744</v>
      </c>
      <c r="J95" s="155">
        <v>942</v>
      </c>
      <c r="K95" s="177">
        <v>1499</v>
      </c>
      <c r="L95" s="178">
        <v>684</v>
      </c>
      <c r="M95" s="179">
        <v>815</v>
      </c>
      <c r="N95" s="155">
        <v>2548</v>
      </c>
      <c r="O95" s="155">
        <v>1134</v>
      </c>
      <c r="P95" s="155">
        <v>1414</v>
      </c>
      <c r="Q95" s="177">
        <v>1443</v>
      </c>
      <c r="R95" s="178">
        <v>599</v>
      </c>
      <c r="S95" s="179">
        <v>844</v>
      </c>
    </row>
    <row r="96" spans="1:19" s="59" customFormat="1" ht="13.5" customHeight="1">
      <c r="A96" s="156" t="s">
        <v>94</v>
      </c>
      <c r="B96" s="167">
        <f t="shared" si="6"/>
        <v>38983</v>
      </c>
      <c r="C96" s="168">
        <f t="shared" si="7"/>
        <v>16437</v>
      </c>
      <c r="D96" s="168">
        <f t="shared" si="8"/>
        <v>22546</v>
      </c>
      <c r="E96" s="172">
        <v>4549</v>
      </c>
      <c r="F96" s="173">
        <v>2045</v>
      </c>
      <c r="G96" s="174">
        <v>2504</v>
      </c>
      <c r="H96" s="153">
        <v>7929</v>
      </c>
      <c r="I96" s="153">
        <v>3413</v>
      </c>
      <c r="J96" s="153">
        <v>4516</v>
      </c>
      <c r="K96" s="172">
        <v>7232</v>
      </c>
      <c r="L96" s="173">
        <v>3151</v>
      </c>
      <c r="M96" s="174">
        <v>4081</v>
      </c>
      <c r="N96" s="153">
        <v>11984</v>
      </c>
      <c r="O96" s="153">
        <v>5062</v>
      </c>
      <c r="P96" s="153">
        <v>6922</v>
      </c>
      <c r="Q96" s="172">
        <v>7289</v>
      </c>
      <c r="R96" s="173">
        <v>2766</v>
      </c>
      <c r="S96" s="174">
        <v>4523</v>
      </c>
    </row>
    <row r="97" spans="1:19" ht="13.5" customHeight="1">
      <c r="A97" s="154" t="s">
        <v>168</v>
      </c>
      <c r="B97" s="175">
        <f t="shared" si="6"/>
        <v>7411</v>
      </c>
      <c r="C97" s="176">
        <f t="shared" si="7"/>
        <v>3236</v>
      </c>
      <c r="D97" s="176">
        <f t="shared" si="8"/>
        <v>4175</v>
      </c>
      <c r="E97" s="177">
        <v>841</v>
      </c>
      <c r="F97" s="178">
        <v>371</v>
      </c>
      <c r="G97" s="179">
        <v>470</v>
      </c>
      <c r="H97" s="155">
        <v>1542</v>
      </c>
      <c r="I97" s="155">
        <v>704</v>
      </c>
      <c r="J97" s="155">
        <v>838</v>
      </c>
      <c r="K97" s="177">
        <v>1411</v>
      </c>
      <c r="L97" s="178">
        <v>640</v>
      </c>
      <c r="M97" s="179">
        <v>771</v>
      </c>
      <c r="N97" s="155">
        <v>2275</v>
      </c>
      <c r="O97" s="155">
        <v>966</v>
      </c>
      <c r="P97" s="155">
        <v>1309</v>
      </c>
      <c r="Q97" s="177">
        <v>1342</v>
      </c>
      <c r="R97" s="178">
        <v>555</v>
      </c>
      <c r="S97" s="179">
        <v>787</v>
      </c>
    </row>
    <row r="98" spans="1:19" ht="13.5" customHeight="1">
      <c r="A98" s="154" t="s">
        <v>228</v>
      </c>
      <c r="B98" s="175">
        <f t="shared" si="6"/>
        <v>10301</v>
      </c>
      <c r="C98" s="176">
        <f t="shared" si="7"/>
        <v>4551</v>
      </c>
      <c r="D98" s="176">
        <f t="shared" si="8"/>
        <v>5750</v>
      </c>
      <c r="E98" s="177">
        <v>1178</v>
      </c>
      <c r="F98" s="178">
        <v>546</v>
      </c>
      <c r="G98" s="179">
        <v>632</v>
      </c>
      <c r="H98" s="155">
        <v>2059</v>
      </c>
      <c r="I98" s="155">
        <v>892</v>
      </c>
      <c r="J98" s="155">
        <v>1167</v>
      </c>
      <c r="K98" s="177">
        <v>1872</v>
      </c>
      <c r="L98" s="178">
        <v>852</v>
      </c>
      <c r="M98" s="179">
        <v>1020</v>
      </c>
      <c r="N98" s="155">
        <v>3266</v>
      </c>
      <c r="O98" s="155">
        <v>1480</v>
      </c>
      <c r="P98" s="155">
        <v>1786</v>
      </c>
      <c r="Q98" s="177">
        <v>1926</v>
      </c>
      <c r="R98" s="178">
        <v>781</v>
      </c>
      <c r="S98" s="179">
        <v>1145</v>
      </c>
    </row>
    <row r="99" spans="1:19" ht="13.5" customHeight="1">
      <c r="A99" s="154" t="s">
        <v>165</v>
      </c>
      <c r="B99" s="175">
        <f t="shared" si="6"/>
        <v>8031</v>
      </c>
      <c r="C99" s="176">
        <f t="shared" si="7"/>
        <v>3321</v>
      </c>
      <c r="D99" s="176">
        <f t="shared" si="8"/>
        <v>4710</v>
      </c>
      <c r="E99" s="177">
        <v>951</v>
      </c>
      <c r="F99" s="178">
        <v>423</v>
      </c>
      <c r="G99" s="179">
        <v>528</v>
      </c>
      <c r="H99" s="155">
        <v>1608</v>
      </c>
      <c r="I99" s="155">
        <v>692</v>
      </c>
      <c r="J99" s="155">
        <v>916</v>
      </c>
      <c r="K99" s="177">
        <v>1482</v>
      </c>
      <c r="L99" s="178">
        <v>635</v>
      </c>
      <c r="M99" s="179">
        <v>847</v>
      </c>
      <c r="N99" s="155">
        <v>2444</v>
      </c>
      <c r="O99" s="155">
        <v>1007</v>
      </c>
      <c r="P99" s="155">
        <v>1437</v>
      </c>
      <c r="Q99" s="177">
        <v>1546</v>
      </c>
      <c r="R99" s="178">
        <v>564</v>
      </c>
      <c r="S99" s="179">
        <v>982</v>
      </c>
    </row>
    <row r="100" spans="1:19" ht="13.5" customHeight="1">
      <c r="A100" s="154" t="s">
        <v>167</v>
      </c>
      <c r="B100" s="175">
        <f t="shared" si="6"/>
        <v>6710</v>
      </c>
      <c r="C100" s="176">
        <f t="shared" si="7"/>
        <v>2685</v>
      </c>
      <c r="D100" s="176">
        <f t="shared" si="8"/>
        <v>4025</v>
      </c>
      <c r="E100" s="177">
        <v>810</v>
      </c>
      <c r="F100" s="178">
        <v>358</v>
      </c>
      <c r="G100" s="179">
        <v>452</v>
      </c>
      <c r="H100" s="155">
        <v>1360</v>
      </c>
      <c r="I100" s="155">
        <v>580</v>
      </c>
      <c r="J100" s="155">
        <v>780</v>
      </c>
      <c r="K100" s="177">
        <v>1243</v>
      </c>
      <c r="L100" s="178">
        <v>507</v>
      </c>
      <c r="M100" s="179">
        <v>736</v>
      </c>
      <c r="N100" s="155">
        <v>2056</v>
      </c>
      <c r="O100" s="155">
        <v>801</v>
      </c>
      <c r="P100" s="155">
        <v>1255</v>
      </c>
      <c r="Q100" s="177">
        <v>1241</v>
      </c>
      <c r="R100" s="178">
        <v>439</v>
      </c>
      <c r="S100" s="179">
        <v>802</v>
      </c>
    </row>
    <row r="101" spans="1:19" ht="13.5" customHeight="1">
      <c r="A101" s="154" t="s">
        <v>176</v>
      </c>
      <c r="B101" s="175">
        <f t="shared" ref="B101:B126" si="9">SUM(E101,H101,K101,N101,Q101)</f>
        <v>6530</v>
      </c>
      <c r="C101" s="176">
        <f t="shared" ref="C101:C126" si="10">SUM(F101,I101,L101,O101,R101)</f>
        <v>2644</v>
      </c>
      <c r="D101" s="176">
        <f t="shared" ref="D101:D126" si="11">SUM(G101,J101,M101,P101,S101)</f>
        <v>3886</v>
      </c>
      <c r="E101" s="177">
        <v>769</v>
      </c>
      <c r="F101" s="178">
        <v>347</v>
      </c>
      <c r="G101" s="179">
        <v>422</v>
      </c>
      <c r="H101" s="155">
        <v>1360</v>
      </c>
      <c r="I101" s="155">
        <v>545</v>
      </c>
      <c r="J101" s="155">
        <v>815</v>
      </c>
      <c r="K101" s="177">
        <v>1224</v>
      </c>
      <c r="L101" s="178">
        <v>517</v>
      </c>
      <c r="M101" s="179">
        <v>707</v>
      </c>
      <c r="N101" s="155">
        <v>1943</v>
      </c>
      <c r="O101" s="155">
        <v>808</v>
      </c>
      <c r="P101" s="155">
        <v>1135</v>
      </c>
      <c r="Q101" s="177">
        <v>1234</v>
      </c>
      <c r="R101" s="178">
        <v>427</v>
      </c>
      <c r="S101" s="179">
        <v>807</v>
      </c>
    </row>
    <row r="102" spans="1:19" s="59" customFormat="1" ht="13.5" customHeight="1">
      <c r="A102" s="156" t="s">
        <v>100</v>
      </c>
      <c r="B102" s="167">
        <f t="shared" si="9"/>
        <v>23763</v>
      </c>
      <c r="C102" s="168">
        <f t="shared" si="10"/>
        <v>8656</v>
      </c>
      <c r="D102" s="168">
        <f t="shared" si="11"/>
        <v>15107</v>
      </c>
      <c r="E102" s="172">
        <v>2766</v>
      </c>
      <c r="F102" s="173">
        <v>1201</v>
      </c>
      <c r="G102" s="174">
        <v>1565</v>
      </c>
      <c r="H102" s="153">
        <v>4698</v>
      </c>
      <c r="I102" s="153">
        <v>1726</v>
      </c>
      <c r="J102" s="153">
        <v>2972</v>
      </c>
      <c r="K102" s="172">
        <v>4332</v>
      </c>
      <c r="L102" s="173">
        <v>1584</v>
      </c>
      <c r="M102" s="174">
        <v>2748</v>
      </c>
      <c r="N102" s="153">
        <v>7245</v>
      </c>
      <c r="O102" s="153">
        <v>2634</v>
      </c>
      <c r="P102" s="153">
        <v>4611</v>
      </c>
      <c r="Q102" s="172">
        <v>4722</v>
      </c>
      <c r="R102" s="173">
        <v>1511</v>
      </c>
      <c r="S102" s="174">
        <v>3211</v>
      </c>
    </row>
    <row r="103" spans="1:19" ht="13.5" customHeight="1">
      <c r="A103" s="154" t="s">
        <v>163</v>
      </c>
      <c r="B103" s="175">
        <f t="shared" si="9"/>
        <v>5881</v>
      </c>
      <c r="C103" s="176">
        <f t="shared" si="10"/>
        <v>2326</v>
      </c>
      <c r="D103" s="176">
        <f t="shared" si="11"/>
        <v>3555</v>
      </c>
      <c r="E103" s="177">
        <v>690</v>
      </c>
      <c r="F103" s="178">
        <v>320</v>
      </c>
      <c r="G103" s="179">
        <v>370</v>
      </c>
      <c r="H103" s="155">
        <v>1170</v>
      </c>
      <c r="I103" s="155">
        <v>449</v>
      </c>
      <c r="J103" s="155">
        <v>721</v>
      </c>
      <c r="K103" s="177">
        <v>1073</v>
      </c>
      <c r="L103" s="178">
        <v>442</v>
      </c>
      <c r="M103" s="179">
        <v>631</v>
      </c>
      <c r="N103" s="155">
        <v>1812</v>
      </c>
      <c r="O103" s="155">
        <v>715</v>
      </c>
      <c r="P103" s="155">
        <v>1097</v>
      </c>
      <c r="Q103" s="177">
        <v>1136</v>
      </c>
      <c r="R103" s="178">
        <v>400</v>
      </c>
      <c r="S103" s="179">
        <v>736</v>
      </c>
    </row>
    <row r="104" spans="1:19" ht="13.5" customHeight="1">
      <c r="A104" s="154" t="s">
        <v>162</v>
      </c>
      <c r="B104" s="175">
        <f t="shared" si="9"/>
        <v>5297</v>
      </c>
      <c r="C104" s="176">
        <f t="shared" si="10"/>
        <v>1971</v>
      </c>
      <c r="D104" s="176">
        <f t="shared" si="11"/>
        <v>3326</v>
      </c>
      <c r="E104" s="177">
        <v>601</v>
      </c>
      <c r="F104" s="178">
        <v>266</v>
      </c>
      <c r="G104" s="179">
        <v>335</v>
      </c>
      <c r="H104" s="155">
        <v>1032</v>
      </c>
      <c r="I104" s="155">
        <v>381</v>
      </c>
      <c r="J104" s="155">
        <v>651</v>
      </c>
      <c r="K104" s="177">
        <v>984</v>
      </c>
      <c r="L104" s="178">
        <v>357</v>
      </c>
      <c r="M104" s="179">
        <v>627</v>
      </c>
      <c r="N104" s="155">
        <v>1593</v>
      </c>
      <c r="O104" s="155">
        <v>618</v>
      </c>
      <c r="P104" s="155">
        <v>975</v>
      </c>
      <c r="Q104" s="177">
        <v>1087</v>
      </c>
      <c r="R104" s="178">
        <v>349</v>
      </c>
      <c r="S104" s="179">
        <v>738</v>
      </c>
    </row>
    <row r="105" spans="1:19" ht="13.5" customHeight="1">
      <c r="A105" s="154" t="s">
        <v>160</v>
      </c>
      <c r="B105" s="175">
        <f t="shared" si="9"/>
        <v>4476</v>
      </c>
      <c r="C105" s="176">
        <f t="shared" si="10"/>
        <v>1594</v>
      </c>
      <c r="D105" s="176">
        <f t="shared" si="11"/>
        <v>2882</v>
      </c>
      <c r="E105" s="177">
        <v>551</v>
      </c>
      <c r="F105" s="178">
        <v>248</v>
      </c>
      <c r="G105" s="179">
        <v>303</v>
      </c>
      <c r="H105" s="155">
        <v>903</v>
      </c>
      <c r="I105" s="155">
        <v>327</v>
      </c>
      <c r="J105" s="155">
        <v>576</v>
      </c>
      <c r="K105" s="177">
        <v>797</v>
      </c>
      <c r="L105" s="178">
        <v>278</v>
      </c>
      <c r="M105" s="179">
        <v>519</v>
      </c>
      <c r="N105" s="155">
        <v>1375</v>
      </c>
      <c r="O105" s="155">
        <v>479</v>
      </c>
      <c r="P105" s="155">
        <v>896</v>
      </c>
      <c r="Q105" s="177">
        <v>850</v>
      </c>
      <c r="R105" s="178">
        <v>262</v>
      </c>
      <c r="S105" s="179">
        <v>588</v>
      </c>
    </row>
    <row r="106" spans="1:19" ht="13.5" customHeight="1">
      <c r="A106" s="154" t="s">
        <v>161</v>
      </c>
      <c r="B106" s="175">
        <f t="shared" si="9"/>
        <v>4269</v>
      </c>
      <c r="C106" s="176">
        <f t="shared" si="10"/>
        <v>1467</v>
      </c>
      <c r="D106" s="176">
        <f t="shared" si="11"/>
        <v>2802</v>
      </c>
      <c r="E106" s="177">
        <v>462</v>
      </c>
      <c r="F106" s="178">
        <v>177</v>
      </c>
      <c r="G106" s="179">
        <v>285</v>
      </c>
      <c r="H106" s="155">
        <v>844</v>
      </c>
      <c r="I106" s="155">
        <v>322</v>
      </c>
      <c r="J106" s="155">
        <v>522</v>
      </c>
      <c r="K106" s="177">
        <v>784</v>
      </c>
      <c r="L106" s="178">
        <v>278</v>
      </c>
      <c r="M106" s="179">
        <v>506</v>
      </c>
      <c r="N106" s="155">
        <v>1289</v>
      </c>
      <c r="O106" s="155">
        <v>427</v>
      </c>
      <c r="P106" s="155">
        <v>862</v>
      </c>
      <c r="Q106" s="177">
        <v>890</v>
      </c>
      <c r="R106" s="178">
        <v>263</v>
      </c>
      <c r="S106" s="179">
        <v>627</v>
      </c>
    </row>
    <row r="107" spans="1:19" ht="13.5" customHeight="1">
      <c r="A107" s="154" t="s">
        <v>155</v>
      </c>
      <c r="B107" s="175">
        <f t="shared" si="9"/>
        <v>3840</v>
      </c>
      <c r="C107" s="176">
        <f t="shared" si="10"/>
        <v>1298</v>
      </c>
      <c r="D107" s="176">
        <f t="shared" si="11"/>
        <v>2542</v>
      </c>
      <c r="E107" s="177">
        <v>462</v>
      </c>
      <c r="F107" s="178">
        <v>190</v>
      </c>
      <c r="G107" s="179">
        <v>272</v>
      </c>
      <c r="H107" s="155">
        <v>749</v>
      </c>
      <c r="I107" s="155">
        <v>247</v>
      </c>
      <c r="J107" s="155">
        <v>502</v>
      </c>
      <c r="K107" s="177">
        <v>694</v>
      </c>
      <c r="L107" s="178">
        <v>229</v>
      </c>
      <c r="M107" s="179">
        <v>465</v>
      </c>
      <c r="N107" s="155">
        <v>1176</v>
      </c>
      <c r="O107" s="155">
        <v>395</v>
      </c>
      <c r="P107" s="155">
        <v>781</v>
      </c>
      <c r="Q107" s="177">
        <v>759</v>
      </c>
      <c r="R107" s="178">
        <v>237</v>
      </c>
      <c r="S107" s="179">
        <v>522</v>
      </c>
    </row>
    <row r="108" spans="1:19" s="59" customFormat="1" ht="13.5" customHeight="1">
      <c r="A108" s="156" t="s">
        <v>107</v>
      </c>
      <c r="B108" s="167">
        <f t="shared" si="9"/>
        <v>11157</v>
      </c>
      <c r="C108" s="168">
        <f t="shared" si="10"/>
        <v>3122</v>
      </c>
      <c r="D108" s="168">
        <f t="shared" si="11"/>
        <v>8035</v>
      </c>
      <c r="E108" s="172">
        <v>1244</v>
      </c>
      <c r="F108" s="173">
        <v>430</v>
      </c>
      <c r="G108" s="174">
        <v>814</v>
      </c>
      <c r="H108" s="153">
        <v>2292</v>
      </c>
      <c r="I108" s="153">
        <v>650</v>
      </c>
      <c r="J108" s="153">
        <v>1642</v>
      </c>
      <c r="K108" s="172">
        <v>2032</v>
      </c>
      <c r="L108" s="173">
        <v>606</v>
      </c>
      <c r="M108" s="174">
        <v>1426</v>
      </c>
      <c r="N108" s="153">
        <v>3378</v>
      </c>
      <c r="O108" s="153">
        <v>940</v>
      </c>
      <c r="P108" s="153">
        <v>2438</v>
      </c>
      <c r="Q108" s="172">
        <v>2211</v>
      </c>
      <c r="R108" s="173">
        <v>496</v>
      </c>
      <c r="S108" s="174">
        <v>1715</v>
      </c>
    </row>
    <row r="109" spans="1:19" ht="13.5" customHeight="1">
      <c r="A109" s="154" t="s">
        <v>153</v>
      </c>
      <c r="B109" s="175">
        <f t="shared" si="9"/>
        <v>3002</v>
      </c>
      <c r="C109" s="176">
        <f t="shared" si="10"/>
        <v>925</v>
      </c>
      <c r="D109" s="176">
        <f t="shared" si="11"/>
        <v>2077</v>
      </c>
      <c r="E109" s="177">
        <v>351</v>
      </c>
      <c r="F109" s="178">
        <v>136</v>
      </c>
      <c r="G109" s="179">
        <v>215</v>
      </c>
      <c r="H109" s="155">
        <v>647</v>
      </c>
      <c r="I109" s="155">
        <v>190</v>
      </c>
      <c r="J109" s="155">
        <v>457</v>
      </c>
      <c r="K109" s="177">
        <v>544</v>
      </c>
      <c r="L109" s="178">
        <v>175</v>
      </c>
      <c r="M109" s="179">
        <v>369</v>
      </c>
      <c r="N109" s="155">
        <v>899</v>
      </c>
      <c r="O109" s="155">
        <v>274</v>
      </c>
      <c r="P109" s="155">
        <v>625</v>
      </c>
      <c r="Q109" s="177">
        <v>561</v>
      </c>
      <c r="R109" s="178">
        <v>150</v>
      </c>
      <c r="S109" s="179">
        <v>411</v>
      </c>
    </row>
    <row r="110" spans="1:19" ht="13.5" customHeight="1">
      <c r="A110" s="154" t="s">
        <v>164</v>
      </c>
      <c r="B110" s="175">
        <f t="shared" si="9"/>
        <v>2532</v>
      </c>
      <c r="C110" s="176">
        <f t="shared" si="10"/>
        <v>757</v>
      </c>
      <c r="D110" s="176">
        <f t="shared" si="11"/>
        <v>1775</v>
      </c>
      <c r="E110" s="177">
        <v>272</v>
      </c>
      <c r="F110" s="178">
        <v>96</v>
      </c>
      <c r="G110" s="179">
        <v>176</v>
      </c>
      <c r="H110" s="155">
        <v>533</v>
      </c>
      <c r="I110" s="155">
        <v>157</v>
      </c>
      <c r="J110" s="155">
        <v>376</v>
      </c>
      <c r="K110" s="177">
        <v>472</v>
      </c>
      <c r="L110" s="178">
        <v>154</v>
      </c>
      <c r="M110" s="179">
        <v>318</v>
      </c>
      <c r="N110" s="155">
        <v>748</v>
      </c>
      <c r="O110" s="155">
        <v>228</v>
      </c>
      <c r="P110" s="155">
        <v>520</v>
      </c>
      <c r="Q110" s="177">
        <v>507</v>
      </c>
      <c r="R110" s="178">
        <v>122</v>
      </c>
      <c r="S110" s="179">
        <v>385</v>
      </c>
    </row>
    <row r="111" spans="1:19" ht="13.5" customHeight="1">
      <c r="A111" s="154" t="s">
        <v>159</v>
      </c>
      <c r="B111" s="175">
        <f t="shared" si="9"/>
        <v>2045</v>
      </c>
      <c r="C111" s="176">
        <f t="shared" si="10"/>
        <v>544</v>
      </c>
      <c r="D111" s="176">
        <f t="shared" si="11"/>
        <v>1501</v>
      </c>
      <c r="E111" s="177">
        <v>231</v>
      </c>
      <c r="F111" s="178">
        <v>82</v>
      </c>
      <c r="G111" s="179">
        <v>149</v>
      </c>
      <c r="H111" s="155">
        <v>410</v>
      </c>
      <c r="I111" s="155">
        <v>116</v>
      </c>
      <c r="J111" s="155">
        <v>294</v>
      </c>
      <c r="K111" s="177">
        <v>341</v>
      </c>
      <c r="L111" s="178">
        <v>95</v>
      </c>
      <c r="M111" s="179">
        <v>246</v>
      </c>
      <c r="N111" s="155">
        <v>667</v>
      </c>
      <c r="O111" s="155">
        <v>178</v>
      </c>
      <c r="P111" s="155">
        <v>489</v>
      </c>
      <c r="Q111" s="177">
        <v>396</v>
      </c>
      <c r="R111" s="178">
        <v>73</v>
      </c>
      <c r="S111" s="179">
        <v>323</v>
      </c>
    </row>
    <row r="112" spans="1:19" ht="13.5" customHeight="1">
      <c r="A112" s="154" t="s">
        <v>147</v>
      </c>
      <c r="B112" s="175">
        <f t="shared" si="9"/>
        <v>1914</v>
      </c>
      <c r="C112" s="176">
        <f t="shared" si="10"/>
        <v>444</v>
      </c>
      <c r="D112" s="176">
        <f t="shared" si="11"/>
        <v>1470</v>
      </c>
      <c r="E112" s="177">
        <v>192</v>
      </c>
      <c r="F112" s="178">
        <v>55</v>
      </c>
      <c r="G112" s="179">
        <v>137</v>
      </c>
      <c r="H112" s="155">
        <v>346</v>
      </c>
      <c r="I112" s="155">
        <v>85</v>
      </c>
      <c r="J112" s="155">
        <v>261</v>
      </c>
      <c r="K112" s="177">
        <v>361</v>
      </c>
      <c r="L112" s="178">
        <v>96</v>
      </c>
      <c r="M112" s="179">
        <v>265</v>
      </c>
      <c r="N112" s="155">
        <v>589</v>
      </c>
      <c r="O112" s="155">
        <v>130</v>
      </c>
      <c r="P112" s="155">
        <v>459</v>
      </c>
      <c r="Q112" s="177">
        <v>426</v>
      </c>
      <c r="R112" s="178">
        <v>78</v>
      </c>
      <c r="S112" s="179">
        <v>348</v>
      </c>
    </row>
    <row r="113" spans="1:19" ht="13.5" customHeight="1">
      <c r="A113" s="154" t="s">
        <v>157</v>
      </c>
      <c r="B113" s="175">
        <f t="shared" si="9"/>
        <v>1664</v>
      </c>
      <c r="C113" s="176">
        <f t="shared" si="10"/>
        <v>452</v>
      </c>
      <c r="D113" s="176">
        <f t="shared" si="11"/>
        <v>1212</v>
      </c>
      <c r="E113" s="177">
        <v>198</v>
      </c>
      <c r="F113" s="178">
        <v>61</v>
      </c>
      <c r="G113" s="179">
        <v>137</v>
      </c>
      <c r="H113" s="155">
        <v>356</v>
      </c>
      <c r="I113" s="155">
        <v>102</v>
      </c>
      <c r="J113" s="155">
        <v>254</v>
      </c>
      <c r="K113" s="177">
        <v>314</v>
      </c>
      <c r="L113" s="178">
        <v>86</v>
      </c>
      <c r="M113" s="179">
        <v>228</v>
      </c>
      <c r="N113" s="155">
        <v>475</v>
      </c>
      <c r="O113" s="155">
        <v>130</v>
      </c>
      <c r="P113" s="155">
        <v>345</v>
      </c>
      <c r="Q113" s="177">
        <v>321</v>
      </c>
      <c r="R113" s="178">
        <v>73</v>
      </c>
      <c r="S113" s="179">
        <v>248</v>
      </c>
    </row>
    <row r="114" spans="1:19" s="59" customFormat="1" ht="13.5" customHeight="1">
      <c r="A114" s="156" t="s">
        <v>116</v>
      </c>
      <c r="B114" s="167">
        <f t="shared" si="9"/>
        <v>3737</v>
      </c>
      <c r="C114" s="168">
        <f t="shared" si="10"/>
        <v>795</v>
      </c>
      <c r="D114" s="168">
        <f t="shared" si="11"/>
        <v>2942</v>
      </c>
      <c r="E114" s="172">
        <v>423</v>
      </c>
      <c r="F114" s="173">
        <v>115</v>
      </c>
      <c r="G114" s="174">
        <v>308</v>
      </c>
      <c r="H114" s="153">
        <v>789</v>
      </c>
      <c r="I114" s="153">
        <v>168</v>
      </c>
      <c r="J114" s="153">
        <v>621</v>
      </c>
      <c r="K114" s="172">
        <v>690</v>
      </c>
      <c r="L114" s="173">
        <v>149</v>
      </c>
      <c r="M114" s="174">
        <v>541</v>
      </c>
      <c r="N114" s="153">
        <v>1108</v>
      </c>
      <c r="O114" s="153">
        <v>228</v>
      </c>
      <c r="P114" s="153">
        <v>880</v>
      </c>
      <c r="Q114" s="172">
        <v>727</v>
      </c>
      <c r="R114" s="173">
        <v>135</v>
      </c>
      <c r="S114" s="174">
        <v>592</v>
      </c>
    </row>
    <row r="115" spans="1:19" ht="13.5" customHeight="1">
      <c r="A115" s="154" t="s">
        <v>150</v>
      </c>
      <c r="B115" s="175">
        <f t="shared" si="9"/>
        <v>1200</v>
      </c>
      <c r="C115" s="176">
        <f t="shared" si="10"/>
        <v>280</v>
      </c>
      <c r="D115" s="176">
        <f t="shared" si="11"/>
        <v>920</v>
      </c>
      <c r="E115" s="177">
        <v>133</v>
      </c>
      <c r="F115" s="178">
        <v>41</v>
      </c>
      <c r="G115" s="179">
        <v>92</v>
      </c>
      <c r="H115" s="155">
        <v>259</v>
      </c>
      <c r="I115" s="155">
        <v>64</v>
      </c>
      <c r="J115" s="155">
        <v>195</v>
      </c>
      <c r="K115" s="177">
        <v>208</v>
      </c>
      <c r="L115" s="178">
        <v>45</v>
      </c>
      <c r="M115" s="179">
        <v>163</v>
      </c>
      <c r="N115" s="155">
        <v>373</v>
      </c>
      <c r="O115" s="155">
        <v>79</v>
      </c>
      <c r="P115" s="155">
        <v>294</v>
      </c>
      <c r="Q115" s="177">
        <v>227</v>
      </c>
      <c r="R115" s="178">
        <v>51</v>
      </c>
      <c r="S115" s="179">
        <v>176</v>
      </c>
    </row>
    <row r="116" spans="1:19" ht="13.5" customHeight="1">
      <c r="A116" s="154" t="s">
        <v>171</v>
      </c>
      <c r="B116" s="175">
        <f t="shared" si="9"/>
        <v>967</v>
      </c>
      <c r="C116" s="176">
        <f t="shared" si="10"/>
        <v>214</v>
      </c>
      <c r="D116" s="176">
        <f t="shared" si="11"/>
        <v>753</v>
      </c>
      <c r="E116" s="177">
        <v>113</v>
      </c>
      <c r="F116" s="178">
        <v>30</v>
      </c>
      <c r="G116" s="179">
        <v>83</v>
      </c>
      <c r="H116" s="155">
        <v>211</v>
      </c>
      <c r="I116" s="155">
        <v>52</v>
      </c>
      <c r="J116" s="155">
        <v>159</v>
      </c>
      <c r="K116" s="177">
        <v>186</v>
      </c>
      <c r="L116" s="178">
        <v>41</v>
      </c>
      <c r="M116" s="179">
        <v>145</v>
      </c>
      <c r="N116" s="155">
        <v>288</v>
      </c>
      <c r="O116" s="155">
        <v>62</v>
      </c>
      <c r="P116" s="155">
        <v>226</v>
      </c>
      <c r="Q116" s="177">
        <v>169</v>
      </c>
      <c r="R116" s="178">
        <v>29</v>
      </c>
      <c r="S116" s="179">
        <v>140</v>
      </c>
    </row>
    <row r="117" spans="1:19" ht="13.5" customHeight="1">
      <c r="A117" s="154" t="s">
        <v>158</v>
      </c>
      <c r="B117" s="175">
        <f t="shared" si="9"/>
        <v>686</v>
      </c>
      <c r="C117" s="176">
        <f t="shared" si="10"/>
        <v>138</v>
      </c>
      <c r="D117" s="176">
        <f t="shared" si="11"/>
        <v>548</v>
      </c>
      <c r="E117" s="177">
        <v>75</v>
      </c>
      <c r="F117" s="178">
        <v>25</v>
      </c>
      <c r="G117" s="179">
        <v>50</v>
      </c>
      <c r="H117" s="155">
        <v>130</v>
      </c>
      <c r="I117" s="155">
        <v>21</v>
      </c>
      <c r="J117" s="155">
        <v>109</v>
      </c>
      <c r="K117" s="177">
        <v>131</v>
      </c>
      <c r="L117" s="178">
        <v>28</v>
      </c>
      <c r="M117" s="179">
        <v>103</v>
      </c>
      <c r="N117" s="155">
        <v>214</v>
      </c>
      <c r="O117" s="155">
        <v>41</v>
      </c>
      <c r="P117" s="155">
        <v>173</v>
      </c>
      <c r="Q117" s="177">
        <v>136</v>
      </c>
      <c r="R117" s="178">
        <v>23</v>
      </c>
      <c r="S117" s="179">
        <v>113</v>
      </c>
    </row>
    <row r="118" spans="1:19" ht="13.5" customHeight="1">
      <c r="A118" s="154" t="s">
        <v>154</v>
      </c>
      <c r="B118" s="175">
        <f t="shared" si="9"/>
        <v>548</v>
      </c>
      <c r="C118" s="176">
        <f t="shared" si="10"/>
        <v>98</v>
      </c>
      <c r="D118" s="176">
        <f t="shared" si="11"/>
        <v>450</v>
      </c>
      <c r="E118" s="177">
        <v>59</v>
      </c>
      <c r="F118" s="178">
        <v>13</v>
      </c>
      <c r="G118" s="179">
        <v>46</v>
      </c>
      <c r="H118" s="155">
        <v>107</v>
      </c>
      <c r="I118" s="155">
        <v>16</v>
      </c>
      <c r="J118" s="155">
        <v>91</v>
      </c>
      <c r="K118" s="177">
        <v>113</v>
      </c>
      <c r="L118" s="178">
        <v>19</v>
      </c>
      <c r="M118" s="179">
        <v>94</v>
      </c>
      <c r="N118" s="155">
        <v>146</v>
      </c>
      <c r="O118" s="155">
        <v>32</v>
      </c>
      <c r="P118" s="155">
        <v>114</v>
      </c>
      <c r="Q118" s="177">
        <v>123</v>
      </c>
      <c r="R118" s="178">
        <v>18</v>
      </c>
      <c r="S118" s="179">
        <v>105</v>
      </c>
    </row>
    <row r="119" spans="1:19" ht="13.5" customHeight="1">
      <c r="A119" s="154" t="s">
        <v>148</v>
      </c>
      <c r="B119" s="175">
        <f t="shared" si="9"/>
        <v>336</v>
      </c>
      <c r="C119" s="176">
        <f t="shared" si="10"/>
        <v>65</v>
      </c>
      <c r="D119" s="176">
        <f t="shared" si="11"/>
        <v>271</v>
      </c>
      <c r="E119" s="177">
        <v>43</v>
      </c>
      <c r="F119" s="178">
        <v>6</v>
      </c>
      <c r="G119" s="179">
        <v>37</v>
      </c>
      <c r="H119" s="155">
        <v>82</v>
      </c>
      <c r="I119" s="155">
        <v>15</v>
      </c>
      <c r="J119" s="155">
        <v>67</v>
      </c>
      <c r="K119" s="177">
        <v>52</v>
      </c>
      <c r="L119" s="178">
        <v>16</v>
      </c>
      <c r="M119" s="179">
        <v>36</v>
      </c>
      <c r="N119" s="155">
        <v>87</v>
      </c>
      <c r="O119" s="155">
        <v>14</v>
      </c>
      <c r="P119" s="155">
        <v>73</v>
      </c>
      <c r="Q119" s="177">
        <v>72</v>
      </c>
      <c r="R119" s="178">
        <v>14</v>
      </c>
      <c r="S119" s="179">
        <v>58</v>
      </c>
    </row>
    <row r="120" spans="1:19" s="59" customFormat="1" ht="13.5" customHeight="1">
      <c r="A120" s="156" t="s">
        <v>117</v>
      </c>
      <c r="B120" s="167">
        <f t="shared" si="9"/>
        <v>1025</v>
      </c>
      <c r="C120" s="168">
        <f t="shared" si="10"/>
        <v>178</v>
      </c>
      <c r="D120" s="168">
        <f t="shared" si="11"/>
        <v>847</v>
      </c>
      <c r="E120" s="172">
        <v>124</v>
      </c>
      <c r="F120" s="173">
        <v>27</v>
      </c>
      <c r="G120" s="174">
        <v>97</v>
      </c>
      <c r="H120" s="153">
        <v>213</v>
      </c>
      <c r="I120" s="153">
        <v>29</v>
      </c>
      <c r="J120" s="153">
        <v>184</v>
      </c>
      <c r="K120" s="172">
        <v>209</v>
      </c>
      <c r="L120" s="173">
        <v>41</v>
      </c>
      <c r="M120" s="174">
        <v>168</v>
      </c>
      <c r="N120" s="153">
        <v>286</v>
      </c>
      <c r="O120" s="153">
        <v>55</v>
      </c>
      <c r="P120" s="153">
        <v>231</v>
      </c>
      <c r="Q120" s="172">
        <v>193</v>
      </c>
      <c r="R120" s="173">
        <v>26</v>
      </c>
      <c r="S120" s="174">
        <v>167</v>
      </c>
    </row>
    <row r="121" spans="1:19" ht="13.5" customHeight="1">
      <c r="A121" s="154" t="s">
        <v>152</v>
      </c>
      <c r="B121" s="175">
        <f t="shared" si="9"/>
        <v>384</v>
      </c>
      <c r="C121" s="176">
        <f t="shared" si="10"/>
        <v>78</v>
      </c>
      <c r="D121" s="176">
        <f t="shared" si="11"/>
        <v>306</v>
      </c>
      <c r="E121" s="177">
        <v>43</v>
      </c>
      <c r="F121" s="178">
        <v>11</v>
      </c>
      <c r="G121" s="179">
        <v>32</v>
      </c>
      <c r="H121" s="155">
        <v>100</v>
      </c>
      <c r="I121" s="155">
        <v>16</v>
      </c>
      <c r="J121" s="155">
        <v>84</v>
      </c>
      <c r="K121" s="177">
        <v>76</v>
      </c>
      <c r="L121" s="178">
        <v>19</v>
      </c>
      <c r="M121" s="179">
        <v>57</v>
      </c>
      <c r="N121" s="155">
        <v>98</v>
      </c>
      <c r="O121" s="155">
        <v>24</v>
      </c>
      <c r="P121" s="155">
        <v>74</v>
      </c>
      <c r="Q121" s="177">
        <v>67</v>
      </c>
      <c r="R121" s="178">
        <v>8</v>
      </c>
      <c r="S121" s="179">
        <v>59</v>
      </c>
    </row>
    <row r="122" spans="1:19" ht="13.5" customHeight="1">
      <c r="A122" s="154" t="s">
        <v>149</v>
      </c>
      <c r="B122" s="175">
        <f t="shared" si="9"/>
        <v>257</v>
      </c>
      <c r="C122" s="176">
        <f t="shared" si="10"/>
        <v>42</v>
      </c>
      <c r="D122" s="176">
        <f t="shared" si="11"/>
        <v>215</v>
      </c>
      <c r="E122" s="177">
        <v>32</v>
      </c>
      <c r="F122" s="178">
        <v>5</v>
      </c>
      <c r="G122" s="179">
        <v>27</v>
      </c>
      <c r="H122" s="155">
        <v>45</v>
      </c>
      <c r="I122" s="155">
        <v>7</v>
      </c>
      <c r="J122" s="155">
        <v>38</v>
      </c>
      <c r="K122" s="177">
        <v>55</v>
      </c>
      <c r="L122" s="178">
        <v>9</v>
      </c>
      <c r="M122" s="179">
        <v>46</v>
      </c>
      <c r="N122" s="155">
        <v>76</v>
      </c>
      <c r="O122" s="155">
        <v>13</v>
      </c>
      <c r="P122" s="155">
        <v>63</v>
      </c>
      <c r="Q122" s="177">
        <v>49</v>
      </c>
      <c r="R122" s="178">
        <v>8</v>
      </c>
      <c r="S122" s="179">
        <v>41</v>
      </c>
    </row>
    <row r="123" spans="1:19" ht="13.5" customHeight="1">
      <c r="A123" s="154" t="s">
        <v>172</v>
      </c>
      <c r="B123" s="175">
        <f t="shared" si="9"/>
        <v>178</v>
      </c>
      <c r="C123" s="176">
        <f t="shared" si="10"/>
        <v>20</v>
      </c>
      <c r="D123" s="176">
        <f t="shared" si="11"/>
        <v>158</v>
      </c>
      <c r="E123" s="177">
        <v>21</v>
      </c>
      <c r="F123" s="178">
        <v>2</v>
      </c>
      <c r="G123" s="179">
        <v>19</v>
      </c>
      <c r="H123" s="155">
        <v>27</v>
      </c>
      <c r="I123" s="155">
        <v>1</v>
      </c>
      <c r="J123" s="155">
        <v>26</v>
      </c>
      <c r="K123" s="177">
        <v>37</v>
      </c>
      <c r="L123" s="178">
        <v>6</v>
      </c>
      <c r="M123" s="179">
        <v>31</v>
      </c>
      <c r="N123" s="155">
        <v>55</v>
      </c>
      <c r="O123" s="155">
        <v>6</v>
      </c>
      <c r="P123" s="155">
        <v>49</v>
      </c>
      <c r="Q123" s="177">
        <v>38</v>
      </c>
      <c r="R123" s="178">
        <v>5</v>
      </c>
      <c r="S123" s="179">
        <v>33</v>
      </c>
    </row>
    <row r="124" spans="1:19" ht="13.5" customHeight="1">
      <c r="A124" s="154" t="s">
        <v>156</v>
      </c>
      <c r="B124" s="175">
        <f t="shared" si="9"/>
        <v>120</v>
      </c>
      <c r="C124" s="176">
        <f t="shared" si="10"/>
        <v>21</v>
      </c>
      <c r="D124" s="176">
        <f t="shared" si="11"/>
        <v>99</v>
      </c>
      <c r="E124" s="177">
        <v>21</v>
      </c>
      <c r="F124" s="178">
        <v>8</v>
      </c>
      <c r="G124" s="179">
        <v>13</v>
      </c>
      <c r="H124" s="155">
        <v>21</v>
      </c>
      <c r="I124" s="155">
        <v>2</v>
      </c>
      <c r="J124" s="155">
        <v>19</v>
      </c>
      <c r="K124" s="177">
        <v>21</v>
      </c>
      <c r="L124" s="178">
        <v>4</v>
      </c>
      <c r="M124" s="179">
        <v>17</v>
      </c>
      <c r="N124" s="155">
        <v>33</v>
      </c>
      <c r="O124" s="155">
        <v>5</v>
      </c>
      <c r="P124" s="155">
        <v>28</v>
      </c>
      <c r="Q124" s="177">
        <v>24</v>
      </c>
      <c r="R124" s="178">
        <v>2</v>
      </c>
      <c r="S124" s="179">
        <v>22</v>
      </c>
    </row>
    <row r="125" spans="1:19" ht="13.5" customHeight="1">
      <c r="A125" s="154" t="s">
        <v>151</v>
      </c>
      <c r="B125" s="175">
        <f t="shared" si="9"/>
        <v>86</v>
      </c>
      <c r="C125" s="176">
        <f t="shared" si="10"/>
        <v>17</v>
      </c>
      <c r="D125" s="176">
        <f t="shared" si="11"/>
        <v>69</v>
      </c>
      <c r="E125" s="177">
        <v>7</v>
      </c>
      <c r="F125" s="178">
        <v>1</v>
      </c>
      <c r="G125" s="179">
        <v>6</v>
      </c>
      <c r="H125" s="155">
        <v>20</v>
      </c>
      <c r="I125" s="155">
        <v>3</v>
      </c>
      <c r="J125" s="155">
        <v>17</v>
      </c>
      <c r="K125" s="177">
        <v>20</v>
      </c>
      <c r="L125" s="178">
        <v>3</v>
      </c>
      <c r="M125" s="179">
        <v>17</v>
      </c>
      <c r="N125" s="155">
        <v>24</v>
      </c>
      <c r="O125" s="155">
        <v>7</v>
      </c>
      <c r="P125" s="155">
        <v>17</v>
      </c>
      <c r="Q125" s="177">
        <v>15</v>
      </c>
      <c r="R125" s="178">
        <v>3</v>
      </c>
      <c r="S125" s="179">
        <v>12</v>
      </c>
    </row>
    <row r="126" spans="1:19" s="59" customFormat="1" ht="13.5" customHeight="1">
      <c r="A126" s="161" t="s">
        <v>125</v>
      </c>
      <c r="B126" s="180">
        <f t="shared" si="9"/>
        <v>371</v>
      </c>
      <c r="C126" s="181">
        <f t="shared" si="10"/>
        <v>41</v>
      </c>
      <c r="D126" s="181">
        <f t="shared" si="11"/>
        <v>330</v>
      </c>
      <c r="E126" s="182">
        <v>56</v>
      </c>
      <c r="F126" s="183">
        <v>8</v>
      </c>
      <c r="G126" s="184">
        <v>48</v>
      </c>
      <c r="H126" s="163">
        <v>67</v>
      </c>
      <c r="I126" s="163">
        <v>8</v>
      </c>
      <c r="J126" s="163">
        <v>59</v>
      </c>
      <c r="K126" s="182">
        <v>87</v>
      </c>
      <c r="L126" s="183">
        <v>10</v>
      </c>
      <c r="M126" s="184">
        <v>77</v>
      </c>
      <c r="N126" s="163">
        <v>103</v>
      </c>
      <c r="O126" s="163">
        <v>12</v>
      </c>
      <c r="P126" s="163">
        <v>91</v>
      </c>
      <c r="Q126" s="182">
        <v>58</v>
      </c>
      <c r="R126" s="183">
        <v>3</v>
      </c>
      <c r="S126" s="184">
        <v>55</v>
      </c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48"/>
  <sheetViews>
    <sheetView zoomScaleNormal="100" workbookViewId="0">
      <selection activeCell="B6" sqref="B6"/>
    </sheetView>
  </sheetViews>
  <sheetFormatPr defaultColWidth="8.88671875" defaultRowHeight="14.25"/>
  <cols>
    <col min="1" max="1" width="10.21875" style="80" customWidth="1"/>
    <col min="2" max="4" width="12.109375" style="36" customWidth="1"/>
    <col min="5" max="19" width="10.6640625" style="36" customWidth="1"/>
    <col min="20" max="16384" width="8.88671875" style="36"/>
  </cols>
  <sheetData>
    <row r="1" spans="1:19" ht="22.5">
      <c r="A1" s="334" t="s">
        <v>372</v>
      </c>
      <c r="B1" s="334"/>
      <c r="C1" s="334"/>
      <c r="D1" s="334"/>
      <c r="E1" s="334"/>
      <c r="F1" s="334"/>
      <c r="G1" s="334"/>
    </row>
    <row r="2" spans="1:19" ht="18.75" thickBot="1">
      <c r="A2" s="144"/>
    </row>
    <row r="3" spans="1:19" ht="24.75" customHeight="1">
      <c r="A3" s="188" t="s">
        <v>219</v>
      </c>
      <c r="B3" s="363" t="s">
        <v>361</v>
      </c>
      <c r="C3" s="363"/>
      <c r="D3" s="363"/>
      <c r="E3" s="361" t="s">
        <v>362</v>
      </c>
      <c r="F3" s="361"/>
      <c r="G3" s="361"/>
      <c r="H3" s="363" t="s">
        <v>363</v>
      </c>
      <c r="I3" s="363"/>
      <c r="J3" s="363"/>
      <c r="K3" s="361" t="s">
        <v>364</v>
      </c>
      <c r="L3" s="361"/>
      <c r="M3" s="361"/>
      <c r="N3" s="363" t="s">
        <v>365</v>
      </c>
      <c r="O3" s="363"/>
      <c r="P3" s="363"/>
      <c r="Q3" s="361" t="s">
        <v>366</v>
      </c>
      <c r="R3" s="361"/>
      <c r="S3" s="362"/>
    </row>
    <row r="4" spans="1:19" ht="24.75" customHeight="1" thickBot="1">
      <c r="A4" s="189" t="s">
        <v>343</v>
      </c>
      <c r="B4" s="190" t="s">
        <v>3</v>
      </c>
      <c r="C4" s="191" t="s">
        <v>1</v>
      </c>
      <c r="D4" s="191" t="s">
        <v>2</v>
      </c>
      <c r="E4" s="192" t="s">
        <v>3</v>
      </c>
      <c r="F4" s="192" t="s">
        <v>1</v>
      </c>
      <c r="G4" s="192" t="s">
        <v>2</v>
      </c>
      <c r="H4" s="191" t="s">
        <v>3</v>
      </c>
      <c r="I4" s="191" t="s">
        <v>1</v>
      </c>
      <c r="J4" s="191" t="s">
        <v>2</v>
      </c>
      <c r="K4" s="192" t="s">
        <v>3</v>
      </c>
      <c r="L4" s="192" t="s">
        <v>1</v>
      </c>
      <c r="M4" s="192" t="s">
        <v>2</v>
      </c>
      <c r="N4" s="191" t="s">
        <v>3</v>
      </c>
      <c r="O4" s="191" t="s">
        <v>1</v>
      </c>
      <c r="P4" s="191" t="s">
        <v>2</v>
      </c>
      <c r="Q4" s="192" t="s">
        <v>3</v>
      </c>
      <c r="R4" s="192" t="s">
        <v>1</v>
      </c>
      <c r="S4" s="193" t="s">
        <v>2</v>
      </c>
    </row>
    <row r="5" spans="1:19" s="151" customFormat="1" ht="25.5" customHeight="1" thickTop="1">
      <c r="A5" s="194" t="s">
        <v>213</v>
      </c>
      <c r="B5" s="167">
        <f>SUM(E5,H5,K5,N5,Q5)</f>
        <v>1456468</v>
      </c>
      <c r="C5" s="168">
        <f>SUM(F5,I5,L5,O5,R5)</f>
        <v>720740</v>
      </c>
      <c r="D5" s="168">
        <f>SUM(G5,J5,M5,P5,S5)</f>
        <v>735728</v>
      </c>
      <c r="E5" s="167">
        <v>98585</v>
      </c>
      <c r="F5" s="168">
        <v>48799</v>
      </c>
      <c r="G5" s="195">
        <v>49786</v>
      </c>
      <c r="H5" s="196">
        <v>300975</v>
      </c>
      <c r="I5" s="196">
        <v>147671</v>
      </c>
      <c r="J5" s="196">
        <v>153304</v>
      </c>
      <c r="K5" s="167">
        <v>218060</v>
      </c>
      <c r="L5" s="168">
        <v>105027</v>
      </c>
      <c r="M5" s="195">
        <v>113033</v>
      </c>
      <c r="N5" s="196">
        <v>433533</v>
      </c>
      <c r="O5" s="196">
        <v>215260</v>
      </c>
      <c r="P5" s="196">
        <v>218273</v>
      </c>
      <c r="Q5" s="167">
        <v>405315</v>
      </c>
      <c r="R5" s="168">
        <v>203983</v>
      </c>
      <c r="S5" s="197">
        <v>201332</v>
      </c>
    </row>
    <row r="6" spans="1:19" s="59" customFormat="1" ht="15.75" customHeight="1">
      <c r="A6" s="198" t="s">
        <v>56</v>
      </c>
      <c r="B6" s="167">
        <f t="shared" ref="B6:B69" si="0">SUM(E6,H6,K6,N6,Q6)</f>
        <v>53931</v>
      </c>
      <c r="C6" s="168">
        <f t="shared" ref="C6:C69" si="1">SUM(F6,I6,L6,O6,R6)</f>
        <v>27666</v>
      </c>
      <c r="D6" s="168">
        <f t="shared" ref="D6:D69" si="2">SUM(G6,J6,M6,P6,S6)</f>
        <v>26265</v>
      </c>
      <c r="E6" s="172">
        <v>3167</v>
      </c>
      <c r="F6" s="173">
        <v>1661</v>
      </c>
      <c r="G6" s="174">
        <v>1506</v>
      </c>
      <c r="H6" s="153">
        <v>9800</v>
      </c>
      <c r="I6" s="153">
        <v>5067</v>
      </c>
      <c r="J6" s="153">
        <v>4733</v>
      </c>
      <c r="K6" s="172">
        <v>7439</v>
      </c>
      <c r="L6" s="173">
        <v>3797</v>
      </c>
      <c r="M6" s="174">
        <v>3642</v>
      </c>
      <c r="N6" s="153">
        <v>15572</v>
      </c>
      <c r="O6" s="153">
        <v>7937</v>
      </c>
      <c r="P6" s="153">
        <v>7635</v>
      </c>
      <c r="Q6" s="172">
        <v>17953</v>
      </c>
      <c r="R6" s="173">
        <v>9204</v>
      </c>
      <c r="S6" s="199">
        <v>8749</v>
      </c>
    </row>
    <row r="7" spans="1:19" ht="15.75" customHeight="1">
      <c r="A7" s="200" t="s">
        <v>345</v>
      </c>
      <c r="B7" s="175">
        <f t="shared" si="0"/>
        <v>8189</v>
      </c>
      <c r="C7" s="176">
        <f t="shared" si="1"/>
        <v>4131</v>
      </c>
      <c r="D7" s="176">
        <f t="shared" si="2"/>
        <v>4058</v>
      </c>
      <c r="E7" s="177">
        <v>520</v>
      </c>
      <c r="F7" s="178">
        <v>265</v>
      </c>
      <c r="G7" s="179">
        <v>255</v>
      </c>
      <c r="H7" s="155">
        <v>1514</v>
      </c>
      <c r="I7" s="155">
        <v>784</v>
      </c>
      <c r="J7" s="155">
        <v>730</v>
      </c>
      <c r="K7" s="177">
        <v>1119</v>
      </c>
      <c r="L7" s="178">
        <v>553</v>
      </c>
      <c r="M7" s="179">
        <v>566</v>
      </c>
      <c r="N7" s="155">
        <v>2442</v>
      </c>
      <c r="O7" s="155">
        <v>1223</v>
      </c>
      <c r="P7" s="155">
        <v>1219</v>
      </c>
      <c r="Q7" s="177">
        <v>2594</v>
      </c>
      <c r="R7" s="178">
        <v>1306</v>
      </c>
      <c r="S7" s="201">
        <v>1288</v>
      </c>
    </row>
    <row r="8" spans="1:19" ht="15.75" customHeight="1">
      <c r="A8" s="200" t="s">
        <v>347</v>
      </c>
      <c r="B8" s="175">
        <f t="shared" si="0"/>
        <v>9444</v>
      </c>
      <c r="C8" s="176">
        <f t="shared" si="1"/>
        <v>4892</v>
      </c>
      <c r="D8" s="176">
        <f t="shared" si="2"/>
        <v>4552</v>
      </c>
      <c r="E8" s="177">
        <v>570</v>
      </c>
      <c r="F8" s="178">
        <v>308</v>
      </c>
      <c r="G8" s="179">
        <v>262</v>
      </c>
      <c r="H8" s="155">
        <v>1749</v>
      </c>
      <c r="I8" s="155">
        <v>907</v>
      </c>
      <c r="J8" s="155">
        <v>842</v>
      </c>
      <c r="K8" s="177">
        <v>1245</v>
      </c>
      <c r="L8" s="178">
        <v>642</v>
      </c>
      <c r="M8" s="179">
        <v>603</v>
      </c>
      <c r="N8" s="155">
        <v>2748</v>
      </c>
      <c r="O8" s="155">
        <v>1419</v>
      </c>
      <c r="P8" s="155">
        <v>1329</v>
      </c>
      <c r="Q8" s="177">
        <v>3132</v>
      </c>
      <c r="R8" s="178">
        <v>1616</v>
      </c>
      <c r="S8" s="201">
        <v>1516</v>
      </c>
    </row>
    <row r="9" spans="1:19" ht="15.75" customHeight="1">
      <c r="A9" s="200" t="s">
        <v>338</v>
      </c>
      <c r="B9" s="175">
        <f t="shared" si="0"/>
        <v>10655</v>
      </c>
      <c r="C9" s="176">
        <f t="shared" si="1"/>
        <v>5494</v>
      </c>
      <c r="D9" s="176">
        <f t="shared" si="2"/>
        <v>5161</v>
      </c>
      <c r="E9" s="177">
        <v>628</v>
      </c>
      <c r="F9" s="178">
        <v>343</v>
      </c>
      <c r="G9" s="179">
        <v>285</v>
      </c>
      <c r="H9" s="155">
        <v>1948</v>
      </c>
      <c r="I9" s="155">
        <v>1023</v>
      </c>
      <c r="J9" s="155">
        <v>925</v>
      </c>
      <c r="K9" s="177">
        <v>1478</v>
      </c>
      <c r="L9" s="178">
        <v>767</v>
      </c>
      <c r="M9" s="179">
        <v>711</v>
      </c>
      <c r="N9" s="155">
        <v>3121</v>
      </c>
      <c r="O9" s="155">
        <v>1596</v>
      </c>
      <c r="P9" s="155">
        <v>1525</v>
      </c>
      <c r="Q9" s="177">
        <v>3480</v>
      </c>
      <c r="R9" s="178">
        <v>1765</v>
      </c>
      <c r="S9" s="201">
        <v>1715</v>
      </c>
    </row>
    <row r="10" spans="1:19" ht="15.75" customHeight="1">
      <c r="A10" s="200" t="s">
        <v>344</v>
      </c>
      <c r="B10" s="175">
        <f t="shared" si="0"/>
        <v>12333</v>
      </c>
      <c r="C10" s="176">
        <f t="shared" si="1"/>
        <v>6284</v>
      </c>
      <c r="D10" s="176">
        <f t="shared" si="2"/>
        <v>6049</v>
      </c>
      <c r="E10" s="177">
        <v>682</v>
      </c>
      <c r="F10" s="178">
        <v>357</v>
      </c>
      <c r="G10" s="179">
        <v>325</v>
      </c>
      <c r="H10" s="155">
        <v>2250</v>
      </c>
      <c r="I10" s="155">
        <v>1135</v>
      </c>
      <c r="J10" s="155">
        <v>1115</v>
      </c>
      <c r="K10" s="177">
        <v>1678</v>
      </c>
      <c r="L10" s="178">
        <v>844</v>
      </c>
      <c r="M10" s="179">
        <v>834</v>
      </c>
      <c r="N10" s="155">
        <v>3498</v>
      </c>
      <c r="O10" s="155">
        <v>1751</v>
      </c>
      <c r="P10" s="155">
        <v>1747</v>
      </c>
      <c r="Q10" s="177">
        <v>4225</v>
      </c>
      <c r="R10" s="178">
        <v>2197</v>
      </c>
      <c r="S10" s="201">
        <v>2028</v>
      </c>
    </row>
    <row r="11" spans="1:19" ht="15.75" customHeight="1">
      <c r="A11" s="200" t="s">
        <v>339</v>
      </c>
      <c r="B11" s="175">
        <f t="shared" si="0"/>
        <v>13310</v>
      </c>
      <c r="C11" s="176">
        <f t="shared" si="1"/>
        <v>6865</v>
      </c>
      <c r="D11" s="176">
        <f t="shared" si="2"/>
        <v>6445</v>
      </c>
      <c r="E11" s="177">
        <v>767</v>
      </c>
      <c r="F11" s="178">
        <v>388</v>
      </c>
      <c r="G11" s="179">
        <v>379</v>
      </c>
      <c r="H11" s="155">
        <v>2339</v>
      </c>
      <c r="I11" s="155">
        <v>1218</v>
      </c>
      <c r="J11" s="155">
        <v>1121</v>
      </c>
      <c r="K11" s="177">
        <v>1919</v>
      </c>
      <c r="L11" s="178">
        <v>991</v>
      </c>
      <c r="M11" s="179">
        <v>928</v>
      </c>
      <c r="N11" s="155">
        <v>3763</v>
      </c>
      <c r="O11" s="155">
        <v>1948</v>
      </c>
      <c r="P11" s="155">
        <v>1815</v>
      </c>
      <c r="Q11" s="177">
        <v>4522</v>
      </c>
      <c r="R11" s="178">
        <v>2320</v>
      </c>
      <c r="S11" s="201">
        <v>2202</v>
      </c>
    </row>
    <row r="12" spans="1:19" s="59" customFormat="1" ht="15.75" customHeight="1">
      <c r="A12" s="202" t="s">
        <v>50</v>
      </c>
      <c r="B12" s="167">
        <f t="shared" si="0"/>
        <v>72587</v>
      </c>
      <c r="C12" s="168">
        <f t="shared" si="1"/>
        <v>37417</v>
      </c>
      <c r="D12" s="168">
        <f t="shared" si="2"/>
        <v>35170</v>
      </c>
      <c r="E12" s="172">
        <v>3448</v>
      </c>
      <c r="F12" s="173">
        <v>1776</v>
      </c>
      <c r="G12" s="174">
        <v>1672</v>
      </c>
      <c r="H12" s="153">
        <v>13663</v>
      </c>
      <c r="I12" s="153">
        <v>7124</v>
      </c>
      <c r="J12" s="153">
        <v>6539</v>
      </c>
      <c r="K12" s="172">
        <v>10835</v>
      </c>
      <c r="L12" s="173">
        <v>5527</v>
      </c>
      <c r="M12" s="174">
        <v>5308</v>
      </c>
      <c r="N12" s="153">
        <v>19611</v>
      </c>
      <c r="O12" s="153">
        <v>10076</v>
      </c>
      <c r="P12" s="153">
        <v>9535</v>
      </c>
      <c r="Q12" s="172">
        <v>25030</v>
      </c>
      <c r="R12" s="173">
        <v>12914</v>
      </c>
      <c r="S12" s="199">
        <v>12116</v>
      </c>
    </row>
    <row r="13" spans="1:19" ht="15.75" customHeight="1">
      <c r="A13" s="200" t="s">
        <v>346</v>
      </c>
      <c r="B13" s="175">
        <f t="shared" si="0"/>
        <v>13487</v>
      </c>
      <c r="C13" s="176">
        <f t="shared" si="1"/>
        <v>6924</v>
      </c>
      <c r="D13" s="176">
        <f t="shared" si="2"/>
        <v>6563</v>
      </c>
      <c r="E13" s="177">
        <v>738</v>
      </c>
      <c r="F13" s="178">
        <v>400</v>
      </c>
      <c r="G13" s="179">
        <v>338</v>
      </c>
      <c r="H13" s="155">
        <v>2447</v>
      </c>
      <c r="I13" s="155">
        <v>1247</v>
      </c>
      <c r="J13" s="155">
        <v>1200</v>
      </c>
      <c r="K13" s="177">
        <v>2016</v>
      </c>
      <c r="L13" s="178">
        <v>1035</v>
      </c>
      <c r="M13" s="179">
        <v>981</v>
      </c>
      <c r="N13" s="155">
        <v>3743</v>
      </c>
      <c r="O13" s="155">
        <v>1895</v>
      </c>
      <c r="P13" s="155">
        <v>1848</v>
      </c>
      <c r="Q13" s="177">
        <v>4543</v>
      </c>
      <c r="R13" s="178">
        <v>2347</v>
      </c>
      <c r="S13" s="201">
        <v>2196</v>
      </c>
    </row>
    <row r="14" spans="1:19" ht="15.75" customHeight="1">
      <c r="A14" s="200" t="s">
        <v>340</v>
      </c>
      <c r="B14" s="175">
        <f t="shared" si="0"/>
        <v>13813</v>
      </c>
      <c r="C14" s="176">
        <f t="shared" si="1"/>
        <v>7098</v>
      </c>
      <c r="D14" s="176">
        <f t="shared" si="2"/>
        <v>6715</v>
      </c>
      <c r="E14" s="177">
        <v>658</v>
      </c>
      <c r="F14" s="178">
        <v>335</v>
      </c>
      <c r="G14" s="179">
        <v>323</v>
      </c>
      <c r="H14" s="155">
        <v>2648</v>
      </c>
      <c r="I14" s="155">
        <v>1369</v>
      </c>
      <c r="J14" s="155">
        <v>1279</v>
      </c>
      <c r="K14" s="177">
        <v>2082</v>
      </c>
      <c r="L14" s="178">
        <v>1066</v>
      </c>
      <c r="M14" s="179">
        <v>1016</v>
      </c>
      <c r="N14" s="155">
        <v>3733</v>
      </c>
      <c r="O14" s="155">
        <v>1946</v>
      </c>
      <c r="P14" s="155">
        <v>1787</v>
      </c>
      <c r="Q14" s="177">
        <v>4692</v>
      </c>
      <c r="R14" s="178">
        <v>2382</v>
      </c>
      <c r="S14" s="201">
        <v>2310</v>
      </c>
    </row>
    <row r="15" spans="1:19" ht="15.75" customHeight="1">
      <c r="A15" s="200" t="s">
        <v>337</v>
      </c>
      <c r="B15" s="175">
        <f t="shared" si="0"/>
        <v>15416</v>
      </c>
      <c r="C15" s="176">
        <f t="shared" si="1"/>
        <v>8031</v>
      </c>
      <c r="D15" s="176">
        <f t="shared" si="2"/>
        <v>7385</v>
      </c>
      <c r="E15" s="177">
        <v>713</v>
      </c>
      <c r="F15" s="178">
        <v>361</v>
      </c>
      <c r="G15" s="179">
        <v>352</v>
      </c>
      <c r="H15" s="155">
        <v>2871</v>
      </c>
      <c r="I15" s="155">
        <v>1523</v>
      </c>
      <c r="J15" s="155">
        <v>1348</v>
      </c>
      <c r="K15" s="177">
        <v>2293</v>
      </c>
      <c r="L15" s="178">
        <v>1189</v>
      </c>
      <c r="M15" s="179">
        <v>1104</v>
      </c>
      <c r="N15" s="155">
        <v>4141</v>
      </c>
      <c r="O15" s="155">
        <v>2132</v>
      </c>
      <c r="P15" s="155">
        <v>2009</v>
      </c>
      <c r="Q15" s="177">
        <v>5398</v>
      </c>
      <c r="R15" s="178">
        <v>2826</v>
      </c>
      <c r="S15" s="201">
        <v>2572</v>
      </c>
    </row>
    <row r="16" spans="1:19" ht="15.75" customHeight="1">
      <c r="A16" s="200" t="s">
        <v>342</v>
      </c>
      <c r="B16" s="175">
        <f t="shared" si="0"/>
        <v>14811</v>
      </c>
      <c r="C16" s="176">
        <f t="shared" si="1"/>
        <v>7616</v>
      </c>
      <c r="D16" s="176">
        <f t="shared" si="2"/>
        <v>7195</v>
      </c>
      <c r="E16" s="177">
        <v>684</v>
      </c>
      <c r="F16" s="178">
        <v>336</v>
      </c>
      <c r="G16" s="179">
        <v>348</v>
      </c>
      <c r="H16" s="155">
        <v>2848</v>
      </c>
      <c r="I16" s="155">
        <v>1469</v>
      </c>
      <c r="J16" s="155">
        <v>1379</v>
      </c>
      <c r="K16" s="177">
        <v>2196</v>
      </c>
      <c r="L16" s="178">
        <v>1112</v>
      </c>
      <c r="M16" s="179">
        <v>1084</v>
      </c>
      <c r="N16" s="155">
        <v>3995</v>
      </c>
      <c r="O16" s="155">
        <v>2062</v>
      </c>
      <c r="P16" s="155">
        <v>1933</v>
      </c>
      <c r="Q16" s="177">
        <v>5088</v>
      </c>
      <c r="R16" s="178">
        <v>2637</v>
      </c>
      <c r="S16" s="201">
        <v>2451</v>
      </c>
    </row>
    <row r="17" spans="1:19" ht="15.75" customHeight="1">
      <c r="A17" s="200" t="s">
        <v>341</v>
      </c>
      <c r="B17" s="175">
        <f t="shared" si="0"/>
        <v>15060</v>
      </c>
      <c r="C17" s="176">
        <f t="shared" si="1"/>
        <v>7748</v>
      </c>
      <c r="D17" s="176">
        <f t="shared" si="2"/>
        <v>7312</v>
      </c>
      <c r="E17" s="177">
        <v>655</v>
      </c>
      <c r="F17" s="178">
        <v>344</v>
      </c>
      <c r="G17" s="179">
        <v>311</v>
      </c>
      <c r="H17" s="155">
        <v>2849</v>
      </c>
      <c r="I17" s="155">
        <v>1516</v>
      </c>
      <c r="J17" s="155">
        <v>1333</v>
      </c>
      <c r="K17" s="177">
        <v>2248</v>
      </c>
      <c r="L17" s="178">
        <v>1125</v>
      </c>
      <c r="M17" s="179">
        <v>1123</v>
      </c>
      <c r="N17" s="155">
        <v>3999</v>
      </c>
      <c r="O17" s="155">
        <v>2041</v>
      </c>
      <c r="P17" s="155">
        <v>1958</v>
      </c>
      <c r="Q17" s="177">
        <v>5309</v>
      </c>
      <c r="R17" s="178">
        <v>2722</v>
      </c>
      <c r="S17" s="201">
        <v>2587</v>
      </c>
    </row>
    <row r="18" spans="1:19" s="59" customFormat="1" ht="15.75" customHeight="1">
      <c r="A18" s="202" t="s">
        <v>44</v>
      </c>
      <c r="B18" s="167">
        <f t="shared" si="0"/>
        <v>74518</v>
      </c>
      <c r="C18" s="168">
        <f t="shared" si="1"/>
        <v>38554</v>
      </c>
      <c r="D18" s="168">
        <f t="shared" si="2"/>
        <v>35964</v>
      </c>
      <c r="E18" s="172">
        <v>3043</v>
      </c>
      <c r="F18" s="173">
        <v>1572</v>
      </c>
      <c r="G18" s="174">
        <v>1471</v>
      </c>
      <c r="H18" s="153">
        <v>14757</v>
      </c>
      <c r="I18" s="153">
        <v>7686</v>
      </c>
      <c r="J18" s="153">
        <v>7071</v>
      </c>
      <c r="K18" s="172">
        <v>10938</v>
      </c>
      <c r="L18" s="173">
        <v>5487</v>
      </c>
      <c r="M18" s="174">
        <v>5451</v>
      </c>
      <c r="N18" s="153">
        <v>20012</v>
      </c>
      <c r="O18" s="153">
        <v>10626</v>
      </c>
      <c r="P18" s="153">
        <v>9386</v>
      </c>
      <c r="Q18" s="172">
        <v>25768</v>
      </c>
      <c r="R18" s="173">
        <v>13183</v>
      </c>
      <c r="S18" s="199">
        <v>12585</v>
      </c>
    </row>
    <row r="19" spans="1:19" ht="15.75" customHeight="1">
      <c r="A19" s="200" t="s">
        <v>204</v>
      </c>
      <c r="B19" s="175">
        <f t="shared" si="0"/>
        <v>14379</v>
      </c>
      <c r="C19" s="176">
        <f t="shared" si="1"/>
        <v>7437</v>
      </c>
      <c r="D19" s="176">
        <f t="shared" si="2"/>
        <v>6942</v>
      </c>
      <c r="E19" s="177">
        <v>540</v>
      </c>
      <c r="F19" s="178">
        <v>284</v>
      </c>
      <c r="G19" s="179">
        <v>256</v>
      </c>
      <c r="H19" s="155">
        <v>2762</v>
      </c>
      <c r="I19" s="155">
        <v>1416</v>
      </c>
      <c r="J19" s="155">
        <v>1346</v>
      </c>
      <c r="K19" s="177">
        <v>2093</v>
      </c>
      <c r="L19" s="178">
        <v>1061</v>
      </c>
      <c r="M19" s="179">
        <v>1032</v>
      </c>
      <c r="N19" s="155">
        <v>3901</v>
      </c>
      <c r="O19" s="155">
        <v>2078</v>
      </c>
      <c r="P19" s="155">
        <v>1823</v>
      </c>
      <c r="Q19" s="177">
        <v>5083</v>
      </c>
      <c r="R19" s="178">
        <v>2598</v>
      </c>
      <c r="S19" s="201">
        <v>2485</v>
      </c>
    </row>
    <row r="20" spans="1:19" ht="15.75" customHeight="1">
      <c r="A20" s="200" t="s">
        <v>214</v>
      </c>
      <c r="B20" s="175">
        <f t="shared" si="0"/>
        <v>14886</v>
      </c>
      <c r="C20" s="176">
        <f t="shared" si="1"/>
        <v>7616</v>
      </c>
      <c r="D20" s="176">
        <f t="shared" si="2"/>
        <v>7270</v>
      </c>
      <c r="E20" s="177">
        <v>625</v>
      </c>
      <c r="F20" s="178">
        <v>322</v>
      </c>
      <c r="G20" s="179">
        <v>303</v>
      </c>
      <c r="H20" s="155">
        <v>2924</v>
      </c>
      <c r="I20" s="155">
        <v>1495</v>
      </c>
      <c r="J20" s="155">
        <v>1429</v>
      </c>
      <c r="K20" s="177">
        <v>2196</v>
      </c>
      <c r="L20" s="178">
        <v>1117</v>
      </c>
      <c r="M20" s="179">
        <v>1079</v>
      </c>
      <c r="N20" s="155">
        <v>3969</v>
      </c>
      <c r="O20" s="155">
        <v>2082</v>
      </c>
      <c r="P20" s="155">
        <v>1887</v>
      </c>
      <c r="Q20" s="177">
        <v>5172</v>
      </c>
      <c r="R20" s="178">
        <v>2600</v>
      </c>
      <c r="S20" s="201">
        <v>2572</v>
      </c>
    </row>
    <row r="21" spans="1:19" ht="15.75" customHeight="1">
      <c r="A21" s="200" t="s">
        <v>206</v>
      </c>
      <c r="B21" s="175">
        <f t="shared" si="0"/>
        <v>16226</v>
      </c>
      <c r="C21" s="176">
        <f t="shared" si="1"/>
        <v>8449</v>
      </c>
      <c r="D21" s="176">
        <f t="shared" si="2"/>
        <v>7777</v>
      </c>
      <c r="E21" s="177">
        <v>661</v>
      </c>
      <c r="F21" s="178">
        <v>326</v>
      </c>
      <c r="G21" s="179">
        <v>335</v>
      </c>
      <c r="H21" s="155">
        <v>3190</v>
      </c>
      <c r="I21" s="155">
        <v>1664</v>
      </c>
      <c r="J21" s="155">
        <v>1526</v>
      </c>
      <c r="K21" s="177">
        <v>2382</v>
      </c>
      <c r="L21" s="178">
        <v>1197</v>
      </c>
      <c r="M21" s="179">
        <v>1185</v>
      </c>
      <c r="N21" s="155">
        <v>4348</v>
      </c>
      <c r="O21" s="155">
        <v>2336</v>
      </c>
      <c r="P21" s="155">
        <v>2012</v>
      </c>
      <c r="Q21" s="177">
        <v>5645</v>
      </c>
      <c r="R21" s="178">
        <v>2926</v>
      </c>
      <c r="S21" s="201">
        <v>2719</v>
      </c>
    </row>
    <row r="22" spans="1:19" ht="15.75" customHeight="1">
      <c r="A22" s="200" t="s">
        <v>198</v>
      </c>
      <c r="B22" s="175">
        <f t="shared" si="0"/>
        <v>14704</v>
      </c>
      <c r="C22" s="176">
        <f t="shared" si="1"/>
        <v>7627</v>
      </c>
      <c r="D22" s="176">
        <f t="shared" si="2"/>
        <v>7077</v>
      </c>
      <c r="E22" s="177">
        <v>649</v>
      </c>
      <c r="F22" s="178">
        <v>336</v>
      </c>
      <c r="G22" s="179">
        <v>313</v>
      </c>
      <c r="H22" s="155">
        <v>2998</v>
      </c>
      <c r="I22" s="155">
        <v>1584</v>
      </c>
      <c r="J22" s="155">
        <v>1414</v>
      </c>
      <c r="K22" s="177">
        <v>2165</v>
      </c>
      <c r="L22" s="178">
        <v>1066</v>
      </c>
      <c r="M22" s="179">
        <v>1099</v>
      </c>
      <c r="N22" s="155">
        <v>3899</v>
      </c>
      <c r="O22" s="155">
        <v>2061</v>
      </c>
      <c r="P22" s="155">
        <v>1838</v>
      </c>
      <c r="Q22" s="177">
        <v>4993</v>
      </c>
      <c r="R22" s="178">
        <v>2580</v>
      </c>
      <c r="S22" s="201">
        <v>2413</v>
      </c>
    </row>
    <row r="23" spans="1:19" ht="15.75" customHeight="1">
      <c r="A23" s="200" t="s">
        <v>205</v>
      </c>
      <c r="B23" s="175">
        <f t="shared" si="0"/>
        <v>14323</v>
      </c>
      <c r="C23" s="176">
        <f t="shared" si="1"/>
        <v>7425</v>
      </c>
      <c r="D23" s="176">
        <f t="shared" si="2"/>
        <v>6898</v>
      </c>
      <c r="E23" s="177">
        <v>568</v>
      </c>
      <c r="F23" s="178">
        <v>304</v>
      </c>
      <c r="G23" s="179">
        <v>264</v>
      </c>
      <c r="H23" s="155">
        <v>2883</v>
      </c>
      <c r="I23" s="155">
        <v>1527</v>
      </c>
      <c r="J23" s="155">
        <v>1356</v>
      </c>
      <c r="K23" s="177">
        <v>2102</v>
      </c>
      <c r="L23" s="178">
        <v>1046</v>
      </c>
      <c r="M23" s="179">
        <v>1056</v>
      </c>
      <c r="N23" s="155">
        <v>3895</v>
      </c>
      <c r="O23" s="155">
        <v>2069</v>
      </c>
      <c r="P23" s="155">
        <v>1826</v>
      </c>
      <c r="Q23" s="177">
        <v>4875</v>
      </c>
      <c r="R23" s="178">
        <v>2479</v>
      </c>
      <c r="S23" s="201">
        <v>2396</v>
      </c>
    </row>
    <row r="24" spans="1:19" s="59" customFormat="1" ht="15.75" customHeight="1">
      <c r="A24" s="202" t="s">
        <v>38</v>
      </c>
      <c r="B24" s="167">
        <f t="shared" si="0"/>
        <v>89914</v>
      </c>
      <c r="C24" s="168">
        <f t="shared" si="1"/>
        <v>46825</v>
      </c>
      <c r="D24" s="168">
        <f t="shared" si="2"/>
        <v>43089</v>
      </c>
      <c r="E24" s="172">
        <v>4442</v>
      </c>
      <c r="F24" s="173">
        <v>2321</v>
      </c>
      <c r="G24" s="174">
        <v>2121</v>
      </c>
      <c r="H24" s="153">
        <v>18953</v>
      </c>
      <c r="I24" s="153">
        <v>9956</v>
      </c>
      <c r="J24" s="153">
        <v>8997</v>
      </c>
      <c r="K24" s="172">
        <v>12713</v>
      </c>
      <c r="L24" s="173">
        <v>6433</v>
      </c>
      <c r="M24" s="174">
        <v>6280</v>
      </c>
      <c r="N24" s="153">
        <v>25257</v>
      </c>
      <c r="O24" s="153">
        <v>13334</v>
      </c>
      <c r="P24" s="153">
        <v>11923</v>
      </c>
      <c r="Q24" s="172">
        <v>28549</v>
      </c>
      <c r="R24" s="173">
        <v>14781</v>
      </c>
      <c r="S24" s="199">
        <v>13768</v>
      </c>
    </row>
    <row r="25" spans="1:19" ht="15.75" customHeight="1">
      <c r="A25" s="200" t="s">
        <v>200</v>
      </c>
      <c r="B25" s="175">
        <f t="shared" si="0"/>
        <v>15615</v>
      </c>
      <c r="C25" s="176">
        <f t="shared" si="1"/>
        <v>8114</v>
      </c>
      <c r="D25" s="176">
        <f t="shared" si="2"/>
        <v>7501</v>
      </c>
      <c r="E25" s="177">
        <v>708</v>
      </c>
      <c r="F25" s="178">
        <v>372</v>
      </c>
      <c r="G25" s="179">
        <v>336</v>
      </c>
      <c r="H25" s="155">
        <v>3263</v>
      </c>
      <c r="I25" s="155">
        <v>1691</v>
      </c>
      <c r="J25" s="155">
        <v>1572</v>
      </c>
      <c r="K25" s="177">
        <v>2228</v>
      </c>
      <c r="L25" s="178">
        <v>1139</v>
      </c>
      <c r="M25" s="179">
        <v>1089</v>
      </c>
      <c r="N25" s="155">
        <v>4222</v>
      </c>
      <c r="O25" s="155">
        <v>2237</v>
      </c>
      <c r="P25" s="155">
        <v>1985</v>
      </c>
      <c r="Q25" s="177">
        <v>5194</v>
      </c>
      <c r="R25" s="178">
        <v>2675</v>
      </c>
      <c r="S25" s="201">
        <v>2519</v>
      </c>
    </row>
    <row r="26" spans="1:19" ht="15.75" customHeight="1">
      <c r="A26" s="200" t="s">
        <v>215</v>
      </c>
      <c r="B26" s="175">
        <f t="shared" si="0"/>
        <v>16781</v>
      </c>
      <c r="C26" s="176">
        <f t="shared" si="1"/>
        <v>8827</v>
      </c>
      <c r="D26" s="176">
        <f t="shared" si="2"/>
        <v>7954</v>
      </c>
      <c r="E26" s="177">
        <v>790</v>
      </c>
      <c r="F26" s="178">
        <v>427</v>
      </c>
      <c r="G26" s="179">
        <v>363</v>
      </c>
      <c r="H26" s="155">
        <v>3432</v>
      </c>
      <c r="I26" s="155">
        <v>1840</v>
      </c>
      <c r="J26" s="155">
        <v>1592</v>
      </c>
      <c r="K26" s="177">
        <v>2321</v>
      </c>
      <c r="L26" s="178">
        <v>1188</v>
      </c>
      <c r="M26" s="179">
        <v>1133</v>
      </c>
      <c r="N26" s="155">
        <v>4787</v>
      </c>
      <c r="O26" s="155">
        <v>2527</v>
      </c>
      <c r="P26" s="155">
        <v>2260</v>
      </c>
      <c r="Q26" s="177">
        <v>5451</v>
      </c>
      <c r="R26" s="178">
        <v>2845</v>
      </c>
      <c r="S26" s="201">
        <v>2606</v>
      </c>
    </row>
    <row r="27" spans="1:19" ht="15.75" customHeight="1">
      <c r="A27" s="200" t="s">
        <v>201</v>
      </c>
      <c r="B27" s="175">
        <f t="shared" si="0"/>
        <v>16680</v>
      </c>
      <c r="C27" s="176">
        <f t="shared" si="1"/>
        <v>8644</v>
      </c>
      <c r="D27" s="176">
        <f t="shared" si="2"/>
        <v>8036</v>
      </c>
      <c r="E27" s="177">
        <v>803</v>
      </c>
      <c r="F27" s="178">
        <v>413</v>
      </c>
      <c r="G27" s="179">
        <v>390</v>
      </c>
      <c r="H27" s="155">
        <v>3561</v>
      </c>
      <c r="I27" s="155">
        <v>1918</v>
      </c>
      <c r="J27" s="155">
        <v>1643</v>
      </c>
      <c r="K27" s="177">
        <v>2421</v>
      </c>
      <c r="L27" s="178">
        <v>1195</v>
      </c>
      <c r="M27" s="179">
        <v>1226</v>
      </c>
      <c r="N27" s="155">
        <v>4651</v>
      </c>
      <c r="O27" s="155">
        <v>2414</v>
      </c>
      <c r="P27" s="155">
        <v>2237</v>
      </c>
      <c r="Q27" s="177">
        <v>5244</v>
      </c>
      <c r="R27" s="178">
        <v>2704</v>
      </c>
      <c r="S27" s="201">
        <v>2540</v>
      </c>
    </row>
    <row r="28" spans="1:19" ht="15.75" customHeight="1">
      <c r="A28" s="200" t="s">
        <v>210</v>
      </c>
      <c r="B28" s="175">
        <f t="shared" si="0"/>
        <v>19191</v>
      </c>
      <c r="C28" s="176">
        <f t="shared" si="1"/>
        <v>9960</v>
      </c>
      <c r="D28" s="176">
        <f t="shared" si="2"/>
        <v>9231</v>
      </c>
      <c r="E28" s="177">
        <v>940</v>
      </c>
      <c r="F28" s="178">
        <v>487</v>
      </c>
      <c r="G28" s="179">
        <v>453</v>
      </c>
      <c r="H28" s="155">
        <v>4136</v>
      </c>
      <c r="I28" s="155">
        <v>2150</v>
      </c>
      <c r="J28" s="155">
        <v>1986</v>
      </c>
      <c r="K28" s="177">
        <v>2730</v>
      </c>
      <c r="L28" s="178">
        <v>1368</v>
      </c>
      <c r="M28" s="179">
        <v>1362</v>
      </c>
      <c r="N28" s="155">
        <v>5422</v>
      </c>
      <c r="O28" s="155">
        <v>2863</v>
      </c>
      <c r="P28" s="155">
        <v>2559</v>
      </c>
      <c r="Q28" s="177">
        <v>5963</v>
      </c>
      <c r="R28" s="178">
        <v>3092</v>
      </c>
      <c r="S28" s="201">
        <v>2871</v>
      </c>
    </row>
    <row r="29" spans="1:19" ht="15.75" customHeight="1">
      <c r="A29" s="200" t="s">
        <v>209</v>
      </c>
      <c r="B29" s="175">
        <f t="shared" si="0"/>
        <v>21647</v>
      </c>
      <c r="C29" s="176">
        <f t="shared" si="1"/>
        <v>11280</v>
      </c>
      <c r="D29" s="176">
        <f t="shared" si="2"/>
        <v>10367</v>
      </c>
      <c r="E29" s="177">
        <v>1201</v>
      </c>
      <c r="F29" s="178">
        <v>622</v>
      </c>
      <c r="G29" s="179">
        <v>579</v>
      </c>
      <c r="H29" s="155">
        <v>4561</v>
      </c>
      <c r="I29" s="155">
        <v>2357</v>
      </c>
      <c r="J29" s="155">
        <v>2204</v>
      </c>
      <c r="K29" s="177">
        <v>3013</v>
      </c>
      <c r="L29" s="178">
        <v>1543</v>
      </c>
      <c r="M29" s="179">
        <v>1470</v>
      </c>
      <c r="N29" s="155">
        <v>6175</v>
      </c>
      <c r="O29" s="155">
        <v>3293</v>
      </c>
      <c r="P29" s="155">
        <v>2882</v>
      </c>
      <c r="Q29" s="177">
        <v>6697</v>
      </c>
      <c r="R29" s="178">
        <v>3465</v>
      </c>
      <c r="S29" s="201">
        <v>3232</v>
      </c>
    </row>
    <row r="30" spans="1:19" s="59" customFormat="1" ht="16.5" customHeight="1">
      <c r="A30" s="202" t="s">
        <v>32</v>
      </c>
      <c r="B30" s="167">
        <f t="shared" si="0"/>
        <v>108958</v>
      </c>
      <c r="C30" s="168">
        <f t="shared" si="1"/>
        <v>56759</v>
      </c>
      <c r="D30" s="168">
        <f t="shared" si="2"/>
        <v>52199</v>
      </c>
      <c r="E30" s="172">
        <v>6884</v>
      </c>
      <c r="F30" s="173">
        <v>3500</v>
      </c>
      <c r="G30" s="174">
        <v>3384</v>
      </c>
      <c r="H30" s="153">
        <v>23735</v>
      </c>
      <c r="I30" s="153">
        <v>12332</v>
      </c>
      <c r="J30" s="153">
        <v>11403</v>
      </c>
      <c r="K30" s="172">
        <v>15297</v>
      </c>
      <c r="L30" s="173">
        <v>7820</v>
      </c>
      <c r="M30" s="174">
        <v>7477</v>
      </c>
      <c r="N30" s="153">
        <v>32228</v>
      </c>
      <c r="O30" s="153">
        <v>16840</v>
      </c>
      <c r="P30" s="153">
        <v>15388</v>
      </c>
      <c r="Q30" s="172">
        <v>30814</v>
      </c>
      <c r="R30" s="173">
        <v>16267</v>
      </c>
      <c r="S30" s="199">
        <v>14547</v>
      </c>
    </row>
    <row r="31" spans="1:19" ht="16.5" customHeight="1">
      <c r="A31" s="200" t="s">
        <v>203</v>
      </c>
      <c r="B31" s="175">
        <f t="shared" si="0"/>
        <v>20801</v>
      </c>
      <c r="C31" s="176">
        <f t="shared" si="1"/>
        <v>10803</v>
      </c>
      <c r="D31" s="176">
        <f t="shared" si="2"/>
        <v>9998</v>
      </c>
      <c r="E31" s="177">
        <v>1179</v>
      </c>
      <c r="F31" s="178">
        <v>587</v>
      </c>
      <c r="G31" s="179">
        <v>592</v>
      </c>
      <c r="H31" s="155">
        <v>4550</v>
      </c>
      <c r="I31" s="155">
        <v>2394</v>
      </c>
      <c r="J31" s="155">
        <v>2156</v>
      </c>
      <c r="K31" s="177">
        <v>2874</v>
      </c>
      <c r="L31" s="178">
        <v>1461</v>
      </c>
      <c r="M31" s="179">
        <v>1413</v>
      </c>
      <c r="N31" s="155">
        <v>5957</v>
      </c>
      <c r="O31" s="155">
        <v>3092</v>
      </c>
      <c r="P31" s="155">
        <v>2865</v>
      </c>
      <c r="Q31" s="177">
        <v>6241</v>
      </c>
      <c r="R31" s="178">
        <v>3269</v>
      </c>
      <c r="S31" s="201">
        <v>2972</v>
      </c>
    </row>
    <row r="32" spans="1:19" ht="16.5" customHeight="1">
      <c r="A32" s="200" t="s">
        <v>208</v>
      </c>
      <c r="B32" s="175">
        <f t="shared" si="0"/>
        <v>21526</v>
      </c>
      <c r="C32" s="176">
        <f t="shared" si="1"/>
        <v>11273</v>
      </c>
      <c r="D32" s="176">
        <f t="shared" si="2"/>
        <v>10253</v>
      </c>
      <c r="E32" s="177">
        <v>1279</v>
      </c>
      <c r="F32" s="178">
        <v>669</v>
      </c>
      <c r="G32" s="179">
        <v>610</v>
      </c>
      <c r="H32" s="155">
        <v>4571</v>
      </c>
      <c r="I32" s="155">
        <v>2404</v>
      </c>
      <c r="J32" s="155">
        <v>2167</v>
      </c>
      <c r="K32" s="177">
        <v>3133</v>
      </c>
      <c r="L32" s="178">
        <v>1640</v>
      </c>
      <c r="M32" s="179">
        <v>1493</v>
      </c>
      <c r="N32" s="155">
        <v>6284</v>
      </c>
      <c r="O32" s="155">
        <v>3240</v>
      </c>
      <c r="P32" s="155">
        <v>3044</v>
      </c>
      <c r="Q32" s="177">
        <v>6259</v>
      </c>
      <c r="R32" s="178">
        <v>3320</v>
      </c>
      <c r="S32" s="201">
        <v>2939</v>
      </c>
    </row>
    <row r="33" spans="1:19" ht="16.5" customHeight="1">
      <c r="A33" s="200" t="s">
        <v>207</v>
      </c>
      <c r="B33" s="175">
        <f t="shared" si="0"/>
        <v>22424</v>
      </c>
      <c r="C33" s="176">
        <f t="shared" si="1"/>
        <v>11649</v>
      </c>
      <c r="D33" s="176">
        <f t="shared" si="2"/>
        <v>10775</v>
      </c>
      <c r="E33" s="177">
        <v>1414</v>
      </c>
      <c r="F33" s="178">
        <v>732</v>
      </c>
      <c r="G33" s="179">
        <v>682</v>
      </c>
      <c r="H33" s="155">
        <v>4925</v>
      </c>
      <c r="I33" s="155">
        <v>2529</v>
      </c>
      <c r="J33" s="155">
        <v>2396</v>
      </c>
      <c r="K33" s="177">
        <v>3111</v>
      </c>
      <c r="L33" s="178">
        <v>1585</v>
      </c>
      <c r="M33" s="179">
        <v>1526</v>
      </c>
      <c r="N33" s="155">
        <v>6639</v>
      </c>
      <c r="O33" s="155">
        <v>3458</v>
      </c>
      <c r="P33" s="155">
        <v>3181</v>
      </c>
      <c r="Q33" s="177">
        <v>6335</v>
      </c>
      <c r="R33" s="178">
        <v>3345</v>
      </c>
      <c r="S33" s="201">
        <v>2990</v>
      </c>
    </row>
    <row r="34" spans="1:19" ht="16.5" customHeight="1">
      <c r="A34" s="200" t="s">
        <v>225</v>
      </c>
      <c r="B34" s="175">
        <f t="shared" si="0"/>
        <v>21867</v>
      </c>
      <c r="C34" s="176">
        <f t="shared" si="1"/>
        <v>11458</v>
      </c>
      <c r="D34" s="176">
        <f t="shared" si="2"/>
        <v>10409</v>
      </c>
      <c r="E34" s="177">
        <v>1466</v>
      </c>
      <c r="F34" s="178">
        <v>759</v>
      </c>
      <c r="G34" s="179">
        <v>707</v>
      </c>
      <c r="H34" s="155">
        <v>4712</v>
      </c>
      <c r="I34" s="155">
        <v>2458</v>
      </c>
      <c r="J34" s="155">
        <v>2254</v>
      </c>
      <c r="K34" s="177">
        <v>3076</v>
      </c>
      <c r="L34" s="178">
        <v>1550</v>
      </c>
      <c r="M34" s="179">
        <v>1526</v>
      </c>
      <c r="N34" s="155">
        <v>6517</v>
      </c>
      <c r="O34" s="155">
        <v>3470</v>
      </c>
      <c r="P34" s="155">
        <v>3047</v>
      </c>
      <c r="Q34" s="177">
        <v>6096</v>
      </c>
      <c r="R34" s="178">
        <v>3221</v>
      </c>
      <c r="S34" s="201">
        <v>2875</v>
      </c>
    </row>
    <row r="35" spans="1:19" ht="16.5" customHeight="1">
      <c r="A35" s="200" t="s">
        <v>211</v>
      </c>
      <c r="B35" s="175">
        <f t="shared" si="0"/>
        <v>22340</v>
      </c>
      <c r="C35" s="176">
        <f t="shared" si="1"/>
        <v>11576</v>
      </c>
      <c r="D35" s="176">
        <f t="shared" si="2"/>
        <v>10764</v>
      </c>
      <c r="E35" s="177">
        <v>1546</v>
      </c>
      <c r="F35" s="178">
        <v>753</v>
      </c>
      <c r="G35" s="179">
        <v>793</v>
      </c>
      <c r="H35" s="155">
        <v>4977</v>
      </c>
      <c r="I35" s="155">
        <v>2547</v>
      </c>
      <c r="J35" s="155">
        <v>2430</v>
      </c>
      <c r="K35" s="177">
        <v>3103</v>
      </c>
      <c r="L35" s="178">
        <v>1584</v>
      </c>
      <c r="M35" s="179">
        <v>1519</v>
      </c>
      <c r="N35" s="155">
        <v>6831</v>
      </c>
      <c r="O35" s="155">
        <v>3580</v>
      </c>
      <c r="P35" s="155">
        <v>3251</v>
      </c>
      <c r="Q35" s="177">
        <v>5883</v>
      </c>
      <c r="R35" s="178">
        <v>3112</v>
      </c>
      <c r="S35" s="201">
        <v>2771</v>
      </c>
    </row>
    <row r="36" spans="1:19" s="59" customFormat="1" ht="16.5" customHeight="1">
      <c r="A36" s="203" t="s">
        <v>26</v>
      </c>
      <c r="B36" s="167">
        <f t="shared" si="0"/>
        <v>98490</v>
      </c>
      <c r="C36" s="168">
        <f t="shared" si="1"/>
        <v>51634</v>
      </c>
      <c r="D36" s="168">
        <f t="shared" si="2"/>
        <v>46856</v>
      </c>
      <c r="E36" s="172">
        <v>6933</v>
      </c>
      <c r="F36" s="173">
        <v>3625</v>
      </c>
      <c r="G36" s="174">
        <v>3308</v>
      </c>
      <c r="H36" s="153">
        <v>21577</v>
      </c>
      <c r="I36" s="153">
        <v>11033</v>
      </c>
      <c r="J36" s="153">
        <v>10544</v>
      </c>
      <c r="K36" s="172">
        <v>13427</v>
      </c>
      <c r="L36" s="173">
        <v>6981</v>
      </c>
      <c r="M36" s="174">
        <v>6446</v>
      </c>
      <c r="N36" s="153">
        <v>30502</v>
      </c>
      <c r="O36" s="153">
        <v>16248</v>
      </c>
      <c r="P36" s="153">
        <v>14254</v>
      </c>
      <c r="Q36" s="172">
        <v>26051</v>
      </c>
      <c r="R36" s="173">
        <v>13747</v>
      </c>
      <c r="S36" s="199">
        <v>12304</v>
      </c>
    </row>
    <row r="37" spans="1:19" ht="16.5" customHeight="1">
      <c r="A37" s="204" t="s">
        <v>25</v>
      </c>
      <c r="B37" s="175">
        <f t="shared" si="0"/>
        <v>21385</v>
      </c>
      <c r="C37" s="176">
        <f t="shared" si="1"/>
        <v>11316</v>
      </c>
      <c r="D37" s="176">
        <f t="shared" si="2"/>
        <v>10069</v>
      </c>
      <c r="E37" s="177">
        <v>1558</v>
      </c>
      <c r="F37" s="178">
        <v>832</v>
      </c>
      <c r="G37" s="179">
        <v>726</v>
      </c>
      <c r="H37" s="155">
        <v>4778</v>
      </c>
      <c r="I37" s="155">
        <v>2446</v>
      </c>
      <c r="J37" s="155">
        <v>2332</v>
      </c>
      <c r="K37" s="177">
        <v>2913</v>
      </c>
      <c r="L37" s="178">
        <v>1546</v>
      </c>
      <c r="M37" s="179">
        <v>1367</v>
      </c>
      <c r="N37" s="155">
        <v>6588</v>
      </c>
      <c r="O37" s="155">
        <v>3545</v>
      </c>
      <c r="P37" s="155">
        <v>3043</v>
      </c>
      <c r="Q37" s="177">
        <v>5548</v>
      </c>
      <c r="R37" s="178">
        <v>2947</v>
      </c>
      <c r="S37" s="201">
        <v>2601</v>
      </c>
    </row>
    <row r="38" spans="1:19" ht="16.5" customHeight="1">
      <c r="A38" s="204" t="s">
        <v>24</v>
      </c>
      <c r="B38" s="175">
        <f t="shared" si="0"/>
        <v>20486</v>
      </c>
      <c r="C38" s="176">
        <f t="shared" si="1"/>
        <v>10788</v>
      </c>
      <c r="D38" s="176">
        <f t="shared" si="2"/>
        <v>9698</v>
      </c>
      <c r="E38" s="177">
        <v>1406</v>
      </c>
      <c r="F38" s="178">
        <v>711</v>
      </c>
      <c r="G38" s="179">
        <v>695</v>
      </c>
      <c r="H38" s="155">
        <v>4504</v>
      </c>
      <c r="I38" s="155">
        <v>2315</v>
      </c>
      <c r="J38" s="155">
        <v>2189</v>
      </c>
      <c r="K38" s="177">
        <v>2844</v>
      </c>
      <c r="L38" s="178">
        <v>1510</v>
      </c>
      <c r="M38" s="179">
        <v>1334</v>
      </c>
      <c r="N38" s="155">
        <v>6310</v>
      </c>
      <c r="O38" s="155">
        <v>3361</v>
      </c>
      <c r="P38" s="155">
        <v>2949</v>
      </c>
      <c r="Q38" s="177">
        <v>5422</v>
      </c>
      <c r="R38" s="178">
        <v>2891</v>
      </c>
      <c r="S38" s="201">
        <v>2531</v>
      </c>
    </row>
    <row r="39" spans="1:19" ht="16.5" customHeight="1">
      <c r="A39" s="204" t="s">
        <v>23</v>
      </c>
      <c r="B39" s="175">
        <f t="shared" si="0"/>
        <v>20535</v>
      </c>
      <c r="C39" s="176">
        <f t="shared" si="1"/>
        <v>10703</v>
      </c>
      <c r="D39" s="176">
        <f t="shared" si="2"/>
        <v>9832</v>
      </c>
      <c r="E39" s="177">
        <v>1446</v>
      </c>
      <c r="F39" s="178">
        <v>764</v>
      </c>
      <c r="G39" s="179">
        <v>682</v>
      </c>
      <c r="H39" s="155">
        <v>4510</v>
      </c>
      <c r="I39" s="155">
        <v>2257</v>
      </c>
      <c r="J39" s="155">
        <v>2253</v>
      </c>
      <c r="K39" s="177">
        <v>2741</v>
      </c>
      <c r="L39" s="178">
        <v>1409</v>
      </c>
      <c r="M39" s="179">
        <v>1332</v>
      </c>
      <c r="N39" s="155">
        <v>6383</v>
      </c>
      <c r="O39" s="155">
        <v>3385</v>
      </c>
      <c r="P39" s="155">
        <v>2998</v>
      </c>
      <c r="Q39" s="177">
        <v>5455</v>
      </c>
      <c r="R39" s="178">
        <v>2888</v>
      </c>
      <c r="S39" s="201">
        <v>2567</v>
      </c>
    </row>
    <row r="40" spans="1:19" ht="16.5" customHeight="1">
      <c r="A40" s="200" t="s">
        <v>199</v>
      </c>
      <c r="B40" s="175">
        <f t="shared" si="0"/>
        <v>19142</v>
      </c>
      <c r="C40" s="176">
        <f t="shared" si="1"/>
        <v>9936</v>
      </c>
      <c r="D40" s="176">
        <f t="shared" si="2"/>
        <v>9206</v>
      </c>
      <c r="E40" s="177">
        <v>1304</v>
      </c>
      <c r="F40" s="178">
        <v>669</v>
      </c>
      <c r="G40" s="179">
        <v>635</v>
      </c>
      <c r="H40" s="155">
        <v>4184</v>
      </c>
      <c r="I40" s="155">
        <v>2128</v>
      </c>
      <c r="J40" s="155">
        <v>2056</v>
      </c>
      <c r="K40" s="177">
        <v>2673</v>
      </c>
      <c r="L40" s="178">
        <v>1354</v>
      </c>
      <c r="M40" s="179">
        <v>1319</v>
      </c>
      <c r="N40" s="155">
        <v>5946</v>
      </c>
      <c r="O40" s="155">
        <v>3176</v>
      </c>
      <c r="P40" s="155">
        <v>2770</v>
      </c>
      <c r="Q40" s="177">
        <v>5035</v>
      </c>
      <c r="R40" s="178">
        <v>2609</v>
      </c>
      <c r="S40" s="201">
        <v>2426</v>
      </c>
    </row>
    <row r="41" spans="1:19" ht="16.5" customHeight="1">
      <c r="A41" s="200" t="s">
        <v>223</v>
      </c>
      <c r="B41" s="175">
        <f t="shared" si="0"/>
        <v>16942</v>
      </c>
      <c r="C41" s="176">
        <f t="shared" si="1"/>
        <v>8891</v>
      </c>
      <c r="D41" s="176">
        <f t="shared" si="2"/>
        <v>8051</v>
      </c>
      <c r="E41" s="177">
        <v>1219</v>
      </c>
      <c r="F41" s="178">
        <v>649</v>
      </c>
      <c r="G41" s="179">
        <v>570</v>
      </c>
      <c r="H41" s="155">
        <v>3601</v>
      </c>
      <c r="I41" s="155">
        <v>1887</v>
      </c>
      <c r="J41" s="155">
        <v>1714</v>
      </c>
      <c r="K41" s="177">
        <v>2256</v>
      </c>
      <c r="L41" s="178">
        <v>1162</v>
      </c>
      <c r="M41" s="179">
        <v>1094</v>
      </c>
      <c r="N41" s="155">
        <v>5275</v>
      </c>
      <c r="O41" s="155">
        <v>2781</v>
      </c>
      <c r="P41" s="155">
        <v>2494</v>
      </c>
      <c r="Q41" s="177">
        <v>4591</v>
      </c>
      <c r="R41" s="178">
        <v>2412</v>
      </c>
      <c r="S41" s="201">
        <v>2179</v>
      </c>
    </row>
    <row r="42" spans="1:19" s="59" customFormat="1" ht="16.5" customHeight="1">
      <c r="A42" s="202" t="s">
        <v>20</v>
      </c>
      <c r="B42" s="167">
        <f t="shared" si="0"/>
        <v>83055</v>
      </c>
      <c r="C42" s="168">
        <f t="shared" si="1"/>
        <v>42471</v>
      </c>
      <c r="D42" s="168">
        <f t="shared" si="2"/>
        <v>40584</v>
      </c>
      <c r="E42" s="172">
        <v>5842</v>
      </c>
      <c r="F42" s="173">
        <v>3017</v>
      </c>
      <c r="G42" s="174">
        <v>2825</v>
      </c>
      <c r="H42" s="153">
        <v>17175</v>
      </c>
      <c r="I42" s="153">
        <v>8752</v>
      </c>
      <c r="J42" s="153">
        <v>8423</v>
      </c>
      <c r="K42" s="172">
        <v>11331</v>
      </c>
      <c r="L42" s="173">
        <v>5686</v>
      </c>
      <c r="M42" s="174">
        <v>5645</v>
      </c>
      <c r="N42" s="153">
        <v>25621</v>
      </c>
      <c r="O42" s="153">
        <v>13221</v>
      </c>
      <c r="P42" s="153">
        <v>12400</v>
      </c>
      <c r="Q42" s="172">
        <v>23086</v>
      </c>
      <c r="R42" s="173">
        <v>11795</v>
      </c>
      <c r="S42" s="199">
        <v>11291</v>
      </c>
    </row>
    <row r="43" spans="1:19" ht="16.5" customHeight="1">
      <c r="A43" s="200" t="s">
        <v>202</v>
      </c>
      <c r="B43" s="175">
        <f t="shared" si="0"/>
        <v>16472</v>
      </c>
      <c r="C43" s="176">
        <f t="shared" si="1"/>
        <v>8450</v>
      </c>
      <c r="D43" s="176">
        <f t="shared" si="2"/>
        <v>8022</v>
      </c>
      <c r="E43" s="177">
        <v>1156</v>
      </c>
      <c r="F43" s="178">
        <v>603</v>
      </c>
      <c r="G43" s="179">
        <v>553</v>
      </c>
      <c r="H43" s="155">
        <v>3612</v>
      </c>
      <c r="I43" s="155">
        <v>1850</v>
      </c>
      <c r="J43" s="155">
        <v>1762</v>
      </c>
      <c r="K43" s="177">
        <v>2243</v>
      </c>
      <c r="L43" s="178">
        <v>1171</v>
      </c>
      <c r="M43" s="179">
        <v>1072</v>
      </c>
      <c r="N43" s="155">
        <v>5181</v>
      </c>
      <c r="O43" s="155">
        <v>2634</v>
      </c>
      <c r="P43" s="155">
        <v>2547</v>
      </c>
      <c r="Q43" s="177">
        <v>4280</v>
      </c>
      <c r="R43" s="178">
        <v>2192</v>
      </c>
      <c r="S43" s="201">
        <v>2088</v>
      </c>
    </row>
    <row r="44" spans="1:19" ht="16.5" customHeight="1">
      <c r="A44" s="200" t="s">
        <v>226</v>
      </c>
      <c r="B44" s="175">
        <f t="shared" si="0"/>
        <v>16177</v>
      </c>
      <c r="C44" s="176">
        <f t="shared" si="1"/>
        <v>8342</v>
      </c>
      <c r="D44" s="176">
        <f t="shared" si="2"/>
        <v>7835</v>
      </c>
      <c r="E44" s="177">
        <v>1167</v>
      </c>
      <c r="F44" s="178">
        <v>609</v>
      </c>
      <c r="G44" s="179">
        <v>558</v>
      </c>
      <c r="H44" s="155">
        <v>3436</v>
      </c>
      <c r="I44" s="155">
        <v>1787</v>
      </c>
      <c r="J44" s="155">
        <v>1649</v>
      </c>
      <c r="K44" s="177">
        <v>2180</v>
      </c>
      <c r="L44" s="178">
        <v>1104</v>
      </c>
      <c r="M44" s="179">
        <v>1076</v>
      </c>
      <c r="N44" s="155">
        <v>5081</v>
      </c>
      <c r="O44" s="155">
        <v>2621</v>
      </c>
      <c r="P44" s="155">
        <v>2460</v>
      </c>
      <c r="Q44" s="177">
        <v>4313</v>
      </c>
      <c r="R44" s="178">
        <v>2221</v>
      </c>
      <c r="S44" s="201">
        <v>2092</v>
      </c>
    </row>
    <row r="45" spans="1:19" ht="16.5" customHeight="1">
      <c r="A45" s="200" t="s">
        <v>230</v>
      </c>
      <c r="B45" s="175">
        <f t="shared" si="0"/>
        <v>16216</v>
      </c>
      <c r="C45" s="176">
        <f t="shared" si="1"/>
        <v>8276</v>
      </c>
      <c r="D45" s="176">
        <f t="shared" si="2"/>
        <v>7940</v>
      </c>
      <c r="E45" s="177">
        <v>1142</v>
      </c>
      <c r="F45" s="178">
        <v>588</v>
      </c>
      <c r="G45" s="179">
        <v>554</v>
      </c>
      <c r="H45" s="155">
        <v>3263</v>
      </c>
      <c r="I45" s="155">
        <v>1657</v>
      </c>
      <c r="J45" s="155">
        <v>1606</v>
      </c>
      <c r="K45" s="177">
        <v>2189</v>
      </c>
      <c r="L45" s="178">
        <v>1079</v>
      </c>
      <c r="M45" s="179">
        <v>1110</v>
      </c>
      <c r="N45" s="155">
        <v>5025</v>
      </c>
      <c r="O45" s="155">
        <v>2550</v>
      </c>
      <c r="P45" s="155">
        <v>2475</v>
      </c>
      <c r="Q45" s="177">
        <v>4597</v>
      </c>
      <c r="R45" s="178">
        <v>2402</v>
      </c>
      <c r="S45" s="201">
        <v>2195</v>
      </c>
    </row>
    <row r="46" spans="1:19" ht="16.5" customHeight="1">
      <c r="A46" s="200" t="s">
        <v>229</v>
      </c>
      <c r="B46" s="175">
        <f t="shared" si="0"/>
        <v>16690</v>
      </c>
      <c r="C46" s="176">
        <f t="shared" si="1"/>
        <v>8488</v>
      </c>
      <c r="D46" s="176">
        <f t="shared" si="2"/>
        <v>8202</v>
      </c>
      <c r="E46" s="177">
        <v>1148</v>
      </c>
      <c r="F46" s="178">
        <v>580</v>
      </c>
      <c r="G46" s="179">
        <v>568</v>
      </c>
      <c r="H46" s="155">
        <v>3404</v>
      </c>
      <c r="I46" s="155">
        <v>1734</v>
      </c>
      <c r="J46" s="155">
        <v>1670</v>
      </c>
      <c r="K46" s="177">
        <v>2289</v>
      </c>
      <c r="L46" s="178">
        <v>1159</v>
      </c>
      <c r="M46" s="179">
        <v>1130</v>
      </c>
      <c r="N46" s="155">
        <v>5073</v>
      </c>
      <c r="O46" s="155">
        <v>2627</v>
      </c>
      <c r="P46" s="155">
        <v>2446</v>
      </c>
      <c r="Q46" s="177">
        <v>4776</v>
      </c>
      <c r="R46" s="178">
        <v>2388</v>
      </c>
      <c r="S46" s="201">
        <v>2388</v>
      </c>
    </row>
    <row r="47" spans="1:19" ht="16.5" customHeight="1">
      <c r="A47" s="200" t="s">
        <v>233</v>
      </c>
      <c r="B47" s="175">
        <f t="shared" si="0"/>
        <v>17500</v>
      </c>
      <c r="C47" s="176">
        <f t="shared" si="1"/>
        <v>8915</v>
      </c>
      <c r="D47" s="176">
        <f t="shared" si="2"/>
        <v>8585</v>
      </c>
      <c r="E47" s="177">
        <v>1229</v>
      </c>
      <c r="F47" s="178">
        <v>637</v>
      </c>
      <c r="G47" s="179">
        <v>592</v>
      </c>
      <c r="H47" s="155">
        <v>3460</v>
      </c>
      <c r="I47" s="155">
        <v>1724</v>
      </c>
      <c r="J47" s="155">
        <v>1736</v>
      </c>
      <c r="K47" s="177">
        <v>2430</v>
      </c>
      <c r="L47" s="178">
        <v>1173</v>
      </c>
      <c r="M47" s="179">
        <v>1257</v>
      </c>
      <c r="N47" s="155">
        <v>5261</v>
      </c>
      <c r="O47" s="155">
        <v>2789</v>
      </c>
      <c r="P47" s="155">
        <v>2472</v>
      </c>
      <c r="Q47" s="177">
        <v>5120</v>
      </c>
      <c r="R47" s="178">
        <v>2592</v>
      </c>
      <c r="S47" s="201">
        <v>2528</v>
      </c>
    </row>
    <row r="48" spans="1:19" s="59" customFormat="1" ht="16.5" customHeight="1">
      <c r="A48" s="202" t="s">
        <v>14</v>
      </c>
      <c r="B48" s="167">
        <f t="shared" si="0"/>
        <v>109888</v>
      </c>
      <c r="C48" s="168">
        <f t="shared" si="1"/>
        <v>55341</v>
      </c>
      <c r="D48" s="168">
        <f t="shared" si="2"/>
        <v>54547</v>
      </c>
      <c r="E48" s="172">
        <v>6678</v>
      </c>
      <c r="F48" s="173">
        <v>3547</v>
      </c>
      <c r="G48" s="174">
        <v>3131</v>
      </c>
      <c r="H48" s="153">
        <v>21727</v>
      </c>
      <c r="I48" s="153">
        <v>10773</v>
      </c>
      <c r="J48" s="153">
        <v>10954</v>
      </c>
      <c r="K48" s="172">
        <v>15852</v>
      </c>
      <c r="L48" s="173">
        <v>7735</v>
      </c>
      <c r="M48" s="174">
        <v>8117</v>
      </c>
      <c r="N48" s="153">
        <v>31921</v>
      </c>
      <c r="O48" s="153">
        <v>16487</v>
      </c>
      <c r="P48" s="153">
        <v>15434</v>
      </c>
      <c r="Q48" s="172">
        <v>33710</v>
      </c>
      <c r="R48" s="173">
        <v>16799</v>
      </c>
      <c r="S48" s="199">
        <v>16911</v>
      </c>
    </row>
    <row r="49" spans="1:19" ht="16.5" customHeight="1">
      <c r="A49" s="200" t="s">
        <v>231</v>
      </c>
      <c r="B49" s="175">
        <f t="shared" si="0"/>
        <v>18374</v>
      </c>
      <c r="C49" s="176">
        <f t="shared" si="1"/>
        <v>9374</v>
      </c>
      <c r="D49" s="176">
        <f t="shared" si="2"/>
        <v>9000</v>
      </c>
      <c r="E49" s="177">
        <v>1193</v>
      </c>
      <c r="F49" s="178">
        <v>647</v>
      </c>
      <c r="G49" s="179">
        <v>546</v>
      </c>
      <c r="H49" s="155">
        <v>3677</v>
      </c>
      <c r="I49" s="155">
        <v>1837</v>
      </c>
      <c r="J49" s="155">
        <v>1840</v>
      </c>
      <c r="K49" s="177">
        <v>2601</v>
      </c>
      <c r="L49" s="178">
        <v>1274</v>
      </c>
      <c r="M49" s="179">
        <v>1327</v>
      </c>
      <c r="N49" s="155">
        <v>5515</v>
      </c>
      <c r="O49" s="155">
        <v>2941</v>
      </c>
      <c r="P49" s="155">
        <v>2574</v>
      </c>
      <c r="Q49" s="177">
        <v>5388</v>
      </c>
      <c r="R49" s="178">
        <v>2675</v>
      </c>
      <c r="S49" s="201">
        <v>2713</v>
      </c>
    </row>
    <row r="50" spans="1:19" ht="16.5" customHeight="1">
      <c r="A50" s="200" t="s">
        <v>212</v>
      </c>
      <c r="B50" s="175">
        <f t="shared" si="0"/>
        <v>21052</v>
      </c>
      <c r="C50" s="176">
        <f t="shared" si="1"/>
        <v>10727</v>
      </c>
      <c r="D50" s="176">
        <f t="shared" si="2"/>
        <v>10325</v>
      </c>
      <c r="E50" s="177">
        <v>1281</v>
      </c>
      <c r="F50" s="178">
        <v>670</v>
      </c>
      <c r="G50" s="179">
        <v>611</v>
      </c>
      <c r="H50" s="155">
        <v>4171</v>
      </c>
      <c r="I50" s="155">
        <v>2099</v>
      </c>
      <c r="J50" s="155">
        <v>2072</v>
      </c>
      <c r="K50" s="177">
        <v>3027</v>
      </c>
      <c r="L50" s="178">
        <v>1501</v>
      </c>
      <c r="M50" s="179">
        <v>1526</v>
      </c>
      <c r="N50" s="155">
        <v>6270</v>
      </c>
      <c r="O50" s="155">
        <v>3245</v>
      </c>
      <c r="P50" s="155">
        <v>3025</v>
      </c>
      <c r="Q50" s="177">
        <v>6303</v>
      </c>
      <c r="R50" s="178">
        <v>3212</v>
      </c>
      <c r="S50" s="201">
        <v>3091</v>
      </c>
    </row>
    <row r="51" spans="1:19" ht="16.5" customHeight="1">
      <c r="A51" s="200" t="s">
        <v>232</v>
      </c>
      <c r="B51" s="175">
        <f t="shared" si="0"/>
        <v>23487</v>
      </c>
      <c r="C51" s="176">
        <f t="shared" si="1"/>
        <v>11796</v>
      </c>
      <c r="D51" s="176">
        <f t="shared" si="2"/>
        <v>11691</v>
      </c>
      <c r="E51" s="177">
        <v>1461</v>
      </c>
      <c r="F51" s="178">
        <v>765</v>
      </c>
      <c r="G51" s="179">
        <v>696</v>
      </c>
      <c r="H51" s="155">
        <v>4559</v>
      </c>
      <c r="I51" s="155">
        <v>2253</v>
      </c>
      <c r="J51" s="155">
        <v>2306</v>
      </c>
      <c r="K51" s="177">
        <v>3407</v>
      </c>
      <c r="L51" s="178">
        <v>1649</v>
      </c>
      <c r="M51" s="179">
        <v>1758</v>
      </c>
      <c r="N51" s="155">
        <v>6789</v>
      </c>
      <c r="O51" s="155">
        <v>3537</v>
      </c>
      <c r="P51" s="155">
        <v>3252</v>
      </c>
      <c r="Q51" s="177">
        <v>7271</v>
      </c>
      <c r="R51" s="178">
        <v>3592</v>
      </c>
      <c r="S51" s="201">
        <v>3679</v>
      </c>
    </row>
    <row r="52" spans="1:19" ht="16.5" customHeight="1">
      <c r="A52" s="200" t="s">
        <v>224</v>
      </c>
      <c r="B52" s="175">
        <f t="shared" si="0"/>
        <v>23515</v>
      </c>
      <c r="C52" s="176">
        <f t="shared" si="1"/>
        <v>11784</v>
      </c>
      <c r="D52" s="176">
        <f t="shared" si="2"/>
        <v>11731</v>
      </c>
      <c r="E52" s="177">
        <v>1453</v>
      </c>
      <c r="F52" s="178">
        <v>785</v>
      </c>
      <c r="G52" s="179">
        <v>668</v>
      </c>
      <c r="H52" s="155">
        <v>4634</v>
      </c>
      <c r="I52" s="155">
        <v>2301</v>
      </c>
      <c r="J52" s="155">
        <v>2333</v>
      </c>
      <c r="K52" s="177">
        <v>3452</v>
      </c>
      <c r="L52" s="178">
        <v>1664</v>
      </c>
      <c r="M52" s="179">
        <v>1788</v>
      </c>
      <c r="N52" s="155">
        <v>6678</v>
      </c>
      <c r="O52" s="155">
        <v>3386</v>
      </c>
      <c r="P52" s="155">
        <v>3292</v>
      </c>
      <c r="Q52" s="177">
        <v>7298</v>
      </c>
      <c r="R52" s="178">
        <v>3648</v>
      </c>
      <c r="S52" s="201">
        <v>3650</v>
      </c>
    </row>
    <row r="53" spans="1:19" ht="16.5" customHeight="1">
      <c r="A53" s="200" t="s">
        <v>187</v>
      </c>
      <c r="B53" s="175">
        <f t="shared" si="0"/>
        <v>23460</v>
      </c>
      <c r="C53" s="176">
        <f t="shared" si="1"/>
        <v>11660</v>
      </c>
      <c r="D53" s="176">
        <f t="shared" si="2"/>
        <v>11800</v>
      </c>
      <c r="E53" s="177">
        <v>1290</v>
      </c>
      <c r="F53" s="178">
        <v>680</v>
      </c>
      <c r="G53" s="179">
        <v>610</v>
      </c>
      <c r="H53" s="155">
        <v>4686</v>
      </c>
      <c r="I53" s="155">
        <v>2283</v>
      </c>
      <c r="J53" s="155">
        <v>2403</v>
      </c>
      <c r="K53" s="177">
        <v>3365</v>
      </c>
      <c r="L53" s="178">
        <v>1647</v>
      </c>
      <c r="M53" s="179">
        <v>1718</v>
      </c>
      <c r="N53" s="155">
        <v>6669</v>
      </c>
      <c r="O53" s="155">
        <v>3378</v>
      </c>
      <c r="P53" s="155">
        <v>3291</v>
      </c>
      <c r="Q53" s="177">
        <v>7450</v>
      </c>
      <c r="R53" s="178">
        <v>3672</v>
      </c>
      <c r="S53" s="201">
        <v>3778</v>
      </c>
    </row>
    <row r="54" spans="1:19" s="59" customFormat="1" ht="16.5" customHeight="1">
      <c r="A54" s="202" t="s">
        <v>9</v>
      </c>
      <c r="B54" s="167">
        <f t="shared" si="0"/>
        <v>113414</v>
      </c>
      <c r="C54" s="168">
        <f t="shared" si="1"/>
        <v>56288</v>
      </c>
      <c r="D54" s="168">
        <f t="shared" si="2"/>
        <v>57126</v>
      </c>
      <c r="E54" s="172">
        <v>6294</v>
      </c>
      <c r="F54" s="173">
        <v>3367</v>
      </c>
      <c r="G54" s="174">
        <v>2927</v>
      </c>
      <c r="H54" s="153">
        <v>22747</v>
      </c>
      <c r="I54" s="153">
        <v>10935</v>
      </c>
      <c r="J54" s="153">
        <v>11812</v>
      </c>
      <c r="K54" s="172">
        <v>16266</v>
      </c>
      <c r="L54" s="173">
        <v>8041</v>
      </c>
      <c r="M54" s="174">
        <v>8225</v>
      </c>
      <c r="N54" s="153">
        <v>31537</v>
      </c>
      <c r="O54" s="153">
        <v>15977</v>
      </c>
      <c r="P54" s="153">
        <v>15560</v>
      </c>
      <c r="Q54" s="172">
        <v>36570</v>
      </c>
      <c r="R54" s="173">
        <v>17968</v>
      </c>
      <c r="S54" s="199">
        <v>18602</v>
      </c>
    </row>
    <row r="55" spans="1:19" ht="16.5" customHeight="1">
      <c r="A55" s="200" t="s">
        <v>188</v>
      </c>
      <c r="B55" s="175">
        <f t="shared" si="0"/>
        <v>23982</v>
      </c>
      <c r="C55" s="176">
        <f t="shared" si="1"/>
        <v>11715</v>
      </c>
      <c r="D55" s="176">
        <f t="shared" si="2"/>
        <v>12267</v>
      </c>
      <c r="E55" s="177">
        <v>1338</v>
      </c>
      <c r="F55" s="178">
        <v>703</v>
      </c>
      <c r="G55" s="179">
        <v>635</v>
      </c>
      <c r="H55" s="155">
        <v>4715</v>
      </c>
      <c r="I55" s="155">
        <v>2190</v>
      </c>
      <c r="J55" s="155">
        <v>2525</v>
      </c>
      <c r="K55" s="177">
        <v>3427</v>
      </c>
      <c r="L55" s="178">
        <v>1671</v>
      </c>
      <c r="M55" s="179">
        <v>1756</v>
      </c>
      <c r="N55" s="155">
        <v>6770</v>
      </c>
      <c r="O55" s="155">
        <v>3426</v>
      </c>
      <c r="P55" s="155">
        <v>3344</v>
      </c>
      <c r="Q55" s="177">
        <v>7732</v>
      </c>
      <c r="R55" s="178">
        <v>3725</v>
      </c>
      <c r="S55" s="201">
        <v>4007</v>
      </c>
    </row>
    <row r="56" spans="1:19" ht="16.5" customHeight="1">
      <c r="A56" s="200" t="s">
        <v>186</v>
      </c>
      <c r="B56" s="175">
        <f t="shared" si="0"/>
        <v>20999</v>
      </c>
      <c r="C56" s="176">
        <f t="shared" si="1"/>
        <v>10560</v>
      </c>
      <c r="D56" s="176">
        <f t="shared" si="2"/>
        <v>10439</v>
      </c>
      <c r="E56" s="177">
        <v>1199</v>
      </c>
      <c r="F56" s="178">
        <v>668</v>
      </c>
      <c r="G56" s="179">
        <v>531</v>
      </c>
      <c r="H56" s="155">
        <v>4147</v>
      </c>
      <c r="I56" s="155">
        <v>2045</v>
      </c>
      <c r="J56" s="155">
        <v>2102</v>
      </c>
      <c r="K56" s="177">
        <v>3037</v>
      </c>
      <c r="L56" s="178">
        <v>1505</v>
      </c>
      <c r="M56" s="179">
        <v>1532</v>
      </c>
      <c r="N56" s="155">
        <v>5876</v>
      </c>
      <c r="O56" s="155">
        <v>2993</v>
      </c>
      <c r="P56" s="155">
        <v>2883</v>
      </c>
      <c r="Q56" s="177">
        <v>6740</v>
      </c>
      <c r="R56" s="178">
        <v>3349</v>
      </c>
      <c r="S56" s="201">
        <v>3391</v>
      </c>
    </row>
    <row r="57" spans="1:19" ht="16.5" customHeight="1">
      <c r="A57" s="200" t="s">
        <v>185</v>
      </c>
      <c r="B57" s="175">
        <f t="shared" si="0"/>
        <v>22929</v>
      </c>
      <c r="C57" s="176">
        <f t="shared" si="1"/>
        <v>11282</v>
      </c>
      <c r="D57" s="176">
        <f t="shared" si="2"/>
        <v>11647</v>
      </c>
      <c r="E57" s="177">
        <v>1302</v>
      </c>
      <c r="F57" s="178">
        <v>675</v>
      </c>
      <c r="G57" s="179">
        <v>627</v>
      </c>
      <c r="H57" s="155">
        <v>4600</v>
      </c>
      <c r="I57" s="155">
        <v>2199</v>
      </c>
      <c r="J57" s="155">
        <v>2401</v>
      </c>
      <c r="K57" s="177">
        <v>3404</v>
      </c>
      <c r="L57" s="178">
        <v>1670</v>
      </c>
      <c r="M57" s="179">
        <v>1734</v>
      </c>
      <c r="N57" s="155">
        <v>6239</v>
      </c>
      <c r="O57" s="155">
        <v>3125</v>
      </c>
      <c r="P57" s="155">
        <v>3114</v>
      </c>
      <c r="Q57" s="177">
        <v>7384</v>
      </c>
      <c r="R57" s="178">
        <v>3613</v>
      </c>
      <c r="S57" s="201">
        <v>3771</v>
      </c>
    </row>
    <row r="58" spans="1:19" ht="16.5" customHeight="1">
      <c r="A58" s="200" t="s">
        <v>183</v>
      </c>
      <c r="B58" s="175">
        <f t="shared" si="0"/>
        <v>22848</v>
      </c>
      <c r="C58" s="176">
        <f t="shared" si="1"/>
        <v>11469</v>
      </c>
      <c r="D58" s="176">
        <f t="shared" si="2"/>
        <v>11379</v>
      </c>
      <c r="E58" s="177">
        <v>1288</v>
      </c>
      <c r="F58" s="178">
        <v>703</v>
      </c>
      <c r="G58" s="179">
        <v>585</v>
      </c>
      <c r="H58" s="155">
        <v>4662</v>
      </c>
      <c r="I58" s="155">
        <v>2280</v>
      </c>
      <c r="J58" s="155">
        <v>2382</v>
      </c>
      <c r="K58" s="177">
        <v>3211</v>
      </c>
      <c r="L58" s="178">
        <v>1617</v>
      </c>
      <c r="M58" s="179">
        <v>1594</v>
      </c>
      <c r="N58" s="155">
        <v>6252</v>
      </c>
      <c r="O58" s="155">
        <v>3156</v>
      </c>
      <c r="P58" s="155">
        <v>3096</v>
      </c>
      <c r="Q58" s="177">
        <v>7435</v>
      </c>
      <c r="R58" s="178">
        <v>3713</v>
      </c>
      <c r="S58" s="201">
        <v>3722</v>
      </c>
    </row>
    <row r="59" spans="1:19" ht="16.5" customHeight="1">
      <c r="A59" s="200" t="s">
        <v>184</v>
      </c>
      <c r="B59" s="175">
        <f t="shared" si="0"/>
        <v>22656</v>
      </c>
      <c r="C59" s="176">
        <f t="shared" si="1"/>
        <v>11262</v>
      </c>
      <c r="D59" s="176">
        <f t="shared" si="2"/>
        <v>11394</v>
      </c>
      <c r="E59" s="177">
        <v>1167</v>
      </c>
      <c r="F59" s="178">
        <v>618</v>
      </c>
      <c r="G59" s="179">
        <v>549</v>
      </c>
      <c r="H59" s="155">
        <v>4623</v>
      </c>
      <c r="I59" s="155">
        <v>2221</v>
      </c>
      <c r="J59" s="155">
        <v>2402</v>
      </c>
      <c r="K59" s="177">
        <v>3187</v>
      </c>
      <c r="L59" s="178">
        <v>1578</v>
      </c>
      <c r="M59" s="179">
        <v>1609</v>
      </c>
      <c r="N59" s="155">
        <v>6400</v>
      </c>
      <c r="O59" s="155">
        <v>3277</v>
      </c>
      <c r="P59" s="155">
        <v>3123</v>
      </c>
      <c r="Q59" s="177">
        <v>7279</v>
      </c>
      <c r="R59" s="178">
        <v>3568</v>
      </c>
      <c r="S59" s="201">
        <v>3711</v>
      </c>
    </row>
    <row r="60" spans="1:19" s="59" customFormat="1" ht="16.5" customHeight="1">
      <c r="A60" s="202" t="s">
        <v>59</v>
      </c>
      <c r="B60" s="167">
        <f t="shared" si="0"/>
        <v>131152</v>
      </c>
      <c r="C60" s="168">
        <f t="shared" si="1"/>
        <v>65095</v>
      </c>
      <c r="D60" s="168">
        <f t="shared" si="2"/>
        <v>66057</v>
      </c>
      <c r="E60" s="172">
        <v>7386</v>
      </c>
      <c r="F60" s="173">
        <v>3786</v>
      </c>
      <c r="G60" s="174">
        <v>3600</v>
      </c>
      <c r="H60" s="153">
        <v>27674</v>
      </c>
      <c r="I60" s="153">
        <v>13387</v>
      </c>
      <c r="J60" s="153">
        <v>14287</v>
      </c>
      <c r="K60" s="172">
        <v>18136</v>
      </c>
      <c r="L60" s="173">
        <v>8829</v>
      </c>
      <c r="M60" s="174">
        <v>9307</v>
      </c>
      <c r="N60" s="153">
        <v>37114</v>
      </c>
      <c r="O60" s="153">
        <v>18340</v>
      </c>
      <c r="P60" s="153">
        <v>18774</v>
      </c>
      <c r="Q60" s="172">
        <v>40842</v>
      </c>
      <c r="R60" s="173">
        <v>20753</v>
      </c>
      <c r="S60" s="199">
        <v>20089</v>
      </c>
    </row>
    <row r="61" spans="1:19" ht="16.5" customHeight="1">
      <c r="A61" s="200" t="s">
        <v>182</v>
      </c>
      <c r="B61" s="175">
        <f t="shared" si="0"/>
        <v>25674</v>
      </c>
      <c r="C61" s="176">
        <f t="shared" si="1"/>
        <v>12823</v>
      </c>
      <c r="D61" s="176">
        <f t="shared" si="2"/>
        <v>12851</v>
      </c>
      <c r="E61" s="177">
        <v>1320</v>
      </c>
      <c r="F61" s="178">
        <v>686</v>
      </c>
      <c r="G61" s="179">
        <v>634</v>
      </c>
      <c r="H61" s="155">
        <v>5357</v>
      </c>
      <c r="I61" s="155">
        <v>2621</v>
      </c>
      <c r="J61" s="155">
        <v>2736</v>
      </c>
      <c r="K61" s="177">
        <v>3553</v>
      </c>
      <c r="L61" s="178">
        <v>1751</v>
      </c>
      <c r="M61" s="179">
        <v>1802</v>
      </c>
      <c r="N61" s="155">
        <v>7227</v>
      </c>
      <c r="O61" s="155">
        <v>3642</v>
      </c>
      <c r="P61" s="155">
        <v>3585</v>
      </c>
      <c r="Q61" s="177">
        <v>8217</v>
      </c>
      <c r="R61" s="178">
        <v>4123</v>
      </c>
      <c r="S61" s="201">
        <v>4094</v>
      </c>
    </row>
    <row r="62" spans="1:19" ht="16.5" customHeight="1">
      <c r="A62" s="200" t="s">
        <v>181</v>
      </c>
      <c r="B62" s="175">
        <f t="shared" si="0"/>
        <v>25960</v>
      </c>
      <c r="C62" s="176">
        <f t="shared" si="1"/>
        <v>12787</v>
      </c>
      <c r="D62" s="176">
        <f t="shared" si="2"/>
        <v>13173</v>
      </c>
      <c r="E62" s="177">
        <v>1499</v>
      </c>
      <c r="F62" s="178">
        <v>770</v>
      </c>
      <c r="G62" s="179">
        <v>729</v>
      </c>
      <c r="H62" s="155">
        <v>5376</v>
      </c>
      <c r="I62" s="155">
        <v>2569</v>
      </c>
      <c r="J62" s="155">
        <v>2807</v>
      </c>
      <c r="K62" s="177">
        <v>3592</v>
      </c>
      <c r="L62" s="178">
        <v>1727</v>
      </c>
      <c r="M62" s="179">
        <v>1865</v>
      </c>
      <c r="N62" s="155">
        <v>7262</v>
      </c>
      <c r="O62" s="155">
        <v>3629</v>
      </c>
      <c r="P62" s="155">
        <v>3633</v>
      </c>
      <c r="Q62" s="177">
        <v>8231</v>
      </c>
      <c r="R62" s="178">
        <v>4092</v>
      </c>
      <c r="S62" s="201">
        <v>4139</v>
      </c>
    </row>
    <row r="63" spans="1:19" ht="16.5" customHeight="1">
      <c r="A63" s="200" t="s">
        <v>180</v>
      </c>
      <c r="B63" s="175">
        <f t="shared" si="0"/>
        <v>26056</v>
      </c>
      <c r="C63" s="176">
        <f t="shared" si="1"/>
        <v>12960</v>
      </c>
      <c r="D63" s="176">
        <f t="shared" si="2"/>
        <v>13096</v>
      </c>
      <c r="E63" s="177">
        <v>1479</v>
      </c>
      <c r="F63" s="178">
        <v>767</v>
      </c>
      <c r="G63" s="179">
        <v>712</v>
      </c>
      <c r="H63" s="155">
        <v>5568</v>
      </c>
      <c r="I63" s="155">
        <v>2652</v>
      </c>
      <c r="J63" s="155">
        <v>2916</v>
      </c>
      <c r="K63" s="177">
        <v>3622</v>
      </c>
      <c r="L63" s="178">
        <v>1789</v>
      </c>
      <c r="M63" s="179">
        <v>1833</v>
      </c>
      <c r="N63" s="155">
        <v>7348</v>
      </c>
      <c r="O63" s="155">
        <v>3649</v>
      </c>
      <c r="P63" s="155">
        <v>3699</v>
      </c>
      <c r="Q63" s="177">
        <v>8039</v>
      </c>
      <c r="R63" s="178">
        <v>4103</v>
      </c>
      <c r="S63" s="201">
        <v>3936</v>
      </c>
    </row>
    <row r="64" spans="1:19" ht="16.5" customHeight="1">
      <c r="A64" s="200" t="s">
        <v>179</v>
      </c>
      <c r="B64" s="175">
        <f t="shared" si="0"/>
        <v>27020</v>
      </c>
      <c r="C64" s="176">
        <f t="shared" si="1"/>
        <v>13376</v>
      </c>
      <c r="D64" s="176">
        <f t="shared" si="2"/>
        <v>13644</v>
      </c>
      <c r="E64" s="177">
        <v>1490</v>
      </c>
      <c r="F64" s="178">
        <v>759</v>
      </c>
      <c r="G64" s="179">
        <v>731</v>
      </c>
      <c r="H64" s="155">
        <v>5720</v>
      </c>
      <c r="I64" s="155">
        <v>2737</v>
      </c>
      <c r="J64" s="155">
        <v>2983</v>
      </c>
      <c r="K64" s="177">
        <v>3776</v>
      </c>
      <c r="L64" s="178">
        <v>1855</v>
      </c>
      <c r="M64" s="179">
        <v>1921</v>
      </c>
      <c r="N64" s="155">
        <v>7690</v>
      </c>
      <c r="O64" s="155">
        <v>3725</v>
      </c>
      <c r="P64" s="155">
        <v>3965</v>
      </c>
      <c r="Q64" s="177">
        <v>8344</v>
      </c>
      <c r="R64" s="178">
        <v>4300</v>
      </c>
      <c r="S64" s="201">
        <v>4044</v>
      </c>
    </row>
    <row r="65" spans="1:19" ht="16.5" customHeight="1">
      <c r="A65" s="200" t="s">
        <v>143</v>
      </c>
      <c r="B65" s="175">
        <f t="shared" si="0"/>
        <v>26442</v>
      </c>
      <c r="C65" s="176">
        <f t="shared" si="1"/>
        <v>13149</v>
      </c>
      <c r="D65" s="176">
        <f t="shared" si="2"/>
        <v>13293</v>
      </c>
      <c r="E65" s="177">
        <v>1598</v>
      </c>
      <c r="F65" s="178">
        <v>804</v>
      </c>
      <c r="G65" s="179">
        <v>794</v>
      </c>
      <c r="H65" s="155">
        <v>5653</v>
      </c>
      <c r="I65" s="155">
        <v>2808</v>
      </c>
      <c r="J65" s="155">
        <v>2845</v>
      </c>
      <c r="K65" s="177">
        <v>3593</v>
      </c>
      <c r="L65" s="178">
        <v>1707</v>
      </c>
      <c r="M65" s="179">
        <v>1886</v>
      </c>
      <c r="N65" s="155">
        <v>7587</v>
      </c>
      <c r="O65" s="155">
        <v>3695</v>
      </c>
      <c r="P65" s="155">
        <v>3892</v>
      </c>
      <c r="Q65" s="177">
        <v>8011</v>
      </c>
      <c r="R65" s="178">
        <v>4135</v>
      </c>
      <c r="S65" s="201">
        <v>3876</v>
      </c>
    </row>
    <row r="66" spans="1:19" s="59" customFormat="1" ht="16.5" customHeight="1">
      <c r="A66" s="202" t="s">
        <v>65</v>
      </c>
      <c r="B66" s="167">
        <f t="shared" si="0"/>
        <v>122103</v>
      </c>
      <c r="C66" s="168">
        <f t="shared" si="1"/>
        <v>60586</v>
      </c>
      <c r="D66" s="168">
        <f t="shared" si="2"/>
        <v>61517</v>
      </c>
      <c r="E66" s="172">
        <v>7361</v>
      </c>
      <c r="F66" s="173">
        <v>3698</v>
      </c>
      <c r="G66" s="174">
        <v>3663</v>
      </c>
      <c r="H66" s="153">
        <v>26171</v>
      </c>
      <c r="I66" s="153">
        <v>12907</v>
      </c>
      <c r="J66" s="153">
        <v>13264</v>
      </c>
      <c r="K66" s="172">
        <v>17036</v>
      </c>
      <c r="L66" s="173">
        <v>8193</v>
      </c>
      <c r="M66" s="174">
        <v>8843</v>
      </c>
      <c r="N66" s="153">
        <v>36957</v>
      </c>
      <c r="O66" s="153">
        <v>18116</v>
      </c>
      <c r="P66" s="153">
        <v>18841</v>
      </c>
      <c r="Q66" s="172">
        <v>34578</v>
      </c>
      <c r="R66" s="173">
        <v>17672</v>
      </c>
      <c r="S66" s="199">
        <v>16906</v>
      </c>
    </row>
    <row r="67" spans="1:19" ht="16.5" customHeight="1">
      <c r="A67" s="200" t="s">
        <v>178</v>
      </c>
      <c r="B67" s="175">
        <f t="shared" si="0"/>
        <v>25120</v>
      </c>
      <c r="C67" s="176">
        <f t="shared" si="1"/>
        <v>12485</v>
      </c>
      <c r="D67" s="176">
        <f t="shared" si="2"/>
        <v>12635</v>
      </c>
      <c r="E67" s="177">
        <v>1490</v>
      </c>
      <c r="F67" s="178">
        <v>749</v>
      </c>
      <c r="G67" s="179">
        <v>741</v>
      </c>
      <c r="H67" s="155">
        <v>5553</v>
      </c>
      <c r="I67" s="155">
        <v>2713</v>
      </c>
      <c r="J67" s="155">
        <v>2840</v>
      </c>
      <c r="K67" s="177">
        <v>3401</v>
      </c>
      <c r="L67" s="178">
        <v>1673</v>
      </c>
      <c r="M67" s="179">
        <v>1728</v>
      </c>
      <c r="N67" s="155">
        <v>7330</v>
      </c>
      <c r="O67" s="155">
        <v>3540</v>
      </c>
      <c r="P67" s="155">
        <v>3790</v>
      </c>
      <c r="Q67" s="177">
        <v>7346</v>
      </c>
      <c r="R67" s="178">
        <v>3810</v>
      </c>
      <c r="S67" s="201">
        <v>3536</v>
      </c>
    </row>
    <row r="68" spans="1:19" ht="16.5" customHeight="1">
      <c r="A68" s="200" t="s">
        <v>194</v>
      </c>
      <c r="B68" s="175">
        <f t="shared" si="0"/>
        <v>26455</v>
      </c>
      <c r="C68" s="176">
        <f t="shared" si="1"/>
        <v>13039</v>
      </c>
      <c r="D68" s="176">
        <f t="shared" si="2"/>
        <v>13416</v>
      </c>
      <c r="E68" s="177">
        <v>1544</v>
      </c>
      <c r="F68" s="178">
        <v>774</v>
      </c>
      <c r="G68" s="179">
        <v>770</v>
      </c>
      <c r="H68" s="155">
        <v>5609</v>
      </c>
      <c r="I68" s="155">
        <v>2743</v>
      </c>
      <c r="J68" s="155">
        <v>2866</v>
      </c>
      <c r="K68" s="177">
        <v>3685</v>
      </c>
      <c r="L68" s="178">
        <v>1759</v>
      </c>
      <c r="M68" s="179">
        <v>1926</v>
      </c>
      <c r="N68" s="155">
        <v>7902</v>
      </c>
      <c r="O68" s="155">
        <v>3924</v>
      </c>
      <c r="P68" s="155">
        <v>3978</v>
      </c>
      <c r="Q68" s="177">
        <v>7715</v>
      </c>
      <c r="R68" s="178">
        <v>3839</v>
      </c>
      <c r="S68" s="201">
        <v>3876</v>
      </c>
    </row>
    <row r="69" spans="1:19" ht="16.5" customHeight="1">
      <c r="A69" s="200" t="s">
        <v>140</v>
      </c>
      <c r="B69" s="175">
        <f t="shared" si="0"/>
        <v>24056</v>
      </c>
      <c r="C69" s="176">
        <f t="shared" si="1"/>
        <v>11838</v>
      </c>
      <c r="D69" s="176">
        <f t="shared" si="2"/>
        <v>12218</v>
      </c>
      <c r="E69" s="177">
        <v>1385</v>
      </c>
      <c r="F69" s="178">
        <v>700</v>
      </c>
      <c r="G69" s="179">
        <v>685</v>
      </c>
      <c r="H69" s="155">
        <v>5260</v>
      </c>
      <c r="I69" s="155">
        <v>2570</v>
      </c>
      <c r="J69" s="155">
        <v>2690</v>
      </c>
      <c r="K69" s="177">
        <v>3412</v>
      </c>
      <c r="L69" s="178">
        <v>1599</v>
      </c>
      <c r="M69" s="179">
        <v>1813</v>
      </c>
      <c r="N69" s="155">
        <v>7304</v>
      </c>
      <c r="O69" s="155">
        <v>3518</v>
      </c>
      <c r="P69" s="155">
        <v>3786</v>
      </c>
      <c r="Q69" s="177">
        <v>6695</v>
      </c>
      <c r="R69" s="178">
        <v>3451</v>
      </c>
      <c r="S69" s="201">
        <v>3244</v>
      </c>
    </row>
    <row r="70" spans="1:19" ht="16.5" customHeight="1">
      <c r="A70" s="200" t="s">
        <v>173</v>
      </c>
      <c r="B70" s="175">
        <f t="shared" ref="B70:B126" si="3">SUM(E70,H70,K70,N70,Q70)</f>
        <v>23266</v>
      </c>
      <c r="C70" s="176">
        <f t="shared" ref="C70:C126" si="4">SUM(F70,I70,L70,O70,R70)</f>
        <v>11874</v>
      </c>
      <c r="D70" s="176">
        <f t="shared" ref="D70:D126" si="5">SUM(G70,J70,M70,P70,S70)</f>
        <v>11392</v>
      </c>
      <c r="E70" s="177">
        <v>1447</v>
      </c>
      <c r="F70" s="178">
        <v>736</v>
      </c>
      <c r="G70" s="179">
        <v>711</v>
      </c>
      <c r="H70" s="155">
        <v>4959</v>
      </c>
      <c r="I70" s="155">
        <v>2493</v>
      </c>
      <c r="J70" s="155">
        <v>2466</v>
      </c>
      <c r="K70" s="177">
        <v>3217</v>
      </c>
      <c r="L70" s="178">
        <v>1600</v>
      </c>
      <c r="M70" s="179">
        <v>1617</v>
      </c>
      <c r="N70" s="155">
        <v>7178</v>
      </c>
      <c r="O70" s="155">
        <v>3657</v>
      </c>
      <c r="P70" s="155">
        <v>3521</v>
      </c>
      <c r="Q70" s="177">
        <v>6465</v>
      </c>
      <c r="R70" s="178">
        <v>3388</v>
      </c>
      <c r="S70" s="201">
        <v>3077</v>
      </c>
    </row>
    <row r="71" spans="1:19" ht="16.5" customHeight="1">
      <c r="A71" s="200" t="s">
        <v>193</v>
      </c>
      <c r="B71" s="175">
        <f t="shared" si="3"/>
        <v>23206</v>
      </c>
      <c r="C71" s="176">
        <f t="shared" si="4"/>
        <v>11350</v>
      </c>
      <c r="D71" s="176">
        <f t="shared" si="5"/>
        <v>11856</v>
      </c>
      <c r="E71" s="177">
        <v>1495</v>
      </c>
      <c r="F71" s="178">
        <v>739</v>
      </c>
      <c r="G71" s="179">
        <v>756</v>
      </c>
      <c r="H71" s="155">
        <v>4790</v>
      </c>
      <c r="I71" s="155">
        <v>2388</v>
      </c>
      <c r="J71" s="155">
        <v>2402</v>
      </c>
      <c r="K71" s="177">
        <v>3321</v>
      </c>
      <c r="L71" s="178">
        <v>1562</v>
      </c>
      <c r="M71" s="179">
        <v>1759</v>
      </c>
      <c r="N71" s="155">
        <v>7243</v>
      </c>
      <c r="O71" s="155">
        <v>3477</v>
      </c>
      <c r="P71" s="155">
        <v>3766</v>
      </c>
      <c r="Q71" s="177">
        <v>6357</v>
      </c>
      <c r="R71" s="178">
        <v>3184</v>
      </c>
      <c r="S71" s="201">
        <v>3173</v>
      </c>
    </row>
    <row r="72" spans="1:19" s="59" customFormat="1" ht="16.5" customHeight="1">
      <c r="A72" s="202" t="s">
        <v>71</v>
      </c>
      <c r="B72" s="167">
        <f t="shared" si="3"/>
        <v>111177</v>
      </c>
      <c r="C72" s="168">
        <f t="shared" si="4"/>
        <v>54867</v>
      </c>
      <c r="D72" s="168">
        <f t="shared" si="5"/>
        <v>56310</v>
      </c>
      <c r="E72" s="172">
        <v>8016</v>
      </c>
      <c r="F72" s="173">
        <v>3865</v>
      </c>
      <c r="G72" s="174">
        <v>4151</v>
      </c>
      <c r="H72" s="153">
        <v>23454</v>
      </c>
      <c r="I72" s="153">
        <v>11358</v>
      </c>
      <c r="J72" s="153">
        <v>12096</v>
      </c>
      <c r="K72" s="172">
        <v>16843</v>
      </c>
      <c r="L72" s="173">
        <v>7785</v>
      </c>
      <c r="M72" s="174">
        <v>9058</v>
      </c>
      <c r="N72" s="153">
        <v>35802</v>
      </c>
      <c r="O72" s="153">
        <v>17301</v>
      </c>
      <c r="P72" s="153">
        <v>18501</v>
      </c>
      <c r="Q72" s="172">
        <v>27062</v>
      </c>
      <c r="R72" s="173">
        <v>14558</v>
      </c>
      <c r="S72" s="199">
        <v>12504</v>
      </c>
    </row>
    <row r="73" spans="1:19" ht="16.5" customHeight="1">
      <c r="A73" s="200" t="s">
        <v>141</v>
      </c>
      <c r="B73" s="175">
        <f t="shared" si="3"/>
        <v>21694</v>
      </c>
      <c r="C73" s="176">
        <f t="shared" si="4"/>
        <v>10838</v>
      </c>
      <c r="D73" s="176">
        <f t="shared" si="5"/>
        <v>10856</v>
      </c>
      <c r="E73" s="177">
        <v>1419</v>
      </c>
      <c r="F73" s="178">
        <v>678</v>
      </c>
      <c r="G73" s="179">
        <v>741</v>
      </c>
      <c r="H73" s="155">
        <v>4698</v>
      </c>
      <c r="I73" s="155">
        <v>2321</v>
      </c>
      <c r="J73" s="155">
        <v>2377</v>
      </c>
      <c r="K73" s="177">
        <v>3142</v>
      </c>
      <c r="L73" s="178">
        <v>1486</v>
      </c>
      <c r="M73" s="179">
        <v>1656</v>
      </c>
      <c r="N73" s="155">
        <v>6821</v>
      </c>
      <c r="O73" s="155">
        <v>3332</v>
      </c>
      <c r="P73" s="155">
        <v>3489</v>
      </c>
      <c r="Q73" s="177">
        <v>5614</v>
      </c>
      <c r="R73" s="178">
        <v>3021</v>
      </c>
      <c r="S73" s="201">
        <v>2593</v>
      </c>
    </row>
    <row r="74" spans="1:19" ht="16.5" customHeight="1">
      <c r="A74" s="200" t="s">
        <v>175</v>
      </c>
      <c r="B74" s="175">
        <f t="shared" si="3"/>
        <v>21775</v>
      </c>
      <c r="C74" s="176">
        <f t="shared" si="4"/>
        <v>10848</v>
      </c>
      <c r="D74" s="176">
        <f t="shared" si="5"/>
        <v>10927</v>
      </c>
      <c r="E74" s="177">
        <v>1566</v>
      </c>
      <c r="F74" s="178">
        <v>781</v>
      </c>
      <c r="G74" s="179">
        <v>785</v>
      </c>
      <c r="H74" s="155">
        <v>4560</v>
      </c>
      <c r="I74" s="155">
        <v>2219</v>
      </c>
      <c r="J74" s="155">
        <v>2341</v>
      </c>
      <c r="K74" s="177">
        <v>3157</v>
      </c>
      <c r="L74" s="178">
        <v>1507</v>
      </c>
      <c r="M74" s="179">
        <v>1650</v>
      </c>
      <c r="N74" s="155">
        <v>6919</v>
      </c>
      <c r="O74" s="155">
        <v>3337</v>
      </c>
      <c r="P74" s="155">
        <v>3582</v>
      </c>
      <c r="Q74" s="177">
        <v>5573</v>
      </c>
      <c r="R74" s="178">
        <v>3004</v>
      </c>
      <c r="S74" s="201">
        <v>2569</v>
      </c>
    </row>
    <row r="75" spans="1:19" ht="16.5" customHeight="1">
      <c r="A75" s="200" t="s">
        <v>144</v>
      </c>
      <c r="B75" s="175">
        <f t="shared" si="3"/>
        <v>21739</v>
      </c>
      <c r="C75" s="176">
        <f t="shared" si="4"/>
        <v>10839</v>
      </c>
      <c r="D75" s="176">
        <f t="shared" si="5"/>
        <v>10900</v>
      </c>
      <c r="E75" s="177">
        <v>1537</v>
      </c>
      <c r="F75" s="178">
        <v>749</v>
      </c>
      <c r="G75" s="179">
        <v>788</v>
      </c>
      <c r="H75" s="155">
        <v>4600</v>
      </c>
      <c r="I75" s="155">
        <v>2194</v>
      </c>
      <c r="J75" s="155">
        <v>2406</v>
      </c>
      <c r="K75" s="177">
        <v>3330</v>
      </c>
      <c r="L75" s="178">
        <v>1542</v>
      </c>
      <c r="M75" s="179">
        <v>1788</v>
      </c>
      <c r="N75" s="155">
        <v>6980</v>
      </c>
      <c r="O75" s="155">
        <v>3406</v>
      </c>
      <c r="P75" s="155">
        <v>3574</v>
      </c>
      <c r="Q75" s="177">
        <v>5292</v>
      </c>
      <c r="R75" s="178">
        <v>2948</v>
      </c>
      <c r="S75" s="201">
        <v>2344</v>
      </c>
    </row>
    <row r="76" spans="1:19" ht="16.5" customHeight="1">
      <c r="A76" s="200" t="s">
        <v>174</v>
      </c>
      <c r="B76" s="175">
        <f t="shared" si="3"/>
        <v>22107</v>
      </c>
      <c r="C76" s="176">
        <f t="shared" si="4"/>
        <v>10805</v>
      </c>
      <c r="D76" s="176">
        <f t="shared" si="5"/>
        <v>11302</v>
      </c>
      <c r="E76" s="177">
        <v>1637</v>
      </c>
      <c r="F76" s="178">
        <v>785</v>
      </c>
      <c r="G76" s="179">
        <v>852</v>
      </c>
      <c r="H76" s="155">
        <v>4599</v>
      </c>
      <c r="I76" s="155">
        <v>2236</v>
      </c>
      <c r="J76" s="155">
        <v>2363</v>
      </c>
      <c r="K76" s="177">
        <v>3460</v>
      </c>
      <c r="L76" s="178">
        <v>1555</v>
      </c>
      <c r="M76" s="179">
        <v>1905</v>
      </c>
      <c r="N76" s="155">
        <v>7250</v>
      </c>
      <c r="O76" s="155">
        <v>3492</v>
      </c>
      <c r="P76" s="155">
        <v>3758</v>
      </c>
      <c r="Q76" s="177">
        <v>5161</v>
      </c>
      <c r="R76" s="178">
        <v>2737</v>
      </c>
      <c r="S76" s="201">
        <v>2424</v>
      </c>
    </row>
    <row r="77" spans="1:19" ht="16.5" customHeight="1">
      <c r="A77" s="200" t="s">
        <v>142</v>
      </c>
      <c r="B77" s="175">
        <f t="shared" si="3"/>
        <v>23862</v>
      </c>
      <c r="C77" s="176">
        <f t="shared" si="4"/>
        <v>11537</v>
      </c>
      <c r="D77" s="176">
        <f t="shared" si="5"/>
        <v>12325</v>
      </c>
      <c r="E77" s="177">
        <v>1857</v>
      </c>
      <c r="F77" s="178">
        <v>872</v>
      </c>
      <c r="G77" s="179">
        <v>985</v>
      </c>
      <c r="H77" s="155">
        <v>4997</v>
      </c>
      <c r="I77" s="155">
        <v>2388</v>
      </c>
      <c r="J77" s="155">
        <v>2609</v>
      </c>
      <c r="K77" s="177">
        <v>3754</v>
      </c>
      <c r="L77" s="178">
        <v>1695</v>
      </c>
      <c r="M77" s="179">
        <v>2059</v>
      </c>
      <c r="N77" s="155">
        <v>7832</v>
      </c>
      <c r="O77" s="155">
        <v>3734</v>
      </c>
      <c r="P77" s="155">
        <v>4098</v>
      </c>
      <c r="Q77" s="177">
        <v>5422</v>
      </c>
      <c r="R77" s="178">
        <v>2848</v>
      </c>
      <c r="S77" s="201">
        <v>2574</v>
      </c>
    </row>
    <row r="78" spans="1:19" s="59" customFormat="1" ht="16.5" customHeight="1">
      <c r="A78" s="202" t="s">
        <v>78</v>
      </c>
      <c r="B78" s="167">
        <f t="shared" si="3"/>
        <v>91802</v>
      </c>
      <c r="C78" s="168">
        <f t="shared" si="4"/>
        <v>44279</v>
      </c>
      <c r="D78" s="168">
        <f t="shared" si="5"/>
        <v>47523</v>
      </c>
      <c r="E78" s="172">
        <v>7953</v>
      </c>
      <c r="F78" s="173">
        <v>3846</v>
      </c>
      <c r="G78" s="174">
        <v>4107</v>
      </c>
      <c r="H78" s="153">
        <v>19296</v>
      </c>
      <c r="I78" s="153">
        <v>9159</v>
      </c>
      <c r="J78" s="153">
        <v>10137</v>
      </c>
      <c r="K78" s="172">
        <v>15785</v>
      </c>
      <c r="L78" s="173">
        <v>7339</v>
      </c>
      <c r="M78" s="174">
        <v>8446</v>
      </c>
      <c r="N78" s="153">
        <v>29953</v>
      </c>
      <c r="O78" s="153">
        <v>14383</v>
      </c>
      <c r="P78" s="153">
        <v>15570</v>
      </c>
      <c r="Q78" s="172">
        <v>18815</v>
      </c>
      <c r="R78" s="173">
        <v>9552</v>
      </c>
      <c r="S78" s="199">
        <v>9263</v>
      </c>
    </row>
    <row r="79" spans="1:19" ht="16.5" customHeight="1">
      <c r="A79" s="200" t="s">
        <v>197</v>
      </c>
      <c r="B79" s="175">
        <f t="shared" si="3"/>
        <v>21456</v>
      </c>
      <c r="C79" s="176">
        <f t="shared" si="4"/>
        <v>10335</v>
      </c>
      <c r="D79" s="176">
        <f t="shared" si="5"/>
        <v>11121</v>
      </c>
      <c r="E79" s="177">
        <v>1677</v>
      </c>
      <c r="F79" s="178">
        <v>835</v>
      </c>
      <c r="G79" s="179">
        <v>842</v>
      </c>
      <c r="H79" s="155">
        <v>4460</v>
      </c>
      <c r="I79" s="155">
        <v>2113</v>
      </c>
      <c r="J79" s="155">
        <v>2347</v>
      </c>
      <c r="K79" s="177">
        <v>3519</v>
      </c>
      <c r="L79" s="178">
        <v>1610</v>
      </c>
      <c r="M79" s="179">
        <v>1909</v>
      </c>
      <c r="N79" s="155">
        <v>7088</v>
      </c>
      <c r="O79" s="155">
        <v>3352</v>
      </c>
      <c r="P79" s="155">
        <v>3736</v>
      </c>
      <c r="Q79" s="177">
        <v>4712</v>
      </c>
      <c r="R79" s="178">
        <v>2425</v>
      </c>
      <c r="S79" s="201">
        <v>2287</v>
      </c>
    </row>
    <row r="80" spans="1:19" ht="16.5" customHeight="1">
      <c r="A80" s="200" t="s">
        <v>145</v>
      </c>
      <c r="B80" s="175">
        <f t="shared" si="3"/>
        <v>18988</v>
      </c>
      <c r="C80" s="176">
        <f t="shared" si="4"/>
        <v>9147</v>
      </c>
      <c r="D80" s="176">
        <f t="shared" si="5"/>
        <v>9841</v>
      </c>
      <c r="E80" s="177">
        <v>1633</v>
      </c>
      <c r="F80" s="178">
        <v>791</v>
      </c>
      <c r="G80" s="179">
        <v>842</v>
      </c>
      <c r="H80" s="155">
        <v>4004</v>
      </c>
      <c r="I80" s="155">
        <v>1849</v>
      </c>
      <c r="J80" s="155">
        <v>2155</v>
      </c>
      <c r="K80" s="177">
        <v>3219</v>
      </c>
      <c r="L80" s="178">
        <v>1509</v>
      </c>
      <c r="M80" s="179">
        <v>1710</v>
      </c>
      <c r="N80" s="155">
        <v>6081</v>
      </c>
      <c r="O80" s="155">
        <v>2901</v>
      </c>
      <c r="P80" s="155">
        <v>3180</v>
      </c>
      <c r="Q80" s="177">
        <v>4051</v>
      </c>
      <c r="R80" s="178">
        <v>2097</v>
      </c>
      <c r="S80" s="201">
        <v>1954</v>
      </c>
    </row>
    <row r="81" spans="1:19" ht="16.5" customHeight="1">
      <c r="A81" s="200" t="s">
        <v>146</v>
      </c>
      <c r="B81" s="175">
        <f t="shared" si="3"/>
        <v>18775</v>
      </c>
      <c r="C81" s="176">
        <f t="shared" si="4"/>
        <v>9085</v>
      </c>
      <c r="D81" s="176">
        <f t="shared" si="5"/>
        <v>9690</v>
      </c>
      <c r="E81" s="177">
        <v>1643</v>
      </c>
      <c r="F81" s="178">
        <v>796</v>
      </c>
      <c r="G81" s="179">
        <v>847</v>
      </c>
      <c r="H81" s="155">
        <v>3977</v>
      </c>
      <c r="I81" s="155">
        <v>1910</v>
      </c>
      <c r="J81" s="155">
        <v>2067</v>
      </c>
      <c r="K81" s="177">
        <v>3268</v>
      </c>
      <c r="L81" s="178">
        <v>1527</v>
      </c>
      <c r="M81" s="179">
        <v>1741</v>
      </c>
      <c r="N81" s="155">
        <v>6131</v>
      </c>
      <c r="O81" s="155">
        <v>2971</v>
      </c>
      <c r="P81" s="155">
        <v>3160</v>
      </c>
      <c r="Q81" s="177">
        <v>3756</v>
      </c>
      <c r="R81" s="178">
        <v>1881</v>
      </c>
      <c r="S81" s="201">
        <v>1875</v>
      </c>
    </row>
    <row r="82" spans="1:19" ht="16.5" customHeight="1">
      <c r="A82" s="200" t="s">
        <v>196</v>
      </c>
      <c r="B82" s="175">
        <f t="shared" si="3"/>
        <v>15826</v>
      </c>
      <c r="C82" s="176">
        <f t="shared" si="4"/>
        <v>7748</v>
      </c>
      <c r="D82" s="176">
        <f t="shared" si="5"/>
        <v>8078</v>
      </c>
      <c r="E82" s="177">
        <v>1412</v>
      </c>
      <c r="F82" s="178">
        <v>706</v>
      </c>
      <c r="G82" s="179">
        <v>706</v>
      </c>
      <c r="H82" s="155">
        <v>3339</v>
      </c>
      <c r="I82" s="155">
        <v>1618</v>
      </c>
      <c r="J82" s="155">
        <v>1721</v>
      </c>
      <c r="K82" s="177">
        <v>2811</v>
      </c>
      <c r="L82" s="178">
        <v>1328</v>
      </c>
      <c r="M82" s="179">
        <v>1483</v>
      </c>
      <c r="N82" s="155">
        <v>5125</v>
      </c>
      <c r="O82" s="155">
        <v>2510</v>
      </c>
      <c r="P82" s="155">
        <v>2615</v>
      </c>
      <c r="Q82" s="177">
        <v>3139</v>
      </c>
      <c r="R82" s="178">
        <v>1586</v>
      </c>
      <c r="S82" s="201">
        <v>1553</v>
      </c>
    </row>
    <row r="83" spans="1:19" ht="16.5" customHeight="1">
      <c r="A83" s="200" t="s">
        <v>177</v>
      </c>
      <c r="B83" s="175">
        <f t="shared" si="3"/>
        <v>16757</v>
      </c>
      <c r="C83" s="176">
        <f t="shared" si="4"/>
        <v>7964</v>
      </c>
      <c r="D83" s="176">
        <f t="shared" si="5"/>
        <v>8793</v>
      </c>
      <c r="E83" s="177">
        <v>1588</v>
      </c>
      <c r="F83" s="178">
        <v>718</v>
      </c>
      <c r="G83" s="179">
        <v>870</v>
      </c>
      <c r="H83" s="155">
        <v>3516</v>
      </c>
      <c r="I83" s="155">
        <v>1669</v>
      </c>
      <c r="J83" s="155">
        <v>1847</v>
      </c>
      <c r="K83" s="177">
        <v>2968</v>
      </c>
      <c r="L83" s="178">
        <v>1365</v>
      </c>
      <c r="M83" s="179">
        <v>1603</v>
      </c>
      <c r="N83" s="155">
        <v>5528</v>
      </c>
      <c r="O83" s="155">
        <v>2649</v>
      </c>
      <c r="P83" s="155">
        <v>2879</v>
      </c>
      <c r="Q83" s="177">
        <v>3157</v>
      </c>
      <c r="R83" s="178">
        <v>1563</v>
      </c>
      <c r="S83" s="201">
        <v>1594</v>
      </c>
    </row>
    <row r="84" spans="1:19" s="59" customFormat="1" ht="16.5" customHeight="1">
      <c r="A84" s="202" t="s">
        <v>83</v>
      </c>
      <c r="B84" s="167">
        <f t="shared" si="3"/>
        <v>61567</v>
      </c>
      <c r="C84" s="168">
        <f t="shared" si="4"/>
        <v>28800</v>
      </c>
      <c r="D84" s="168">
        <f t="shared" si="5"/>
        <v>32767</v>
      </c>
      <c r="E84" s="172">
        <v>6015</v>
      </c>
      <c r="F84" s="173">
        <v>2754</v>
      </c>
      <c r="G84" s="174">
        <v>3261</v>
      </c>
      <c r="H84" s="153">
        <v>12948</v>
      </c>
      <c r="I84" s="153">
        <v>6061</v>
      </c>
      <c r="J84" s="153">
        <v>6887</v>
      </c>
      <c r="K84" s="172">
        <v>11180</v>
      </c>
      <c r="L84" s="173">
        <v>5095</v>
      </c>
      <c r="M84" s="174">
        <v>6085</v>
      </c>
      <c r="N84" s="153">
        <v>20046</v>
      </c>
      <c r="O84" s="153">
        <v>9520</v>
      </c>
      <c r="P84" s="153">
        <v>10526</v>
      </c>
      <c r="Q84" s="172">
        <v>11378</v>
      </c>
      <c r="R84" s="173">
        <v>5370</v>
      </c>
      <c r="S84" s="199">
        <v>6008</v>
      </c>
    </row>
    <row r="85" spans="1:19" ht="16.5" customHeight="1">
      <c r="A85" s="200" t="s">
        <v>189</v>
      </c>
      <c r="B85" s="175">
        <f t="shared" si="3"/>
        <v>13927</v>
      </c>
      <c r="C85" s="176">
        <f t="shared" si="4"/>
        <v>6642</v>
      </c>
      <c r="D85" s="176">
        <f t="shared" si="5"/>
        <v>7285</v>
      </c>
      <c r="E85" s="177">
        <v>1313</v>
      </c>
      <c r="F85" s="178">
        <v>619</v>
      </c>
      <c r="G85" s="179">
        <v>694</v>
      </c>
      <c r="H85" s="155">
        <v>2902</v>
      </c>
      <c r="I85" s="155">
        <v>1384</v>
      </c>
      <c r="J85" s="155">
        <v>1518</v>
      </c>
      <c r="K85" s="177">
        <v>2422</v>
      </c>
      <c r="L85" s="178">
        <v>1110</v>
      </c>
      <c r="M85" s="179">
        <v>1312</v>
      </c>
      <c r="N85" s="155">
        <v>4589</v>
      </c>
      <c r="O85" s="155">
        <v>2204</v>
      </c>
      <c r="P85" s="155">
        <v>2385</v>
      </c>
      <c r="Q85" s="177">
        <v>2701</v>
      </c>
      <c r="R85" s="178">
        <v>1325</v>
      </c>
      <c r="S85" s="201">
        <v>1376</v>
      </c>
    </row>
    <row r="86" spans="1:19" ht="16.5" customHeight="1">
      <c r="A86" s="200" t="s">
        <v>195</v>
      </c>
      <c r="B86" s="175">
        <f t="shared" si="3"/>
        <v>12024</v>
      </c>
      <c r="C86" s="176">
        <f t="shared" si="4"/>
        <v>5612</v>
      </c>
      <c r="D86" s="176">
        <f t="shared" si="5"/>
        <v>6412</v>
      </c>
      <c r="E86" s="177">
        <v>1162</v>
      </c>
      <c r="F86" s="178">
        <v>533</v>
      </c>
      <c r="G86" s="179">
        <v>629</v>
      </c>
      <c r="H86" s="155">
        <v>2535</v>
      </c>
      <c r="I86" s="155">
        <v>1175</v>
      </c>
      <c r="J86" s="155">
        <v>1360</v>
      </c>
      <c r="K86" s="177">
        <v>2182</v>
      </c>
      <c r="L86" s="178">
        <v>1009</v>
      </c>
      <c r="M86" s="179">
        <v>1173</v>
      </c>
      <c r="N86" s="155">
        <v>3881</v>
      </c>
      <c r="O86" s="155">
        <v>1818</v>
      </c>
      <c r="P86" s="155">
        <v>2063</v>
      </c>
      <c r="Q86" s="177">
        <v>2264</v>
      </c>
      <c r="R86" s="178">
        <v>1077</v>
      </c>
      <c r="S86" s="201">
        <v>1187</v>
      </c>
    </row>
    <row r="87" spans="1:19" ht="16.5" customHeight="1">
      <c r="A87" s="200" t="s">
        <v>227</v>
      </c>
      <c r="B87" s="175">
        <f t="shared" si="3"/>
        <v>13399</v>
      </c>
      <c r="C87" s="176">
        <f t="shared" si="4"/>
        <v>6229</v>
      </c>
      <c r="D87" s="176">
        <f t="shared" si="5"/>
        <v>7170</v>
      </c>
      <c r="E87" s="177">
        <v>1290</v>
      </c>
      <c r="F87" s="178">
        <v>579</v>
      </c>
      <c r="G87" s="179">
        <v>711</v>
      </c>
      <c r="H87" s="155">
        <v>2841</v>
      </c>
      <c r="I87" s="155">
        <v>1324</v>
      </c>
      <c r="J87" s="155">
        <v>1517</v>
      </c>
      <c r="K87" s="177">
        <v>2532</v>
      </c>
      <c r="L87" s="178">
        <v>1155</v>
      </c>
      <c r="M87" s="179">
        <v>1377</v>
      </c>
      <c r="N87" s="155">
        <v>4359</v>
      </c>
      <c r="O87" s="155">
        <v>2056</v>
      </c>
      <c r="P87" s="155">
        <v>2303</v>
      </c>
      <c r="Q87" s="177">
        <v>2377</v>
      </c>
      <c r="R87" s="178">
        <v>1115</v>
      </c>
      <c r="S87" s="201">
        <v>1262</v>
      </c>
    </row>
    <row r="88" spans="1:19" ht="16.5" customHeight="1">
      <c r="A88" s="200" t="s">
        <v>190</v>
      </c>
      <c r="B88" s="175">
        <f t="shared" si="3"/>
        <v>10886</v>
      </c>
      <c r="C88" s="176">
        <f t="shared" si="4"/>
        <v>5047</v>
      </c>
      <c r="D88" s="176">
        <f t="shared" si="5"/>
        <v>5839</v>
      </c>
      <c r="E88" s="177">
        <v>1104</v>
      </c>
      <c r="F88" s="178">
        <v>509</v>
      </c>
      <c r="G88" s="179">
        <v>595</v>
      </c>
      <c r="H88" s="155">
        <v>2271</v>
      </c>
      <c r="I88" s="155">
        <v>1067</v>
      </c>
      <c r="J88" s="155">
        <v>1204</v>
      </c>
      <c r="K88" s="177">
        <v>1980</v>
      </c>
      <c r="L88" s="178">
        <v>880</v>
      </c>
      <c r="M88" s="179">
        <v>1100</v>
      </c>
      <c r="N88" s="155">
        <v>3514</v>
      </c>
      <c r="O88" s="155">
        <v>1648</v>
      </c>
      <c r="P88" s="155">
        <v>1866</v>
      </c>
      <c r="Q88" s="177">
        <v>2017</v>
      </c>
      <c r="R88" s="178">
        <v>943</v>
      </c>
      <c r="S88" s="201">
        <v>1074</v>
      </c>
    </row>
    <row r="89" spans="1:19" ht="16.5" customHeight="1">
      <c r="A89" s="200" t="s">
        <v>139</v>
      </c>
      <c r="B89" s="175">
        <f t="shared" si="3"/>
        <v>11331</v>
      </c>
      <c r="C89" s="176">
        <f t="shared" si="4"/>
        <v>5270</v>
      </c>
      <c r="D89" s="176">
        <f t="shared" si="5"/>
        <v>6061</v>
      </c>
      <c r="E89" s="177">
        <v>1146</v>
      </c>
      <c r="F89" s="178">
        <v>514</v>
      </c>
      <c r="G89" s="179">
        <v>632</v>
      </c>
      <c r="H89" s="155">
        <v>2399</v>
      </c>
      <c r="I89" s="155">
        <v>1111</v>
      </c>
      <c r="J89" s="155">
        <v>1288</v>
      </c>
      <c r="K89" s="177">
        <v>2064</v>
      </c>
      <c r="L89" s="178">
        <v>941</v>
      </c>
      <c r="M89" s="179">
        <v>1123</v>
      </c>
      <c r="N89" s="155">
        <v>3703</v>
      </c>
      <c r="O89" s="155">
        <v>1794</v>
      </c>
      <c r="P89" s="155">
        <v>1909</v>
      </c>
      <c r="Q89" s="177">
        <v>2019</v>
      </c>
      <c r="R89" s="178">
        <v>910</v>
      </c>
      <c r="S89" s="201">
        <v>1109</v>
      </c>
    </row>
    <row r="90" spans="1:19" s="59" customFormat="1" ht="13.5" customHeight="1">
      <c r="A90" s="202" t="s">
        <v>91</v>
      </c>
      <c r="B90" s="167">
        <f t="shared" si="3"/>
        <v>51083</v>
      </c>
      <c r="C90" s="168">
        <f t="shared" si="4"/>
        <v>23162</v>
      </c>
      <c r="D90" s="168">
        <f t="shared" si="5"/>
        <v>27921</v>
      </c>
      <c r="E90" s="172">
        <v>5481</v>
      </c>
      <c r="F90" s="173">
        <v>2412</v>
      </c>
      <c r="G90" s="174">
        <v>3069</v>
      </c>
      <c r="H90" s="153">
        <v>10500</v>
      </c>
      <c r="I90" s="153">
        <v>4770</v>
      </c>
      <c r="J90" s="153">
        <v>5730</v>
      </c>
      <c r="K90" s="172">
        <v>9631</v>
      </c>
      <c r="L90" s="173">
        <v>4365</v>
      </c>
      <c r="M90" s="174">
        <v>5266</v>
      </c>
      <c r="N90" s="153">
        <v>16142</v>
      </c>
      <c r="O90" s="153">
        <v>7387</v>
      </c>
      <c r="P90" s="153">
        <v>8755</v>
      </c>
      <c r="Q90" s="172">
        <v>9329</v>
      </c>
      <c r="R90" s="173">
        <v>4228</v>
      </c>
      <c r="S90" s="199">
        <v>5101</v>
      </c>
    </row>
    <row r="91" spans="1:19" ht="13.5" customHeight="1">
      <c r="A91" s="200" t="s">
        <v>192</v>
      </c>
      <c r="B91" s="175">
        <f t="shared" si="3"/>
        <v>11815</v>
      </c>
      <c r="C91" s="176">
        <f t="shared" si="4"/>
        <v>5379</v>
      </c>
      <c r="D91" s="176">
        <f t="shared" si="5"/>
        <v>6436</v>
      </c>
      <c r="E91" s="177">
        <v>1241</v>
      </c>
      <c r="F91" s="178">
        <v>552</v>
      </c>
      <c r="G91" s="179">
        <v>689</v>
      </c>
      <c r="H91" s="155">
        <v>2393</v>
      </c>
      <c r="I91" s="155">
        <v>1102</v>
      </c>
      <c r="J91" s="155">
        <v>1291</v>
      </c>
      <c r="K91" s="177">
        <v>2289</v>
      </c>
      <c r="L91" s="178">
        <v>1038</v>
      </c>
      <c r="M91" s="179">
        <v>1251</v>
      </c>
      <c r="N91" s="155">
        <v>3736</v>
      </c>
      <c r="O91" s="155">
        <v>1725</v>
      </c>
      <c r="P91" s="155">
        <v>2011</v>
      </c>
      <c r="Q91" s="177">
        <v>2156</v>
      </c>
      <c r="R91" s="178">
        <v>962</v>
      </c>
      <c r="S91" s="201">
        <v>1194</v>
      </c>
    </row>
    <row r="92" spans="1:19" ht="13.5" customHeight="1">
      <c r="A92" s="200" t="s">
        <v>170</v>
      </c>
      <c r="B92" s="175">
        <f t="shared" si="3"/>
        <v>10821</v>
      </c>
      <c r="C92" s="176">
        <f t="shared" si="4"/>
        <v>4964</v>
      </c>
      <c r="D92" s="176">
        <f t="shared" si="5"/>
        <v>5857</v>
      </c>
      <c r="E92" s="177">
        <v>1154</v>
      </c>
      <c r="F92" s="178">
        <v>511</v>
      </c>
      <c r="G92" s="179">
        <v>643</v>
      </c>
      <c r="H92" s="155">
        <v>2212</v>
      </c>
      <c r="I92" s="155">
        <v>1001</v>
      </c>
      <c r="J92" s="155">
        <v>1211</v>
      </c>
      <c r="K92" s="177">
        <v>2027</v>
      </c>
      <c r="L92" s="178">
        <v>921</v>
      </c>
      <c r="M92" s="179">
        <v>1106</v>
      </c>
      <c r="N92" s="155">
        <v>3482</v>
      </c>
      <c r="O92" s="155">
        <v>1630</v>
      </c>
      <c r="P92" s="155">
        <v>1852</v>
      </c>
      <c r="Q92" s="177">
        <v>1946</v>
      </c>
      <c r="R92" s="178">
        <v>901</v>
      </c>
      <c r="S92" s="201">
        <v>1045</v>
      </c>
    </row>
    <row r="93" spans="1:19" ht="13.5" customHeight="1">
      <c r="A93" s="200" t="s">
        <v>169</v>
      </c>
      <c r="B93" s="175">
        <f t="shared" si="3"/>
        <v>11431</v>
      </c>
      <c r="C93" s="176">
        <f t="shared" si="4"/>
        <v>5075</v>
      </c>
      <c r="D93" s="176">
        <f t="shared" si="5"/>
        <v>6356</v>
      </c>
      <c r="E93" s="177">
        <v>1212</v>
      </c>
      <c r="F93" s="178">
        <v>530</v>
      </c>
      <c r="G93" s="179">
        <v>682</v>
      </c>
      <c r="H93" s="155">
        <v>2374</v>
      </c>
      <c r="I93" s="155">
        <v>1055</v>
      </c>
      <c r="J93" s="155">
        <v>1319</v>
      </c>
      <c r="K93" s="177">
        <v>2149</v>
      </c>
      <c r="L93" s="178">
        <v>956</v>
      </c>
      <c r="M93" s="179">
        <v>1193</v>
      </c>
      <c r="N93" s="155">
        <v>3605</v>
      </c>
      <c r="O93" s="155">
        <v>1610</v>
      </c>
      <c r="P93" s="155">
        <v>1995</v>
      </c>
      <c r="Q93" s="177">
        <v>2091</v>
      </c>
      <c r="R93" s="178">
        <v>924</v>
      </c>
      <c r="S93" s="201">
        <v>1167</v>
      </c>
    </row>
    <row r="94" spans="1:19" ht="13.5" customHeight="1">
      <c r="A94" s="200" t="s">
        <v>166</v>
      </c>
      <c r="B94" s="175">
        <f t="shared" si="3"/>
        <v>9054</v>
      </c>
      <c r="C94" s="176">
        <f t="shared" si="4"/>
        <v>4164</v>
      </c>
      <c r="D94" s="176">
        <f t="shared" si="5"/>
        <v>4890</v>
      </c>
      <c r="E94" s="177">
        <v>965</v>
      </c>
      <c r="F94" s="178">
        <v>408</v>
      </c>
      <c r="G94" s="179">
        <v>557</v>
      </c>
      <c r="H94" s="155">
        <v>1851</v>
      </c>
      <c r="I94" s="155">
        <v>844</v>
      </c>
      <c r="J94" s="155">
        <v>1007</v>
      </c>
      <c r="K94" s="177">
        <v>1676</v>
      </c>
      <c r="L94" s="178">
        <v>763</v>
      </c>
      <c r="M94" s="179">
        <v>913</v>
      </c>
      <c r="N94" s="155">
        <v>2848</v>
      </c>
      <c r="O94" s="155">
        <v>1344</v>
      </c>
      <c r="P94" s="155">
        <v>1504</v>
      </c>
      <c r="Q94" s="177">
        <v>1714</v>
      </c>
      <c r="R94" s="178">
        <v>805</v>
      </c>
      <c r="S94" s="201">
        <v>909</v>
      </c>
    </row>
    <row r="95" spans="1:19" ht="13.5" customHeight="1">
      <c r="A95" s="200" t="s">
        <v>191</v>
      </c>
      <c r="B95" s="175">
        <f t="shared" si="3"/>
        <v>7962</v>
      </c>
      <c r="C95" s="176">
        <f t="shared" si="4"/>
        <v>3580</v>
      </c>
      <c r="D95" s="176">
        <f t="shared" si="5"/>
        <v>4382</v>
      </c>
      <c r="E95" s="177">
        <v>909</v>
      </c>
      <c r="F95" s="178">
        <v>411</v>
      </c>
      <c r="G95" s="179">
        <v>498</v>
      </c>
      <c r="H95" s="155">
        <v>1670</v>
      </c>
      <c r="I95" s="155">
        <v>768</v>
      </c>
      <c r="J95" s="155">
        <v>902</v>
      </c>
      <c r="K95" s="177">
        <v>1490</v>
      </c>
      <c r="L95" s="178">
        <v>687</v>
      </c>
      <c r="M95" s="179">
        <v>803</v>
      </c>
      <c r="N95" s="155">
        <v>2471</v>
      </c>
      <c r="O95" s="155">
        <v>1078</v>
      </c>
      <c r="P95" s="155">
        <v>1393</v>
      </c>
      <c r="Q95" s="177">
        <v>1422</v>
      </c>
      <c r="R95" s="178">
        <v>636</v>
      </c>
      <c r="S95" s="201">
        <v>786</v>
      </c>
    </row>
    <row r="96" spans="1:19" s="59" customFormat="1" ht="13.5" customHeight="1">
      <c r="A96" s="202" t="s">
        <v>94</v>
      </c>
      <c r="B96" s="167">
        <f t="shared" si="3"/>
        <v>39612</v>
      </c>
      <c r="C96" s="168">
        <f t="shared" si="4"/>
        <v>16819</v>
      </c>
      <c r="D96" s="168">
        <f t="shared" si="5"/>
        <v>22793</v>
      </c>
      <c r="E96" s="172">
        <v>4629</v>
      </c>
      <c r="F96" s="173">
        <v>2073</v>
      </c>
      <c r="G96" s="174">
        <v>2556</v>
      </c>
      <c r="H96" s="153">
        <v>8043</v>
      </c>
      <c r="I96" s="153">
        <v>3487</v>
      </c>
      <c r="J96" s="153">
        <v>4556</v>
      </c>
      <c r="K96" s="172">
        <v>7355</v>
      </c>
      <c r="L96" s="173">
        <v>3231</v>
      </c>
      <c r="M96" s="174">
        <v>4124</v>
      </c>
      <c r="N96" s="153">
        <v>12233</v>
      </c>
      <c r="O96" s="153">
        <v>5180</v>
      </c>
      <c r="P96" s="153">
        <v>7053</v>
      </c>
      <c r="Q96" s="172">
        <v>7352</v>
      </c>
      <c r="R96" s="173">
        <v>2848</v>
      </c>
      <c r="S96" s="199">
        <v>4504</v>
      </c>
    </row>
    <row r="97" spans="1:19" ht="13.5" customHeight="1">
      <c r="A97" s="200" t="s">
        <v>168</v>
      </c>
      <c r="B97" s="175">
        <f t="shared" si="3"/>
        <v>7933</v>
      </c>
      <c r="C97" s="176">
        <f t="shared" si="4"/>
        <v>3498</v>
      </c>
      <c r="D97" s="176">
        <f t="shared" si="5"/>
        <v>4435</v>
      </c>
      <c r="E97" s="177">
        <v>900</v>
      </c>
      <c r="F97" s="178">
        <v>421</v>
      </c>
      <c r="G97" s="179">
        <v>479</v>
      </c>
      <c r="H97" s="155">
        <v>1655</v>
      </c>
      <c r="I97" s="155">
        <v>729</v>
      </c>
      <c r="J97" s="155">
        <v>926</v>
      </c>
      <c r="K97" s="177">
        <v>1482</v>
      </c>
      <c r="L97" s="178">
        <v>662</v>
      </c>
      <c r="M97" s="179">
        <v>820</v>
      </c>
      <c r="N97" s="155">
        <v>2479</v>
      </c>
      <c r="O97" s="155">
        <v>1095</v>
      </c>
      <c r="P97" s="155">
        <v>1384</v>
      </c>
      <c r="Q97" s="177">
        <v>1417</v>
      </c>
      <c r="R97" s="178">
        <v>591</v>
      </c>
      <c r="S97" s="201">
        <v>826</v>
      </c>
    </row>
    <row r="98" spans="1:19" ht="13.5" customHeight="1">
      <c r="A98" s="200" t="s">
        <v>228</v>
      </c>
      <c r="B98" s="175">
        <f t="shared" si="3"/>
        <v>7298</v>
      </c>
      <c r="C98" s="176">
        <f t="shared" si="4"/>
        <v>3151</v>
      </c>
      <c r="D98" s="176">
        <f t="shared" si="5"/>
        <v>4147</v>
      </c>
      <c r="E98" s="177">
        <v>839</v>
      </c>
      <c r="F98" s="178">
        <v>368</v>
      </c>
      <c r="G98" s="179">
        <v>471</v>
      </c>
      <c r="H98" s="155">
        <v>1507</v>
      </c>
      <c r="I98" s="155">
        <v>682</v>
      </c>
      <c r="J98" s="155">
        <v>825</v>
      </c>
      <c r="K98" s="177">
        <v>1398</v>
      </c>
      <c r="L98" s="178">
        <v>633</v>
      </c>
      <c r="M98" s="179">
        <v>765</v>
      </c>
      <c r="N98" s="155">
        <v>2225</v>
      </c>
      <c r="O98" s="155">
        <v>928</v>
      </c>
      <c r="P98" s="155">
        <v>1297</v>
      </c>
      <c r="Q98" s="177">
        <v>1329</v>
      </c>
      <c r="R98" s="178">
        <v>540</v>
      </c>
      <c r="S98" s="201">
        <v>789</v>
      </c>
    </row>
    <row r="99" spans="1:19" ht="13.5" customHeight="1">
      <c r="A99" s="200" t="s">
        <v>165</v>
      </c>
      <c r="B99" s="175">
        <f t="shared" si="3"/>
        <v>10078</v>
      </c>
      <c r="C99" s="176">
        <f t="shared" si="4"/>
        <v>4422</v>
      </c>
      <c r="D99" s="176">
        <f t="shared" si="5"/>
        <v>5656</v>
      </c>
      <c r="E99" s="177">
        <v>1157</v>
      </c>
      <c r="F99" s="178">
        <v>527</v>
      </c>
      <c r="G99" s="179">
        <v>630</v>
      </c>
      <c r="H99" s="155">
        <v>2014</v>
      </c>
      <c r="I99" s="155">
        <v>862</v>
      </c>
      <c r="J99" s="155">
        <v>1152</v>
      </c>
      <c r="K99" s="177">
        <v>1843</v>
      </c>
      <c r="L99" s="178">
        <v>840</v>
      </c>
      <c r="M99" s="179">
        <v>1003</v>
      </c>
      <c r="N99" s="155">
        <v>3182</v>
      </c>
      <c r="O99" s="155">
        <v>1435</v>
      </c>
      <c r="P99" s="155">
        <v>1747</v>
      </c>
      <c r="Q99" s="177">
        <v>1882</v>
      </c>
      <c r="R99" s="178">
        <v>758</v>
      </c>
      <c r="S99" s="201">
        <v>1124</v>
      </c>
    </row>
    <row r="100" spans="1:19" ht="13.5" customHeight="1">
      <c r="A100" s="200" t="s">
        <v>167</v>
      </c>
      <c r="B100" s="175">
        <f t="shared" si="3"/>
        <v>7783</v>
      </c>
      <c r="C100" s="176">
        <f t="shared" si="4"/>
        <v>3184</v>
      </c>
      <c r="D100" s="176">
        <f t="shared" si="5"/>
        <v>4599</v>
      </c>
      <c r="E100" s="177">
        <v>931</v>
      </c>
      <c r="F100" s="178">
        <v>412</v>
      </c>
      <c r="G100" s="179">
        <v>519</v>
      </c>
      <c r="H100" s="155">
        <v>1552</v>
      </c>
      <c r="I100" s="155">
        <v>654</v>
      </c>
      <c r="J100" s="155">
        <v>898</v>
      </c>
      <c r="K100" s="177">
        <v>1431</v>
      </c>
      <c r="L100" s="178">
        <v>609</v>
      </c>
      <c r="M100" s="179">
        <v>822</v>
      </c>
      <c r="N100" s="155">
        <v>2363</v>
      </c>
      <c r="O100" s="155">
        <v>968</v>
      </c>
      <c r="P100" s="155">
        <v>1395</v>
      </c>
      <c r="Q100" s="177">
        <v>1506</v>
      </c>
      <c r="R100" s="178">
        <v>541</v>
      </c>
      <c r="S100" s="201">
        <v>965</v>
      </c>
    </row>
    <row r="101" spans="1:19" ht="13.5" customHeight="1">
      <c r="A101" s="200" t="s">
        <v>176</v>
      </c>
      <c r="B101" s="175">
        <f t="shared" si="3"/>
        <v>6520</v>
      </c>
      <c r="C101" s="176">
        <f t="shared" si="4"/>
        <v>2564</v>
      </c>
      <c r="D101" s="176">
        <f t="shared" si="5"/>
        <v>3956</v>
      </c>
      <c r="E101" s="177">
        <v>802</v>
      </c>
      <c r="F101" s="178">
        <v>345</v>
      </c>
      <c r="G101" s="179">
        <v>457</v>
      </c>
      <c r="H101" s="155">
        <v>1315</v>
      </c>
      <c r="I101" s="155">
        <v>560</v>
      </c>
      <c r="J101" s="155">
        <v>755</v>
      </c>
      <c r="K101" s="177">
        <v>1201</v>
      </c>
      <c r="L101" s="178">
        <v>487</v>
      </c>
      <c r="M101" s="179">
        <v>714</v>
      </c>
      <c r="N101" s="155">
        <v>1984</v>
      </c>
      <c r="O101" s="155">
        <v>754</v>
      </c>
      <c r="P101" s="155">
        <v>1230</v>
      </c>
      <c r="Q101" s="177">
        <v>1218</v>
      </c>
      <c r="R101" s="178">
        <v>418</v>
      </c>
      <c r="S101" s="201">
        <v>800</v>
      </c>
    </row>
    <row r="102" spans="1:19" s="59" customFormat="1" ht="13.5" customHeight="1">
      <c r="A102" s="202" t="s">
        <v>100</v>
      </c>
      <c r="B102" s="167">
        <f t="shared" si="3"/>
        <v>25281</v>
      </c>
      <c r="C102" s="168">
        <f t="shared" si="4"/>
        <v>9439</v>
      </c>
      <c r="D102" s="168">
        <f t="shared" si="5"/>
        <v>15842</v>
      </c>
      <c r="E102" s="172">
        <v>2971</v>
      </c>
      <c r="F102" s="173">
        <v>1293</v>
      </c>
      <c r="G102" s="174">
        <v>1678</v>
      </c>
      <c r="H102" s="153">
        <v>5082</v>
      </c>
      <c r="I102" s="153">
        <v>1917</v>
      </c>
      <c r="J102" s="153">
        <v>3165</v>
      </c>
      <c r="K102" s="172">
        <v>4632</v>
      </c>
      <c r="L102" s="173">
        <v>1764</v>
      </c>
      <c r="M102" s="174">
        <v>2868</v>
      </c>
      <c r="N102" s="153">
        <v>7670</v>
      </c>
      <c r="O102" s="153">
        <v>2892</v>
      </c>
      <c r="P102" s="153">
        <v>4778</v>
      </c>
      <c r="Q102" s="172">
        <v>4926</v>
      </c>
      <c r="R102" s="173">
        <v>1573</v>
      </c>
      <c r="S102" s="199">
        <v>3353</v>
      </c>
    </row>
    <row r="103" spans="1:19" ht="13.5" customHeight="1">
      <c r="A103" s="200" t="s">
        <v>163</v>
      </c>
      <c r="B103" s="175">
        <f t="shared" si="3"/>
        <v>6303</v>
      </c>
      <c r="C103" s="176">
        <f t="shared" si="4"/>
        <v>2518</v>
      </c>
      <c r="D103" s="176">
        <f t="shared" si="5"/>
        <v>3785</v>
      </c>
      <c r="E103" s="177">
        <v>745</v>
      </c>
      <c r="F103" s="178">
        <v>329</v>
      </c>
      <c r="G103" s="179">
        <v>416</v>
      </c>
      <c r="H103" s="155">
        <v>1316</v>
      </c>
      <c r="I103" s="155">
        <v>522</v>
      </c>
      <c r="J103" s="155">
        <v>794</v>
      </c>
      <c r="K103" s="177">
        <v>1177</v>
      </c>
      <c r="L103" s="178">
        <v>493</v>
      </c>
      <c r="M103" s="179">
        <v>684</v>
      </c>
      <c r="N103" s="155">
        <v>1890</v>
      </c>
      <c r="O103" s="155">
        <v>774</v>
      </c>
      <c r="P103" s="155">
        <v>1116</v>
      </c>
      <c r="Q103" s="177">
        <v>1175</v>
      </c>
      <c r="R103" s="178">
        <v>400</v>
      </c>
      <c r="S103" s="201">
        <v>775</v>
      </c>
    </row>
    <row r="104" spans="1:19" ht="13.5" customHeight="1">
      <c r="A104" s="200" t="s">
        <v>162</v>
      </c>
      <c r="B104" s="175">
        <f t="shared" si="3"/>
        <v>5639</v>
      </c>
      <c r="C104" s="176">
        <f t="shared" si="4"/>
        <v>2196</v>
      </c>
      <c r="D104" s="176">
        <f t="shared" si="5"/>
        <v>3443</v>
      </c>
      <c r="E104" s="177">
        <v>665</v>
      </c>
      <c r="F104" s="178">
        <v>305</v>
      </c>
      <c r="G104" s="179">
        <v>360</v>
      </c>
      <c r="H104" s="155">
        <v>1123</v>
      </c>
      <c r="I104" s="155">
        <v>423</v>
      </c>
      <c r="J104" s="155">
        <v>700</v>
      </c>
      <c r="K104" s="177">
        <v>1030</v>
      </c>
      <c r="L104" s="178">
        <v>425</v>
      </c>
      <c r="M104" s="179">
        <v>605</v>
      </c>
      <c r="N104" s="155">
        <v>1727</v>
      </c>
      <c r="O104" s="155">
        <v>680</v>
      </c>
      <c r="P104" s="155">
        <v>1047</v>
      </c>
      <c r="Q104" s="177">
        <v>1094</v>
      </c>
      <c r="R104" s="178">
        <v>363</v>
      </c>
      <c r="S104" s="201">
        <v>731</v>
      </c>
    </row>
    <row r="105" spans="1:19" ht="13.5" customHeight="1">
      <c r="A105" s="200" t="s">
        <v>160</v>
      </c>
      <c r="B105" s="175">
        <f t="shared" si="3"/>
        <v>5076</v>
      </c>
      <c r="C105" s="176">
        <f t="shared" si="4"/>
        <v>1881</v>
      </c>
      <c r="D105" s="176">
        <f t="shared" si="5"/>
        <v>3195</v>
      </c>
      <c r="E105" s="177">
        <v>588</v>
      </c>
      <c r="F105" s="178">
        <v>253</v>
      </c>
      <c r="G105" s="179">
        <v>335</v>
      </c>
      <c r="H105" s="155">
        <v>984</v>
      </c>
      <c r="I105" s="155">
        <v>369</v>
      </c>
      <c r="J105" s="155">
        <v>615</v>
      </c>
      <c r="K105" s="177">
        <v>938</v>
      </c>
      <c r="L105" s="178">
        <v>335</v>
      </c>
      <c r="M105" s="179">
        <v>603</v>
      </c>
      <c r="N105" s="155">
        <v>1536</v>
      </c>
      <c r="O105" s="155">
        <v>599</v>
      </c>
      <c r="P105" s="155">
        <v>937</v>
      </c>
      <c r="Q105" s="177">
        <v>1030</v>
      </c>
      <c r="R105" s="178">
        <v>325</v>
      </c>
      <c r="S105" s="201">
        <v>705</v>
      </c>
    </row>
    <row r="106" spans="1:19" ht="13.5" customHeight="1">
      <c r="A106" s="200" t="s">
        <v>161</v>
      </c>
      <c r="B106" s="175">
        <f t="shared" si="3"/>
        <v>4233</v>
      </c>
      <c r="C106" s="176">
        <f t="shared" si="4"/>
        <v>1486</v>
      </c>
      <c r="D106" s="176">
        <f t="shared" si="5"/>
        <v>2747</v>
      </c>
      <c r="E106" s="177">
        <v>533</v>
      </c>
      <c r="F106" s="178">
        <v>235</v>
      </c>
      <c r="G106" s="179">
        <v>298</v>
      </c>
      <c r="H106" s="155">
        <v>859</v>
      </c>
      <c r="I106" s="155">
        <v>306</v>
      </c>
      <c r="J106" s="155">
        <v>553</v>
      </c>
      <c r="K106" s="177">
        <v>751</v>
      </c>
      <c r="L106" s="178">
        <v>261</v>
      </c>
      <c r="M106" s="179">
        <v>490</v>
      </c>
      <c r="N106" s="155">
        <v>1287</v>
      </c>
      <c r="O106" s="155">
        <v>441</v>
      </c>
      <c r="P106" s="155">
        <v>846</v>
      </c>
      <c r="Q106" s="177">
        <v>803</v>
      </c>
      <c r="R106" s="178">
        <v>243</v>
      </c>
      <c r="S106" s="201">
        <v>560</v>
      </c>
    </row>
    <row r="107" spans="1:19" ht="13.5" customHeight="1">
      <c r="A107" s="200" t="s">
        <v>155</v>
      </c>
      <c r="B107" s="175">
        <f t="shared" si="3"/>
        <v>4030</v>
      </c>
      <c r="C107" s="176">
        <f t="shared" si="4"/>
        <v>1358</v>
      </c>
      <c r="D107" s="176">
        <f t="shared" si="5"/>
        <v>2672</v>
      </c>
      <c r="E107" s="177">
        <v>440</v>
      </c>
      <c r="F107" s="178">
        <v>171</v>
      </c>
      <c r="G107" s="179">
        <v>269</v>
      </c>
      <c r="H107" s="155">
        <v>800</v>
      </c>
      <c r="I107" s="155">
        <v>297</v>
      </c>
      <c r="J107" s="155">
        <v>503</v>
      </c>
      <c r="K107" s="177">
        <v>736</v>
      </c>
      <c r="L107" s="178">
        <v>250</v>
      </c>
      <c r="M107" s="179">
        <v>486</v>
      </c>
      <c r="N107" s="155">
        <v>1230</v>
      </c>
      <c r="O107" s="155">
        <v>398</v>
      </c>
      <c r="P107" s="155">
        <v>832</v>
      </c>
      <c r="Q107" s="177">
        <v>824</v>
      </c>
      <c r="R107" s="178">
        <v>242</v>
      </c>
      <c r="S107" s="201">
        <v>582</v>
      </c>
    </row>
    <row r="108" spans="1:19" s="59" customFormat="1" ht="13.5" customHeight="1">
      <c r="A108" s="202" t="s">
        <v>107</v>
      </c>
      <c r="B108" s="167">
        <f t="shared" si="3"/>
        <v>12193</v>
      </c>
      <c r="C108" s="168">
        <f t="shared" si="4"/>
        <v>3532</v>
      </c>
      <c r="D108" s="168">
        <f t="shared" si="5"/>
        <v>8661</v>
      </c>
      <c r="E108" s="172">
        <v>1373</v>
      </c>
      <c r="F108" s="173">
        <v>509</v>
      </c>
      <c r="G108" s="174">
        <v>864</v>
      </c>
      <c r="H108" s="153">
        <v>2467</v>
      </c>
      <c r="I108" s="153">
        <v>711</v>
      </c>
      <c r="J108" s="153">
        <v>1756</v>
      </c>
      <c r="K108" s="172">
        <v>2240</v>
      </c>
      <c r="L108" s="173">
        <v>673</v>
      </c>
      <c r="M108" s="174">
        <v>1567</v>
      </c>
      <c r="N108" s="153">
        <v>3691</v>
      </c>
      <c r="O108" s="153">
        <v>1061</v>
      </c>
      <c r="P108" s="153">
        <v>2630</v>
      </c>
      <c r="Q108" s="172">
        <v>2422</v>
      </c>
      <c r="R108" s="173">
        <v>578</v>
      </c>
      <c r="S108" s="199">
        <v>1844</v>
      </c>
    </row>
    <row r="109" spans="1:19" ht="13.5" customHeight="1">
      <c r="A109" s="200" t="s">
        <v>153</v>
      </c>
      <c r="B109" s="175">
        <f t="shared" si="3"/>
        <v>3557</v>
      </c>
      <c r="C109" s="176">
        <f t="shared" si="4"/>
        <v>1166</v>
      </c>
      <c r="D109" s="176">
        <f t="shared" si="5"/>
        <v>2391</v>
      </c>
      <c r="E109" s="177">
        <v>420</v>
      </c>
      <c r="F109" s="178">
        <v>174</v>
      </c>
      <c r="G109" s="179">
        <v>246</v>
      </c>
      <c r="H109" s="155">
        <v>696</v>
      </c>
      <c r="I109" s="155">
        <v>224</v>
      </c>
      <c r="J109" s="155">
        <v>472</v>
      </c>
      <c r="K109" s="177">
        <v>656</v>
      </c>
      <c r="L109" s="178">
        <v>211</v>
      </c>
      <c r="M109" s="179">
        <v>445</v>
      </c>
      <c r="N109" s="155">
        <v>1088</v>
      </c>
      <c r="O109" s="155">
        <v>349</v>
      </c>
      <c r="P109" s="155">
        <v>739</v>
      </c>
      <c r="Q109" s="177">
        <v>697</v>
      </c>
      <c r="R109" s="178">
        <v>208</v>
      </c>
      <c r="S109" s="201">
        <v>489</v>
      </c>
    </row>
    <row r="110" spans="1:19" ht="13.5" customHeight="1">
      <c r="A110" s="200" t="s">
        <v>164</v>
      </c>
      <c r="B110" s="175">
        <f t="shared" si="3"/>
        <v>2758</v>
      </c>
      <c r="C110" s="176">
        <f t="shared" si="4"/>
        <v>822</v>
      </c>
      <c r="D110" s="176">
        <f t="shared" si="5"/>
        <v>1936</v>
      </c>
      <c r="E110" s="177">
        <v>318</v>
      </c>
      <c r="F110" s="178">
        <v>125</v>
      </c>
      <c r="G110" s="179">
        <v>193</v>
      </c>
      <c r="H110" s="155">
        <v>604</v>
      </c>
      <c r="I110" s="155">
        <v>169</v>
      </c>
      <c r="J110" s="155">
        <v>435</v>
      </c>
      <c r="K110" s="177">
        <v>514</v>
      </c>
      <c r="L110" s="178">
        <v>159</v>
      </c>
      <c r="M110" s="179">
        <v>355</v>
      </c>
      <c r="N110" s="155">
        <v>814</v>
      </c>
      <c r="O110" s="155">
        <v>241</v>
      </c>
      <c r="P110" s="155">
        <v>573</v>
      </c>
      <c r="Q110" s="177">
        <v>508</v>
      </c>
      <c r="R110" s="178">
        <v>128</v>
      </c>
      <c r="S110" s="201">
        <v>380</v>
      </c>
    </row>
    <row r="111" spans="1:19" ht="13.5" customHeight="1">
      <c r="A111" s="200" t="s">
        <v>159</v>
      </c>
      <c r="B111" s="175">
        <f t="shared" si="3"/>
        <v>2324</v>
      </c>
      <c r="C111" s="176">
        <f t="shared" si="4"/>
        <v>672</v>
      </c>
      <c r="D111" s="176">
        <f t="shared" si="5"/>
        <v>1652</v>
      </c>
      <c r="E111" s="177">
        <v>266</v>
      </c>
      <c r="F111" s="178">
        <v>90</v>
      </c>
      <c r="G111" s="179">
        <v>176</v>
      </c>
      <c r="H111" s="155">
        <v>487</v>
      </c>
      <c r="I111" s="155">
        <v>141</v>
      </c>
      <c r="J111" s="155">
        <v>346</v>
      </c>
      <c r="K111" s="177">
        <v>441</v>
      </c>
      <c r="L111" s="178">
        <v>138</v>
      </c>
      <c r="M111" s="179">
        <v>303</v>
      </c>
      <c r="N111" s="155">
        <v>669</v>
      </c>
      <c r="O111" s="155">
        <v>202</v>
      </c>
      <c r="P111" s="155">
        <v>467</v>
      </c>
      <c r="Q111" s="177">
        <v>461</v>
      </c>
      <c r="R111" s="178">
        <v>101</v>
      </c>
      <c r="S111" s="201">
        <v>360</v>
      </c>
    </row>
    <row r="112" spans="1:19" ht="13.5" customHeight="1">
      <c r="A112" s="200" t="s">
        <v>147</v>
      </c>
      <c r="B112" s="175">
        <f t="shared" si="3"/>
        <v>1832</v>
      </c>
      <c r="C112" s="176">
        <f t="shared" si="4"/>
        <v>494</v>
      </c>
      <c r="D112" s="176">
        <f t="shared" si="5"/>
        <v>1338</v>
      </c>
      <c r="E112" s="177">
        <v>203</v>
      </c>
      <c r="F112" s="178">
        <v>74</v>
      </c>
      <c r="G112" s="179">
        <v>129</v>
      </c>
      <c r="H112" s="155">
        <v>359</v>
      </c>
      <c r="I112" s="155">
        <v>102</v>
      </c>
      <c r="J112" s="155">
        <v>257</v>
      </c>
      <c r="K112" s="177">
        <v>302</v>
      </c>
      <c r="L112" s="178">
        <v>81</v>
      </c>
      <c r="M112" s="179">
        <v>221</v>
      </c>
      <c r="N112" s="155">
        <v>602</v>
      </c>
      <c r="O112" s="155">
        <v>167</v>
      </c>
      <c r="P112" s="155">
        <v>435</v>
      </c>
      <c r="Q112" s="177">
        <v>366</v>
      </c>
      <c r="R112" s="178">
        <v>70</v>
      </c>
      <c r="S112" s="201">
        <v>296</v>
      </c>
    </row>
    <row r="113" spans="1:19" ht="13.5" customHeight="1">
      <c r="A113" s="200" t="s">
        <v>157</v>
      </c>
      <c r="B113" s="175">
        <f t="shared" si="3"/>
        <v>1722</v>
      </c>
      <c r="C113" s="176">
        <f t="shared" si="4"/>
        <v>378</v>
      </c>
      <c r="D113" s="176">
        <f t="shared" si="5"/>
        <v>1344</v>
      </c>
      <c r="E113" s="177">
        <v>166</v>
      </c>
      <c r="F113" s="178">
        <v>46</v>
      </c>
      <c r="G113" s="179">
        <v>120</v>
      </c>
      <c r="H113" s="155">
        <v>321</v>
      </c>
      <c r="I113" s="155">
        <v>75</v>
      </c>
      <c r="J113" s="155">
        <v>246</v>
      </c>
      <c r="K113" s="177">
        <v>327</v>
      </c>
      <c r="L113" s="178">
        <v>84</v>
      </c>
      <c r="M113" s="179">
        <v>243</v>
      </c>
      <c r="N113" s="155">
        <v>518</v>
      </c>
      <c r="O113" s="155">
        <v>102</v>
      </c>
      <c r="P113" s="155">
        <v>416</v>
      </c>
      <c r="Q113" s="177">
        <v>390</v>
      </c>
      <c r="R113" s="178">
        <v>71</v>
      </c>
      <c r="S113" s="201">
        <v>319</v>
      </c>
    </row>
    <row r="114" spans="1:19" s="59" customFormat="1" ht="13.5" customHeight="1">
      <c r="A114" s="202" t="s">
        <v>116</v>
      </c>
      <c r="B114" s="167">
        <f t="shared" si="3"/>
        <v>4324</v>
      </c>
      <c r="C114" s="168">
        <f t="shared" si="4"/>
        <v>983</v>
      </c>
      <c r="D114" s="168">
        <f t="shared" si="5"/>
        <v>3341</v>
      </c>
      <c r="E114" s="172">
        <v>481</v>
      </c>
      <c r="F114" s="173">
        <v>140</v>
      </c>
      <c r="G114" s="174">
        <v>341</v>
      </c>
      <c r="H114" s="153">
        <v>908</v>
      </c>
      <c r="I114" s="153">
        <v>216</v>
      </c>
      <c r="J114" s="153">
        <v>692</v>
      </c>
      <c r="K114" s="172">
        <v>838</v>
      </c>
      <c r="L114" s="173">
        <v>189</v>
      </c>
      <c r="M114" s="174">
        <v>649</v>
      </c>
      <c r="N114" s="153">
        <v>1266</v>
      </c>
      <c r="O114" s="153">
        <v>277</v>
      </c>
      <c r="P114" s="153">
        <v>989</v>
      </c>
      <c r="Q114" s="172">
        <v>831</v>
      </c>
      <c r="R114" s="173">
        <v>161</v>
      </c>
      <c r="S114" s="199">
        <v>670</v>
      </c>
    </row>
    <row r="115" spans="1:19" ht="13.5" customHeight="1">
      <c r="A115" s="200" t="s">
        <v>150</v>
      </c>
      <c r="B115" s="175">
        <f t="shared" si="3"/>
        <v>1459</v>
      </c>
      <c r="C115" s="176">
        <f t="shared" si="4"/>
        <v>383</v>
      </c>
      <c r="D115" s="176">
        <f t="shared" si="5"/>
        <v>1076</v>
      </c>
      <c r="E115" s="177">
        <v>174</v>
      </c>
      <c r="F115" s="178">
        <v>51</v>
      </c>
      <c r="G115" s="179">
        <v>123</v>
      </c>
      <c r="H115" s="155">
        <v>319</v>
      </c>
      <c r="I115" s="155">
        <v>88</v>
      </c>
      <c r="J115" s="155">
        <v>231</v>
      </c>
      <c r="K115" s="177">
        <v>285</v>
      </c>
      <c r="L115" s="178">
        <v>76</v>
      </c>
      <c r="M115" s="179">
        <v>209</v>
      </c>
      <c r="N115" s="155">
        <v>401</v>
      </c>
      <c r="O115" s="155">
        <v>107</v>
      </c>
      <c r="P115" s="155">
        <v>294</v>
      </c>
      <c r="Q115" s="177">
        <v>280</v>
      </c>
      <c r="R115" s="178">
        <v>61</v>
      </c>
      <c r="S115" s="201">
        <v>219</v>
      </c>
    </row>
    <row r="116" spans="1:19" ht="13.5" customHeight="1">
      <c r="A116" s="200" t="s">
        <v>171</v>
      </c>
      <c r="B116" s="175">
        <f t="shared" si="3"/>
        <v>1045</v>
      </c>
      <c r="C116" s="176">
        <f t="shared" si="4"/>
        <v>230</v>
      </c>
      <c r="D116" s="176">
        <f t="shared" si="5"/>
        <v>815</v>
      </c>
      <c r="E116" s="177">
        <v>110</v>
      </c>
      <c r="F116" s="178">
        <v>37</v>
      </c>
      <c r="G116" s="179">
        <v>73</v>
      </c>
      <c r="H116" s="155">
        <v>218</v>
      </c>
      <c r="I116" s="155">
        <v>50</v>
      </c>
      <c r="J116" s="155">
        <v>168</v>
      </c>
      <c r="K116" s="177">
        <v>187</v>
      </c>
      <c r="L116" s="178">
        <v>42</v>
      </c>
      <c r="M116" s="179">
        <v>145</v>
      </c>
      <c r="N116" s="155">
        <v>331</v>
      </c>
      <c r="O116" s="155">
        <v>61</v>
      </c>
      <c r="P116" s="155">
        <v>270</v>
      </c>
      <c r="Q116" s="177">
        <v>199</v>
      </c>
      <c r="R116" s="178">
        <v>40</v>
      </c>
      <c r="S116" s="201">
        <v>159</v>
      </c>
    </row>
    <row r="117" spans="1:19" ht="13.5" customHeight="1">
      <c r="A117" s="200" t="s">
        <v>158</v>
      </c>
      <c r="B117" s="175">
        <f t="shared" si="3"/>
        <v>797</v>
      </c>
      <c r="C117" s="176">
        <f t="shared" si="4"/>
        <v>175</v>
      </c>
      <c r="D117" s="176">
        <f t="shared" si="5"/>
        <v>622</v>
      </c>
      <c r="E117" s="177">
        <v>92</v>
      </c>
      <c r="F117" s="178">
        <v>22</v>
      </c>
      <c r="G117" s="179">
        <v>70</v>
      </c>
      <c r="H117" s="155">
        <v>168</v>
      </c>
      <c r="I117" s="155">
        <v>46</v>
      </c>
      <c r="J117" s="155">
        <v>122</v>
      </c>
      <c r="K117" s="177">
        <v>156</v>
      </c>
      <c r="L117" s="178">
        <v>31</v>
      </c>
      <c r="M117" s="179">
        <v>125</v>
      </c>
      <c r="N117" s="155">
        <v>236</v>
      </c>
      <c r="O117" s="155">
        <v>48</v>
      </c>
      <c r="P117" s="155">
        <v>188</v>
      </c>
      <c r="Q117" s="177">
        <v>145</v>
      </c>
      <c r="R117" s="178">
        <v>28</v>
      </c>
      <c r="S117" s="201">
        <v>117</v>
      </c>
    </row>
    <row r="118" spans="1:19" ht="13.5" customHeight="1">
      <c r="A118" s="200" t="s">
        <v>154</v>
      </c>
      <c r="B118" s="175">
        <f t="shared" si="3"/>
        <v>579</v>
      </c>
      <c r="C118" s="176">
        <f t="shared" si="4"/>
        <v>118</v>
      </c>
      <c r="D118" s="176">
        <f t="shared" si="5"/>
        <v>461</v>
      </c>
      <c r="E118" s="177">
        <v>59</v>
      </c>
      <c r="F118" s="178">
        <v>18</v>
      </c>
      <c r="G118" s="179">
        <v>41</v>
      </c>
      <c r="H118" s="155">
        <v>114</v>
      </c>
      <c r="I118" s="155">
        <v>19</v>
      </c>
      <c r="J118" s="155">
        <v>95</v>
      </c>
      <c r="K118" s="177">
        <v>111</v>
      </c>
      <c r="L118" s="178">
        <v>21</v>
      </c>
      <c r="M118" s="179">
        <v>90</v>
      </c>
      <c r="N118" s="155">
        <v>183</v>
      </c>
      <c r="O118" s="155">
        <v>40</v>
      </c>
      <c r="P118" s="155">
        <v>143</v>
      </c>
      <c r="Q118" s="177">
        <v>112</v>
      </c>
      <c r="R118" s="178">
        <v>20</v>
      </c>
      <c r="S118" s="201">
        <v>92</v>
      </c>
    </row>
    <row r="119" spans="1:19" ht="13.5" customHeight="1">
      <c r="A119" s="200" t="s">
        <v>148</v>
      </c>
      <c r="B119" s="175">
        <f t="shared" si="3"/>
        <v>444</v>
      </c>
      <c r="C119" s="176">
        <f t="shared" si="4"/>
        <v>77</v>
      </c>
      <c r="D119" s="176">
        <f t="shared" si="5"/>
        <v>367</v>
      </c>
      <c r="E119" s="177">
        <v>46</v>
      </c>
      <c r="F119" s="178">
        <v>12</v>
      </c>
      <c r="G119" s="179">
        <v>34</v>
      </c>
      <c r="H119" s="155">
        <v>89</v>
      </c>
      <c r="I119" s="155">
        <v>13</v>
      </c>
      <c r="J119" s="155">
        <v>76</v>
      </c>
      <c r="K119" s="177">
        <v>99</v>
      </c>
      <c r="L119" s="178">
        <v>19</v>
      </c>
      <c r="M119" s="179">
        <v>80</v>
      </c>
      <c r="N119" s="155">
        <v>115</v>
      </c>
      <c r="O119" s="155">
        <v>21</v>
      </c>
      <c r="P119" s="155">
        <v>94</v>
      </c>
      <c r="Q119" s="177">
        <v>95</v>
      </c>
      <c r="R119" s="178">
        <v>12</v>
      </c>
      <c r="S119" s="201">
        <v>83</v>
      </c>
    </row>
    <row r="120" spans="1:19" s="59" customFormat="1" ht="13.5" customHeight="1">
      <c r="A120" s="202" t="s">
        <v>117</v>
      </c>
      <c r="B120" s="167">
        <f t="shared" si="3"/>
        <v>1020</v>
      </c>
      <c r="C120" s="168">
        <f t="shared" si="4"/>
        <v>174</v>
      </c>
      <c r="D120" s="168">
        <f t="shared" si="5"/>
        <v>846</v>
      </c>
      <c r="E120" s="172">
        <v>133</v>
      </c>
      <c r="F120" s="173">
        <v>28</v>
      </c>
      <c r="G120" s="174">
        <v>105</v>
      </c>
      <c r="H120" s="153">
        <v>228</v>
      </c>
      <c r="I120" s="153">
        <v>31</v>
      </c>
      <c r="J120" s="153">
        <v>197</v>
      </c>
      <c r="K120" s="172">
        <v>189</v>
      </c>
      <c r="L120" s="173">
        <v>44</v>
      </c>
      <c r="M120" s="174">
        <v>145</v>
      </c>
      <c r="N120" s="153">
        <v>283</v>
      </c>
      <c r="O120" s="153">
        <v>43</v>
      </c>
      <c r="P120" s="153">
        <v>240</v>
      </c>
      <c r="Q120" s="172">
        <v>187</v>
      </c>
      <c r="R120" s="173">
        <v>28</v>
      </c>
      <c r="S120" s="199">
        <v>159</v>
      </c>
    </row>
    <row r="121" spans="1:19" ht="13.5" customHeight="1">
      <c r="A121" s="200" t="s">
        <v>152</v>
      </c>
      <c r="B121" s="175">
        <f t="shared" si="3"/>
        <v>270</v>
      </c>
      <c r="C121" s="176">
        <f t="shared" si="4"/>
        <v>52</v>
      </c>
      <c r="D121" s="176">
        <f t="shared" si="5"/>
        <v>218</v>
      </c>
      <c r="E121" s="177">
        <v>37</v>
      </c>
      <c r="F121" s="178">
        <v>5</v>
      </c>
      <c r="G121" s="179">
        <v>32</v>
      </c>
      <c r="H121" s="155">
        <v>69</v>
      </c>
      <c r="I121" s="155">
        <v>11</v>
      </c>
      <c r="J121" s="155">
        <v>58</v>
      </c>
      <c r="K121" s="177">
        <v>45</v>
      </c>
      <c r="L121" s="178">
        <v>15</v>
      </c>
      <c r="M121" s="179">
        <v>30</v>
      </c>
      <c r="N121" s="155">
        <v>68</v>
      </c>
      <c r="O121" s="155">
        <v>9</v>
      </c>
      <c r="P121" s="155">
        <v>59</v>
      </c>
      <c r="Q121" s="177">
        <v>51</v>
      </c>
      <c r="R121" s="178">
        <v>12</v>
      </c>
      <c r="S121" s="201">
        <v>39</v>
      </c>
    </row>
    <row r="122" spans="1:19" ht="13.5" customHeight="1">
      <c r="A122" s="200" t="s">
        <v>149</v>
      </c>
      <c r="B122" s="175">
        <f t="shared" si="3"/>
        <v>313</v>
      </c>
      <c r="C122" s="176">
        <f t="shared" si="4"/>
        <v>53</v>
      </c>
      <c r="D122" s="176">
        <f t="shared" si="5"/>
        <v>260</v>
      </c>
      <c r="E122" s="177">
        <v>35</v>
      </c>
      <c r="F122" s="178">
        <v>7</v>
      </c>
      <c r="G122" s="179">
        <v>28</v>
      </c>
      <c r="H122" s="155">
        <v>80</v>
      </c>
      <c r="I122" s="155">
        <v>11</v>
      </c>
      <c r="J122" s="155">
        <v>69</v>
      </c>
      <c r="K122" s="177">
        <v>61</v>
      </c>
      <c r="L122" s="178">
        <v>16</v>
      </c>
      <c r="M122" s="179">
        <v>45</v>
      </c>
      <c r="N122" s="155">
        <v>81</v>
      </c>
      <c r="O122" s="155">
        <v>16</v>
      </c>
      <c r="P122" s="155">
        <v>65</v>
      </c>
      <c r="Q122" s="177">
        <v>56</v>
      </c>
      <c r="R122" s="178">
        <v>3</v>
      </c>
      <c r="S122" s="201">
        <v>53</v>
      </c>
    </row>
    <row r="123" spans="1:19" ht="13.5" customHeight="1">
      <c r="A123" s="200" t="s">
        <v>172</v>
      </c>
      <c r="B123" s="175">
        <f t="shared" si="3"/>
        <v>206</v>
      </c>
      <c r="C123" s="176">
        <f t="shared" si="4"/>
        <v>31</v>
      </c>
      <c r="D123" s="176">
        <f t="shared" si="5"/>
        <v>175</v>
      </c>
      <c r="E123" s="177">
        <v>26</v>
      </c>
      <c r="F123" s="178">
        <v>5</v>
      </c>
      <c r="G123" s="179">
        <v>21</v>
      </c>
      <c r="H123" s="155">
        <v>44</v>
      </c>
      <c r="I123" s="155">
        <v>6</v>
      </c>
      <c r="J123" s="155">
        <v>38</v>
      </c>
      <c r="K123" s="177">
        <v>41</v>
      </c>
      <c r="L123" s="178">
        <v>5</v>
      </c>
      <c r="M123" s="179">
        <v>36</v>
      </c>
      <c r="N123" s="155">
        <v>58</v>
      </c>
      <c r="O123" s="155">
        <v>9</v>
      </c>
      <c r="P123" s="155">
        <v>49</v>
      </c>
      <c r="Q123" s="177">
        <v>37</v>
      </c>
      <c r="R123" s="178">
        <v>6</v>
      </c>
      <c r="S123" s="201">
        <v>31</v>
      </c>
    </row>
    <row r="124" spans="1:19" ht="13.5" customHeight="1">
      <c r="A124" s="200" t="s">
        <v>156</v>
      </c>
      <c r="B124" s="175">
        <f t="shared" si="3"/>
        <v>141</v>
      </c>
      <c r="C124" s="176">
        <f t="shared" si="4"/>
        <v>22</v>
      </c>
      <c r="D124" s="176">
        <f t="shared" si="5"/>
        <v>119</v>
      </c>
      <c r="E124" s="177">
        <v>18</v>
      </c>
      <c r="F124" s="178">
        <v>3</v>
      </c>
      <c r="G124" s="179">
        <v>15</v>
      </c>
      <c r="H124" s="155">
        <v>20</v>
      </c>
      <c r="I124" s="155">
        <v>2</v>
      </c>
      <c r="J124" s="155">
        <v>18</v>
      </c>
      <c r="K124" s="177">
        <v>30</v>
      </c>
      <c r="L124" s="178">
        <v>6</v>
      </c>
      <c r="M124" s="179">
        <v>24</v>
      </c>
      <c r="N124" s="155">
        <v>48</v>
      </c>
      <c r="O124" s="155">
        <v>6</v>
      </c>
      <c r="P124" s="155">
        <v>42</v>
      </c>
      <c r="Q124" s="177">
        <v>25</v>
      </c>
      <c r="R124" s="178">
        <v>5</v>
      </c>
      <c r="S124" s="201">
        <v>20</v>
      </c>
    </row>
    <row r="125" spans="1:19" ht="13.5" customHeight="1">
      <c r="A125" s="200" t="s">
        <v>151</v>
      </c>
      <c r="B125" s="175">
        <f t="shared" si="3"/>
        <v>90</v>
      </c>
      <c r="C125" s="176">
        <f t="shared" si="4"/>
        <v>16</v>
      </c>
      <c r="D125" s="205">
        <f t="shared" si="5"/>
        <v>74</v>
      </c>
      <c r="E125" s="177">
        <v>17</v>
      </c>
      <c r="F125" s="178">
        <v>8</v>
      </c>
      <c r="G125" s="179">
        <v>9</v>
      </c>
      <c r="H125" s="155">
        <v>15</v>
      </c>
      <c r="I125" s="155">
        <v>1</v>
      </c>
      <c r="J125" s="155">
        <v>14</v>
      </c>
      <c r="K125" s="177">
        <v>12</v>
      </c>
      <c r="L125" s="178">
        <v>2</v>
      </c>
      <c r="M125" s="179">
        <v>10</v>
      </c>
      <c r="N125" s="155">
        <v>28</v>
      </c>
      <c r="O125" s="155">
        <v>3</v>
      </c>
      <c r="P125" s="155">
        <v>25</v>
      </c>
      <c r="Q125" s="177">
        <v>18</v>
      </c>
      <c r="R125" s="178">
        <v>2</v>
      </c>
      <c r="S125" s="201">
        <v>16</v>
      </c>
    </row>
    <row r="126" spans="1:19" s="59" customFormat="1" ht="13.5" customHeight="1" thickBot="1">
      <c r="A126" s="206" t="s">
        <v>125</v>
      </c>
      <c r="B126" s="207">
        <f t="shared" si="3"/>
        <v>399</v>
      </c>
      <c r="C126" s="208">
        <f t="shared" si="4"/>
        <v>49</v>
      </c>
      <c r="D126" s="209">
        <f t="shared" si="5"/>
        <v>350</v>
      </c>
      <c r="E126" s="210">
        <v>55</v>
      </c>
      <c r="F126" s="211">
        <v>9</v>
      </c>
      <c r="G126" s="212">
        <v>46</v>
      </c>
      <c r="H126" s="213">
        <v>70</v>
      </c>
      <c r="I126" s="213">
        <v>9</v>
      </c>
      <c r="J126" s="213">
        <v>61</v>
      </c>
      <c r="K126" s="210">
        <v>97</v>
      </c>
      <c r="L126" s="211">
        <v>13</v>
      </c>
      <c r="M126" s="212">
        <v>84</v>
      </c>
      <c r="N126" s="213">
        <v>115</v>
      </c>
      <c r="O126" s="213">
        <v>14</v>
      </c>
      <c r="P126" s="213">
        <v>101</v>
      </c>
      <c r="Q126" s="210">
        <v>62</v>
      </c>
      <c r="R126" s="211">
        <v>4</v>
      </c>
      <c r="S126" s="214">
        <v>58</v>
      </c>
    </row>
    <row r="127" spans="1:19" ht="15.75">
      <c r="B127" s="215"/>
      <c r="C127" s="216"/>
      <c r="D127" s="216"/>
    </row>
    <row r="128" spans="1:19" ht="16.5" thickBot="1">
      <c r="B128" s="168"/>
      <c r="C128" s="48"/>
      <c r="D128" s="48"/>
    </row>
    <row r="129" spans="1:19" s="218" customFormat="1" ht="20.25" customHeight="1">
      <c r="A129" s="217" t="s">
        <v>219</v>
      </c>
      <c r="B129" s="366" t="s">
        <v>367</v>
      </c>
      <c r="C129" s="364"/>
      <c r="D129" s="367"/>
      <c r="E129" s="366" t="s">
        <v>368</v>
      </c>
      <c r="F129" s="364"/>
      <c r="G129" s="364"/>
      <c r="H129" s="366" t="s">
        <v>321</v>
      </c>
      <c r="I129" s="364"/>
      <c r="J129" s="367"/>
      <c r="K129" s="364" t="s">
        <v>327</v>
      </c>
      <c r="L129" s="364"/>
      <c r="M129" s="364"/>
      <c r="N129" s="366" t="s">
        <v>369</v>
      </c>
      <c r="O129" s="364"/>
      <c r="P129" s="367"/>
      <c r="Q129" s="364" t="s">
        <v>332</v>
      </c>
      <c r="R129" s="364"/>
      <c r="S129" s="365"/>
    </row>
    <row r="130" spans="1:19" s="218" customFormat="1" ht="20.25" customHeight="1" thickBot="1">
      <c r="A130" s="219" t="s">
        <v>343</v>
      </c>
      <c r="B130" s="220" t="s">
        <v>3</v>
      </c>
      <c r="C130" s="220" t="s">
        <v>1</v>
      </c>
      <c r="D130" s="220" t="s">
        <v>2</v>
      </c>
      <c r="E130" s="220" t="s">
        <v>3</v>
      </c>
      <c r="F130" s="220" t="s">
        <v>1</v>
      </c>
      <c r="G130" s="220" t="s">
        <v>2</v>
      </c>
      <c r="H130" s="220" t="s">
        <v>3</v>
      </c>
      <c r="I130" s="220" t="s">
        <v>1</v>
      </c>
      <c r="J130" s="220" t="s">
        <v>2</v>
      </c>
      <c r="K130" s="220" t="s">
        <v>3</v>
      </c>
      <c r="L130" s="220" t="s">
        <v>1</v>
      </c>
      <c r="M130" s="220" t="s">
        <v>2</v>
      </c>
      <c r="N130" s="220" t="s">
        <v>3</v>
      </c>
      <c r="O130" s="220" t="s">
        <v>1</v>
      </c>
      <c r="P130" s="220" t="s">
        <v>2</v>
      </c>
      <c r="Q130" s="220" t="s">
        <v>3</v>
      </c>
      <c r="R130" s="220" t="s">
        <v>1</v>
      </c>
      <c r="S130" s="221" t="s">
        <v>2</v>
      </c>
    </row>
    <row r="131" spans="1:19" s="230" customFormat="1" ht="20.25" customHeight="1" thickTop="1">
      <c r="A131" s="222" t="s">
        <v>213</v>
      </c>
      <c r="B131" s="223">
        <v>1456468</v>
      </c>
      <c r="C131" s="224">
        <v>720740</v>
      </c>
      <c r="D131" s="225">
        <v>735728</v>
      </c>
      <c r="E131" s="226">
        <v>98585</v>
      </c>
      <c r="F131" s="226">
        <v>48799</v>
      </c>
      <c r="G131" s="226">
        <v>49786</v>
      </c>
      <c r="H131" s="227">
        <v>300975</v>
      </c>
      <c r="I131" s="226">
        <v>147671</v>
      </c>
      <c r="J131" s="228">
        <v>153304</v>
      </c>
      <c r="K131" s="226">
        <v>218060</v>
      </c>
      <c r="L131" s="226">
        <v>105027</v>
      </c>
      <c r="M131" s="226">
        <v>113033</v>
      </c>
      <c r="N131" s="227">
        <v>433533</v>
      </c>
      <c r="O131" s="226">
        <v>215260</v>
      </c>
      <c r="P131" s="228">
        <v>218273</v>
      </c>
      <c r="Q131" s="226">
        <v>405315</v>
      </c>
      <c r="R131" s="226">
        <v>203983</v>
      </c>
      <c r="S131" s="229">
        <v>201332</v>
      </c>
    </row>
    <row r="132" spans="1:19" s="218" customFormat="1" ht="20.25" customHeight="1">
      <c r="A132" s="231" t="s">
        <v>56</v>
      </c>
      <c r="B132" s="232">
        <v>53931</v>
      </c>
      <c r="C132" s="233">
        <v>27666</v>
      </c>
      <c r="D132" s="234">
        <v>26265</v>
      </c>
      <c r="E132" s="233">
        <v>3167</v>
      </c>
      <c r="F132" s="233">
        <v>1661</v>
      </c>
      <c r="G132" s="233">
        <v>1506</v>
      </c>
      <c r="H132" s="232">
        <v>9800</v>
      </c>
      <c r="I132" s="233">
        <v>5067</v>
      </c>
      <c r="J132" s="234">
        <v>4733</v>
      </c>
      <c r="K132" s="233">
        <v>7439</v>
      </c>
      <c r="L132" s="233">
        <v>3797</v>
      </c>
      <c r="M132" s="233">
        <v>3642</v>
      </c>
      <c r="N132" s="232">
        <v>15572</v>
      </c>
      <c r="O132" s="233">
        <v>7937</v>
      </c>
      <c r="P132" s="234">
        <v>7635</v>
      </c>
      <c r="Q132" s="233">
        <v>17953</v>
      </c>
      <c r="R132" s="233">
        <v>9204</v>
      </c>
      <c r="S132" s="235">
        <v>8749</v>
      </c>
    </row>
    <row r="133" spans="1:19" s="218" customFormat="1" ht="20.25" customHeight="1">
      <c r="A133" s="231" t="s">
        <v>50</v>
      </c>
      <c r="B133" s="232">
        <v>72587</v>
      </c>
      <c r="C133" s="233">
        <v>37417</v>
      </c>
      <c r="D133" s="234">
        <v>35170</v>
      </c>
      <c r="E133" s="233">
        <v>3448</v>
      </c>
      <c r="F133" s="233">
        <v>1776</v>
      </c>
      <c r="G133" s="233">
        <v>1672</v>
      </c>
      <c r="H133" s="232">
        <v>13663</v>
      </c>
      <c r="I133" s="233">
        <v>7124</v>
      </c>
      <c r="J133" s="234">
        <v>6539</v>
      </c>
      <c r="K133" s="233">
        <v>10835</v>
      </c>
      <c r="L133" s="233">
        <v>5527</v>
      </c>
      <c r="M133" s="233">
        <v>5308</v>
      </c>
      <c r="N133" s="232">
        <v>19611</v>
      </c>
      <c r="O133" s="233">
        <v>10076</v>
      </c>
      <c r="P133" s="234">
        <v>9535</v>
      </c>
      <c r="Q133" s="233">
        <v>25030</v>
      </c>
      <c r="R133" s="233">
        <v>12914</v>
      </c>
      <c r="S133" s="235">
        <v>12116</v>
      </c>
    </row>
    <row r="134" spans="1:19" s="218" customFormat="1" ht="20.25" customHeight="1">
      <c r="A134" s="231" t="s">
        <v>44</v>
      </c>
      <c r="B134" s="232">
        <v>74518</v>
      </c>
      <c r="C134" s="233">
        <v>38554</v>
      </c>
      <c r="D134" s="234">
        <v>35964</v>
      </c>
      <c r="E134" s="233">
        <v>3043</v>
      </c>
      <c r="F134" s="233">
        <v>1572</v>
      </c>
      <c r="G134" s="233">
        <v>1471</v>
      </c>
      <c r="H134" s="232">
        <v>14757</v>
      </c>
      <c r="I134" s="233">
        <v>7686</v>
      </c>
      <c r="J134" s="234">
        <v>7071</v>
      </c>
      <c r="K134" s="233">
        <v>10938</v>
      </c>
      <c r="L134" s="233">
        <v>5487</v>
      </c>
      <c r="M134" s="233">
        <v>5451</v>
      </c>
      <c r="N134" s="232">
        <v>20012</v>
      </c>
      <c r="O134" s="233">
        <v>10626</v>
      </c>
      <c r="P134" s="234">
        <v>9386</v>
      </c>
      <c r="Q134" s="233">
        <v>25768</v>
      </c>
      <c r="R134" s="233">
        <v>13183</v>
      </c>
      <c r="S134" s="235">
        <v>12585</v>
      </c>
    </row>
    <row r="135" spans="1:19" s="218" customFormat="1" ht="20.25" customHeight="1">
      <c r="A135" s="231" t="s">
        <v>38</v>
      </c>
      <c r="B135" s="232">
        <v>89914</v>
      </c>
      <c r="C135" s="233">
        <v>46825</v>
      </c>
      <c r="D135" s="234">
        <v>43089</v>
      </c>
      <c r="E135" s="233">
        <v>4442</v>
      </c>
      <c r="F135" s="233">
        <v>2321</v>
      </c>
      <c r="G135" s="233">
        <v>2121</v>
      </c>
      <c r="H135" s="232">
        <v>18953</v>
      </c>
      <c r="I135" s="233">
        <v>9956</v>
      </c>
      <c r="J135" s="234">
        <v>8997</v>
      </c>
      <c r="K135" s="233">
        <v>12713</v>
      </c>
      <c r="L135" s="233">
        <v>6433</v>
      </c>
      <c r="M135" s="233">
        <v>6280</v>
      </c>
      <c r="N135" s="232">
        <v>25257</v>
      </c>
      <c r="O135" s="233">
        <v>13334</v>
      </c>
      <c r="P135" s="234">
        <v>11923</v>
      </c>
      <c r="Q135" s="233">
        <v>28549</v>
      </c>
      <c r="R135" s="233">
        <v>14781</v>
      </c>
      <c r="S135" s="235">
        <v>13768</v>
      </c>
    </row>
    <row r="136" spans="1:19" s="218" customFormat="1" ht="20.25" customHeight="1">
      <c r="A136" s="231" t="s">
        <v>32</v>
      </c>
      <c r="B136" s="232">
        <v>108958</v>
      </c>
      <c r="C136" s="233">
        <v>56759</v>
      </c>
      <c r="D136" s="234">
        <v>52199</v>
      </c>
      <c r="E136" s="233">
        <v>6884</v>
      </c>
      <c r="F136" s="233">
        <v>3500</v>
      </c>
      <c r="G136" s="233">
        <v>3384</v>
      </c>
      <c r="H136" s="232">
        <v>23735</v>
      </c>
      <c r="I136" s="233">
        <v>12332</v>
      </c>
      <c r="J136" s="234">
        <v>11403</v>
      </c>
      <c r="K136" s="233">
        <v>15297</v>
      </c>
      <c r="L136" s="233">
        <v>7820</v>
      </c>
      <c r="M136" s="233">
        <v>7477</v>
      </c>
      <c r="N136" s="232">
        <v>32228</v>
      </c>
      <c r="O136" s="233">
        <v>16840</v>
      </c>
      <c r="P136" s="234">
        <v>15388</v>
      </c>
      <c r="Q136" s="233">
        <v>30814</v>
      </c>
      <c r="R136" s="233">
        <v>16267</v>
      </c>
      <c r="S136" s="235">
        <v>14547</v>
      </c>
    </row>
    <row r="137" spans="1:19" s="218" customFormat="1" ht="20.25" customHeight="1">
      <c r="A137" s="231" t="s">
        <v>26</v>
      </c>
      <c r="B137" s="232">
        <v>98490</v>
      </c>
      <c r="C137" s="233">
        <v>51634</v>
      </c>
      <c r="D137" s="234">
        <v>46856</v>
      </c>
      <c r="E137" s="233">
        <v>6933</v>
      </c>
      <c r="F137" s="233">
        <v>3625</v>
      </c>
      <c r="G137" s="233">
        <v>3308</v>
      </c>
      <c r="H137" s="232">
        <v>21577</v>
      </c>
      <c r="I137" s="233">
        <v>11033</v>
      </c>
      <c r="J137" s="234">
        <v>10544</v>
      </c>
      <c r="K137" s="233">
        <v>13427</v>
      </c>
      <c r="L137" s="233">
        <v>6981</v>
      </c>
      <c r="M137" s="233">
        <v>6446</v>
      </c>
      <c r="N137" s="232">
        <v>30502</v>
      </c>
      <c r="O137" s="233">
        <v>16248</v>
      </c>
      <c r="P137" s="234">
        <v>14254</v>
      </c>
      <c r="Q137" s="233">
        <v>26051</v>
      </c>
      <c r="R137" s="233">
        <v>13747</v>
      </c>
      <c r="S137" s="235">
        <v>12304</v>
      </c>
    </row>
    <row r="138" spans="1:19" s="218" customFormat="1" ht="20.25" customHeight="1">
      <c r="A138" s="231" t="s">
        <v>20</v>
      </c>
      <c r="B138" s="232">
        <v>83055</v>
      </c>
      <c r="C138" s="233">
        <v>42471</v>
      </c>
      <c r="D138" s="234">
        <v>40584</v>
      </c>
      <c r="E138" s="233">
        <v>5842</v>
      </c>
      <c r="F138" s="233">
        <v>3017</v>
      </c>
      <c r="G138" s="233">
        <v>2825</v>
      </c>
      <c r="H138" s="232">
        <v>17175</v>
      </c>
      <c r="I138" s="233">
        <v>8752</v>
      </c>
      <c r="J138" s="234">
        <v>8423</v>
      </c>
      <c r="K138" s="233">
        <v>11331</v>
      </c>
      <c r="L138" s="233">
        <v>5686</v>
      </c>
      <c r="M138" s="233">
        <v>5645</v>
      </c>
      <c r="N138" s="232">
        <v>25621</v>
      </c>
      <c r="O138" s="233">
        <v>13221</v>
      </c>
      <c r="P138" s="234">
        <v>12400</v>
      </c>
      <c r="Q138" s="233">
        <v>23086</v>
      </c>
      <c r="R138" s="233">
        <v>11795</v>
      </c>
      <c r="S138" s="235">
        <v>11291</v>
      </c>
    </row>
    <row r="139" spans="1:19" s="218" customFormat="1" ht="20.25" customHeight="1">
      <c r="A139" s="231" t="s">
        <v>14</v>
      </c>
      <c r="B139" s="232">
        <v>109888</v>
      </c>
      <c r="C139" s="233">
        <v>55341</v>
      </c>
      <c r="D139" s="234">
        <v>54547</v>
      </c>
      <c r="E139" s="233">
        <v>6678</v>
      </c>
      <c r="F139" s="233">
        <v>3547</v>
      </c>
      <c r="G139" s="233">
        <v>3131</v>
      </c>
      <c r="H139" s="232">
        <v>21727</v>
      </c>
      <c r="I139" s="233">
        <v>10773</v>
      </c>
      <c r="J139" s="234">
        <v>10954</v>
      </c>
      <c r="K139" s="233">
        <v>15852</v>
      </c>
      <c r="L139" s="233">
        <v>7735</v>
      </c>
      <c r="M139" s="233">
        <v>8117</v>
      </c>
      <c r="N139" s="232">
        <v>31921</v>
      </c>
      <c r="O139" s="233">
        <v>16487</v>
      </c>
      <c r="P139" s="234">
        <v>15434</v>
      </c>
      <c r="Q139" s="233">
        <v>33710</v>
      </c>
      <c r="R139" s="233">
        <v>16799</v>
      </c>
      <c r="S139" s="235">
        <v>16911</v>
      </c>
    </row>
    <row r="140" spans="1:19" s="218" customFormat="1" ht="20.25" customHeight="1">
      <c r="A140" s="231" t="s">
        <v>9</v>
      </c>
      <c r="B140" s="232">
        <v>113414</v>
      </c>
      <c r="C140" s="233">
        <v>56288</v>
      </c>
      <c r="D140" s="234">
        <v>57126</v>
      </c>
      <c r="E140" s="233">
        <v>6294</v>
      </c>
      <c r="F140" s="233">
        <v>3367</v>
      </c>
      <c r="G140" s="233">
        <v>2927</v>
      </c>
      <c r="H140" s="232">
        <v>22747</v>
      </c>
      <c r="I140" s="233">
        <v>10935</v>
      </c>
      <c r="J140" s="234">
        <v>11812</v>
      </c>
      <c r="K140" s="233">
        <v>16266</v>
      </c>
      <c r="L140" s="233">
        <v>8041</v>
      </c>
      <c r="M140" s="233">
        <v>8225</v>
      </c>
      <c r="N140" s="232">
        <v>31537</v>
      </c>
      <c r="O140" s="233">
        <v>15977</v>
      </c>
      <c r="P140" s="234">
        <v>15560</v>
      </c>
      <c r="Q140" s="233">
        <v>36570</v>
      </c>
      <c r="R140" s="233">
        <v>17968</v>
      </c>
      <c r="S140" s="235">
        <v>18602</v>
      </c>
    </row>
    <row r="141" spans="1:19" s="218" customFormat="1" ht="20.25" customHeight="1">
      <c r="A141" s="231" t="s">
        <v>59</v>
      </c>
      <c r="B141" s="232">
        <v>131152</v>
      </c>
      <c r="C141" s="233">
        <v>65095</v>
      </c>
      <c r="D141" s="234">
        <v>66057</v>
      </c>
      <c r="E141" s="233">
        <v>7386</v>
      </c>
      <c r="F141" s="233">
        <v>3786</v>
      </c>
      <c r="G141" s="233">
        <v>3600</v>
      </c>
      <c r="H141" s="232">
        <v>27674</v>
      </c>
      <c r="I141" s="233">
        <v>13387</v>
      </c>
      <c r="J141" s="234">
        <v>14287</v>
      </c>
      <c r="K141" s="233">
        <v>18136</v>
      </c>
      <c r="L141" s="233">
        <v>8829</v>
      </c>
      <c r="M141" s="233">
        <v>9307</v>
      </c>
      <c r="N141" s="232">
        <v>37114</v>
      </c>
      <c r="O141" s="233">
        <v>18340</v>
      </c>
      <c r="P141" s="234">
        <v>18774</v>
      </c>
      <c r="Q141" s="233">
        <v>40842</v>
      </c>
      <c r="R141" s="233">
        <v>20753</v>
      </c>
      <c r="S141" s="235">
        <v>20089</v>
      </c>
    </row>
    <row r="142" spans="1:19" s="218" customFormat="1" ht="20.25" customHeight="1">
      <c r="A142" s="231" t="s">
        <v>65</v>
      </c>
      <c r="B142" s="232">
        <v>122103</v>
      </c>
      <c r="C142" s="233">
        <v>60586</v>
      </c>
      <c r="D142" s="234">
        <v>61517</v>
      </c>
      <c r="E142" s="233">
        <v>7361</v>
      </c>
      <c r="F142" s="233">
        <v>3698</v>
      </c>
      <c r="G142" s="233">
        <v>3663</v>
      </c>
      <c r="H142" s="232">
        <v>26171</v>
      </c>
      <c r="I142" s="233">
        <v>12907</v>
      </c>
      <c r="J142" s="234">
        <v>13264</v>
      </c>
      <c r="K142" s="233">
        <v>17036</v>
      </c>
      <c r="L142" s="233">
        <v>8193</v>
      </c>
      <c r="M142" s="233">
        <v>8843</v>
      </c>
      <c r="N142" s="232">
        <v>36957</v>
      </c>
      <c r="O142" s="233">
        <v>18116</v>
      </c>
      <c r="P142" s="234">
        <v>18841</v>
      </c>
      <c r="Q142" s="233">
        <v>34578</v>
      </c>
      <c r="R142" s="233">
        <v>17672</v>
      </c>
      <c r="S142" s="235">
        <v>16906</v>
      </c>
    </row>
    <row r="143" spans="1:19" s="218" customFormat="1" ht="20.25" customHeight="1">
      <c r="A143" s="231" t="s">
        <v>71</v>
      </c>
      <c r="B143" s="232">
        <v>111177</v>
      </c>
      <c r="C143" s="233">
        <v>54867</v>
      </c>
      <c r="D143" s="234">
        <v>56310</v>
      </c>
      <c r="E143" s="233">
        <v>8016</v>
      </c>
      <c r="F143" s="233">
        <v>3865</v>
      </c>
      <c r="G143" s="233">
        <v>4151</v>
      </c>
      <c r="H143" s="232">
        <v>23454</v>
      </c>
      <c r="I143" s="233">
        <v>11358</v>
      </c>
      <c r="J143" s="234">
        <v>12096</v>
      </c>
      <c r="K143" s="233">
        <v>16843</v>
      </c>
      <c r="L143" s="233">
        <v>7785</v>
      </c>
      <c r="M143" s="233">
        <v>9058</v>
      </c>
      <c r="N143" s="232">
        <v>35802</v>
      </c>
      <c r="O143" s="233">
        <v>17301</v>
      </c>
      <c r="P143" s="234">
        <v>18501</v>
      </c>
      <c r="Q143" s="233">
        <v>27062</v>
      </c>
      <c r="R143" s="233">
        <v>14558</v>
      </c>
      <c r="S143" s="235">
        <v>12504</v>
      </c>
    </row>
    <row r="144" spans="1:19" s="218" customFormat="1" ht="20.25" customHeight="1">
      <c r="A144" s="231" t="s">
        <v>78</v>
      </c>
      <c r="B144" s="232">
        <v>91802</v>
      </c>
      <c r="C144" s="233">
        <v>44279</v>
      </c>
      <c r="D144" s="234">
        <v>47523</v>
      </c>
      <c r="E144" s="233">
        <v>7953</v>
      </c>
      <c r="F144" s="233">
        <v>3846</v>
      </c>
      <c r="G144" s="233">
        <v>4107</v>
      </c>
      <c r="H144" s="232">
        <v>19296</v>
      </c>
      <c r="I144" s="233">
        <v>9159</v>
      </c>
      <c r="J144" s="234">
        <v>10137</v>
      </c>
      <c r="K144" s="233">
        <v>15785</v>
      </c>
      <c r="L144" s="233">
        <v>7339</v>
      </c>
      <c r="M144" s="233">
        <v>8446</v>
      </c>
      <c r="N144" s="232">
        <v>29953</v>
      </c>
      <c r="O144" s="233">
        <v>14383</v>
      </c>
      <c r="P144" s="234">
        <v>15570</v>
      </c>
      <c r="Q144" s="233">
        <v>18815</v>
      </c>
      <c r="R144" s="233">
        <v>9552</v>
      </c>
      <c r="S144" s="235">
        <v>9263</v>
      </c>
    </row>
    <row r="145" spans="1:19" s="218" customFormat="1" ht="20.25" customHeight="1">
      <c r="A145" s="231" t="s">
        <v>83</v>
      </c>
      <c r="B145" s="232">
        <v>61567</v>
      </c>
      <c r="C145" s="233">
        <v>28800</v>
      </c>
      <c r="D145" s="234">
        <v>32767</v>
      </c>
      <c r="E145" s="233">
        <v>6015</v>
      </c>
      <c r="F145" s="233">
        <v>2754</v>
      </c>
      <c r="G145" s="233">
        <v>3261</v>
      </c>
      <c r="H145" s="232">
        <v>12948</v>
      </c>
      <c r="I145" s="233">
        <v>6061</v>
      </c>
      <c r="J145" s="234">
        <v>6887</v>
      </c>
      <c r="K145" s="233">
        <v>11180</v>
      </c>
      <c r="L145" s="233">
        <v>5095</v>
      </c>
      <c r="M145" s="233">
        <v>6085</v>
      </c>
      <c r="N145" s="232">
        <v>20046</v>
      </c>
      <c r="O145" s="233">
        <v>9520</v>
      </c>
      <c r="P145" s="234">
        <v>10526</v>
      </c>
      <c r="Q145" s="233">
        <v>11378</v>
      </c>
      <c r="R145" s="233">
        <v>5370</v>
      </c>
      <c r="S145" s="235">
        <v>6008</v>
      </c>
    </row>
    <row r="146" spans="1:19" s="218" customFormat="1" ht="20.25" customHeight="1">
      <c r="A146" s="231" t="s">
        <v>91</v>
      </c>
      <c r="B146" s="232">
        <v>51083</v>
      </c>
      <c r="C146" s="233">
        <v>23162</v>
      </c>
      <c r="D146" s="234">
        <v>27921</v>
      </c>
      <c r="E146" s="233">
        <v>5481</v>
      </c>
      <c r="F146" s="233">
        <v>2412</v>
      </c>
      <c r="G146" s="233">
        <v>3069</v>
      </c>
      <c r="H146" s="232">
        <v>10500</v>
      </c>
      <c r="I146" s="233">
        <v>4770</v>
      </c>
      <c r="J146" s="234">
        <v>5730</v>
      </c>
      <c r="K146" s="233">
        <v>9631</v>
      </c>
      <c r="L146" s="233">
        <v>4365</v>
      </c>
      <c r="M146" s="233">
        <v>5266</v>
      </c>
      <c r="N146" s="232">
        <v>16142</v>
      </c>
      <c r="O146" s="233">
        <v>7387</v>
      </c>
      <c r="P146" s="234">
        <v>8755</v>
      </c>
      <c r="Q146" s="233">
        <v>9329</v>
      </c>
      <c r="R146" s="233">
        <v>4228</v>
      </c>
      <c r="S146" s="235">
        <v>5101</v>
      </c>
    </row>
    <row r="147" spans="1:19" s="218" customFormat="1" ht="20.25" customHeight="1">
      <c r="A147" s="231" t="s">
        <v>94</v>
      </c>
      <c r="B147" s="232">
        <v>39612</v>
      </c>
      <c r="C147" s="233">
        <v>16819</v>
      </c>
      <c r="D147" s="234">
        <v>22793</v>
      </c>
      <c r="E147" s="233">
        <v>4629</v>
      </c>
      <c r="F147" s="233">
        <v>2073</v>
      </c>
      <c r="G147" s="233">
        <v>2556</v>
      </c>
      <c r="H147" s="232">
        <v>8043</v>
      </c>
      <c r="I147" s="233">
        <v>3487</v>
      </c>
      <c r="J147" s="234">
        <v>4556</v>
      </c>
      <c r="K147" s="233">
        <v>7355</v>
      </c>
      <c r="L147" s="233">
        <v>3231</v>
      </c>
      <c r="M147" s="233">
        <v>4124</v>
      </c>
      <c r="N147" s="232">
        <v>12233</v>
      </c>
      <c r="O147" s="233">
        <v>5180</v>
      </c>
      <c r="P147" s="234">
        <v>7053</v>
      </c>
      <c r="Q147" s="233">
        <v>7352</v>
      </c>
      <c r="R147" s="233">
        <v>2848</v>
      </c>
      <c r="S147" s="235">
        <v>4504</v>
      </c>
    </row>
    <row r="148" spans="1:19" s="218" customFormat="1" ht="20.25" customHeight="1" thickBot="1">
      <c r="A148" s="236" t="s">
        <v>370</v>
      </c>
      <c r="B148" s="237">
        <v>43217</v>
      </c>
      <c r="C148" s="238">
        <v>14177</v>
      </c>
      <c r="D148" s="239">
        <v>29040</v>
      </c>
      <c r="E148" s="238">
        <v>5013</v>
      </c>
      <c r="F148" s="238">
        <v>1979</v>
      </c>
      <c r="G148" s="238">
        <v>3034</v>
      </c>
      <c r="H148" s="237">
        <v>8755</v>
      </c>
      <c r="I148" s="238">
        <v>2884</v>
      </c>
      <c r="J148" s="239">
        <v>5871</v>
      </c>
      <c r="K148" s="238">
        <v>7996</v>
      </c>
      <c r="L148" s="238">
        <v>2683</v>
      </c>
      <c r="M148" s="238">
        <v>5313</v>
      </c>
      <c r="N148" s="237">
        <v>13025</v>
      </c>
      <c r="O148" s="238">
        <v>4287</v>
      </c>
      <c r="P148" s="239">
        <v>8738</v>
      </c>
      <c r="Q148" s="238">
        <v>8428</v>
      </c>
      <c r="R148" s="238">
        <v>2344</v>
      </c>
      <c r="S148" s="240">
        <v>6084</v>
      </c>
    </row>
  </sheetData>
  <mergeCells count="13">
    <mergeCell ref="Q129:S129"/>
    <mergeCell ref="B129:D129"/>
    <mergeCell ref="E129:G129"/>
    <mergeCell ref="H129:J129"/>
    <mergeCell ref="K129:M129"/>
    <mergeCell ref="N129:P129"/>
    <mergeCell ref="Q3:S3"/>
    <mergeCell ref="A1:G1"/>
    <mergeCell ref="B3:D3"/>
    <mergeCell ref="E3:G3"/>
    <mergeCell ref="H3:J3"/>
    <mergeCell ref="K3:M3"/>
    <mergeCell ref="N3:P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148"/>
  <sheetViews>
    <sheetView zoomScaleNormal="100" workbookViewId="0">
      <selection sqref="A1:G1"/>
    </sheetView>
  </sheetViews>
  <sheetFormatPr defaultColWidth="8.88671875" defaultRowHeight="14.25"/>
  <cols>
    <col min="1" max="1" width="10.21875" style="80" customWidth="1"/>
    <col min="2" max="4" width="12.109375" style="36" customWidth="1"/>
    <col min="5" max="19" width="10.6640625" style="36" customWidth="1"/>
    <col min="20" max="16384" width="8.88671875" style="36"/>
  </cols>
  <sheetData>
    <row r="1" spans="1:19" ht="22.5">
      <c r="A1" s="334" t="s">
        <v>373</v>
      </c>
      <c r="B1" s="334"/>
      <c r="C1" s="334"/>
      <c r="D1" s="334"/>
      <c r="E1" s="334"/>
      <c r="F1" s="334"/>
      <c r="G1" s="334"/>
    </row>
    <row r="2" spans="1:19" ht="18.75" thickBot="1">
      <c r="A2" s="144"/>
    </row>
    <row r="3" spans="1:19" ht="24.75" customHeight="1">
      <c r="A3" s="188" t="s">
        <v>219</v>
      </c>
      <c r="B3" s="363" t="s">
        <v>361</v>
      </c>
      <c r="C3" s="363"/>
      <c r="D3" s="363"/>
      <c r="E3" s="361" t="s">
        <v>362</v>
      </c>
      <c r="F3" s="361"/>
      <c r="G3" s="361"/>
      <c r="H3" s="363" t="s">
        <v>363</v>
      </c>
      <c r="I3" s="363"/>
      <c r="J3" s="363"/>
      <c r="K3" s="361" t="s">
        <v>364</v>
      </c>
      <c r="L3" s="361"/>
      <c r="M3" s="361"/>
      <c r="N3" s="363" t="s">
        <v>365</v>
      </c>
      <c r="O3" s="363"/>
      <c r="P3" s="363"/>
      <c r="Q3" s="361" t="s">
        <v>366</v>
      </c>
      <c r="R3" s="361"/>
      <c r="S3" s="362"/>
    </row>
    <row r="4" spans="1:19" ht="24.75" customHeight="1" thickBot="1">
      <c r="A4" s="189" t="s">
        <v>343</v>
      </c>
      <c r="B4" s="190" t="s">
        <v>3</v>
      </c>
      <c r="C4" s="191" t="s">
        <v>1</v>
      </c>
      <c r="D4" s="191" t="s">
        <v>2</v>
      </c>
      <c r="E4" s="192" t="s">
        <v>3</v>
      </c>
      <c r="F4" s="192" t="s">
        <v>1</v>
      </c>
      <c r="G4" s="192" t="s">
        <v>2</v>
      </c>
      <c r="H4" s="191" t="s">
        <v>3</v>
      </c>
      <c r="I4" s="191" t="s">
        <v>1</v>
      </c>
      <c r="J4" s="191" t="s">
        <v>2</v>
      </c>
      <c r="K4" s="192" t="s">
        <v>3</v>
      </c>
      <c r="L4" s="192" t="s">
        <v>1</v>
      </c>
      <c r="M4" s="192" t="s">
        <v>2</v>
      </c>
      <c r="N4" s="191" t="s">
        <v>3</v>
      </c>
      <c r="O4" s="191" t="s">
        <v>1</v>
      </c>
      <c r="P4" s="191" t="s">
        <v>2</v>
      </c>
      <c r="Q4" s="192" t="s">
        <v>3</v>
      </c>
      <c r="R4" s="192" t="s">
        <v>1</v>
      </c>
      <c r="S4" s="193" t="s">
        <v>2</v>
      </c>
    </row>
    <row r="5" spans="1:19" s="151" customFormat="1" ht="25.5" customHeight="1" thickTop="1">
      <c r="A5" s="194" t="s">
        <v>213</v>
      </c>
      <c r="B5" s="241">
        <f>SUM(E5,H5,K5,N5,Q5)</f>
        <v>1450062</v>
      </c>
      <c r="C5" s="242">
        <f>SUM(F5,I5,L5,O5,R5)</f>
        <v>717348</v>
      </c>
      <c r="D5" s="242">
        <f>SUM(G5,J5,M5,P5,S5)</f>
        <v>732714</v>
      </c>
      <c r="E5" s="241">
        <f t="shared" ref="E5:S5" si="0">SUM(E7:E11,E13:E17,E19:E23,E25:E29,E31:E35,E37:E41,E43:E47,E49:E53,E55:E59,E61:E65,E67:E71,E73:E77,E79:E83,E85:E89,E91:E95,E97:E101,E103:E107,E109:E113,E115:E119,E121:E126)</f>
        <v>102897</v>
      </c>
      <c r="F5" s="243">
        <f t="shared" si="0"/>
        <v>50810</v>
      </c>
      <c r="G5" s="244">
        <f t="shared" si="0"/>
        <v>52087</v>
      </c>
      <c r="H5" s="241">
        <f t="shared" ref="H5" si="1">SUM(H7:H11,H13:H17,H19:H23,H25:H29,H31:H35,H37:H41,H43:H47,H49:H53,H55:H59,H61:H65,H67:H71,H73:H77,H79:H83,H85:H89,H91:H95,H97:H101,H103:H107,H109:H113,H115:H119,H121:H126)</f>
        <v>296576</v>
      </c>
      <c r="I5" s="243">
        <f t="shared" si="0"/>
        <v>145374</v>
      </c>
      <c r="J5" s="244">
        <f t="shared" si="0"/>
        <v>151202</v>
      </c>
      <c r="K5" s="241">
        <f t="shared" ref="K5" si="2">SUM(K7:K11,K13:K17,K19:K23,K25:K29,K31:K35,K37:K41,K43:K47,K49:K53,K55:K59,K61:K65,K67:K71,K73:K77,K79:K83,K85:K89,K91:K95,K97:K101,K103:K107,K109:K113,K115:K119,K121:K126)</f>
        <v>214579</v>
      </c>
      <c r="L5" s="243">
        <f t="shared" si="0"/>
        <v>103257</v>
      </c>
      <c r="M5" s="244">
        <f t="shared" si="0"/>
        <v>111322</v>
      </c>
      <c r="N5" s="241">
        <f t="shared" ref="N5" si="3">SUM(N7:N11,N13:N17,N19:N23,N25:N29,N31:N35,N37:N41,N43:N47,N49:N53,N55:N59,N61:N65,N67:N71,N73:N77,N79:N83,N85:N89,N91:N95,N97:N101,N103:N107,N109:N113,N115:N119,N121:N126)</f>
        <v>430431</v>
      </c>
      <c r="O5" s="243">
        <f t="shared" si="0"/>
        <v>213611</v>
      </c>
      <c r="P5" s="242">
        <f t="shared" si="0"/>
        <v>216820</v>
      </c>
      <c r="Q5" s="241">
        <f t="shared" ref="Q5" si="4">SUM(Q7:Q11,Q13:Q17,Q19:Q23,Q25:Q29,Q31:Q35,Q37:Q41,Q43:Q47,Q49:Q53,Q55:Q59,Q61:Q65,Q67:Q71,Q73:Q77,Q79:Q83,Q85:Q89,Q91:Q95,Q97:Q101,Q103:Q107,Q109:Q113,Q115:Q119,Q121:Q126)</f>
        <v>405579</v>
      </c>
      <c r="R5" s="243">
        <f t="shared" si="0"/>
        <v>204296</v>
      </c>
      <c r="S5" s="245">
        <f t="shared" si="0"/>
        <v>201283</v>
      </c>
    </row>
    <row r="6" spans="1:19" s="59" customFormat="1" ht="15.75" customHeight="1">
      <c r="A6" s="198" t="s">
        <v>56</v>
      </c>
      <c r="B6" s="241">
        <f t="shared" ref="B6:D30" si="5">SUM(E6,H6,K6,N6,Q6)</f>
        <v>48770</v>
      </c>
      <c r="C6" s="242">
        <f t="shared" si="5"/>
        <v>24890</v>
      </c>
      <c r="D6" s="242">
        <f t="shared" si="5"/>
        <v>23880</v>
      </c>
      <c r="E6" s="246">
        <f t="shared" ref="E6:S6" si="6">SUM(E7:E11)</f>
        <v>3327</v>
      </c>
      <c r="F6" s="247">
        <f t="shared" si="6"/>
        <v>1721</v>
      </c>
      <c r="G6" s="248">
        <f t="shared" si="6"/>
        <v>1606</v>
      </c>
      <c r="H6" s="246">
        <f t="shared" ref="H6" si="7">SUM(H7:H11)</f>
        <v>8721</v>
      </c>
      <c r="I6" s="247">
        <f t="shared" si="6"/>
        <v>4512</v>
      </c>
      <c r="J6" s="248">
        <f t="shared" si="6"/>
        <v>4209</v>
      </c>
      <c r="K6" s="246">
        <f t="shared" ref="K6" si="8">SUM(K7:K11)</f>
        <v>6588</v>
      </c>
      <c r="L6" s="247">
        <f t="shared" si="6"/>
        <v>3399</v>
      </c>
      <c r="M6" s="248">
        <f t="shared" si="6"/>
        <v>3189</v>
      </c>
      <c r="N6" s="246">
        <f t="shared" ref="N6" si="9">SUM(N7:N11)</f>
        <v>14182</v>
      </c>
      <c r="O6" s="247">
        <f t="shared" si="6"/>
        <v>7165</v>
      </c>
      <c r="P6" s="248">
        <f t="shared" si="6"/>
        <v>7017</v>
      </c>
      <c r="Q6" s="246">
        <f t="shared" ref="Q6" si="10">SUM(Q7:Q11)</f>
        <v>15952</v>
      </c>
      <c r="R6" s="247">
        <f t="shared" si="6"/>
        <v>8093</v>
      </c>
      <c r="S6" s="249">
        <f t="shared" si="6"/>
        <v>7859</v>
      </c>
    </row>
    <row r="7" spans="1:19" ht="15.75" customHeight="1">
      <c r="A7" s="200" t="s">
        <v>345</v>
      </c>
      <c r="B7" s="250">
        <f>SUM(C7:D7)</f>
        <v>7147</v>
      </c>
      <c r="C7" s="251">
        <f t="shared" ref="C7:D11" si="11">F7+I7+L7+O7+R7</f>
        <v>3592</v>
      </c>
      <c r="D7" s="251">
        <f t="shared" si="11"/>
        <v>3555</v>
      </c>
      <c r="E7" s="252">
        <f>SUM(F7:G7)</f>
        <v>547</v>
      </c>
      <c r="F7" s="253">
        <v>278</v>
      </c>
      <c r="G7" s="254">
        <v>269</v>
      </c>
      <c r="H7" s="252">
        <f>SUM(I7:J7)</f>
        <v>1299</v>
      </c>
      <c r="I7" s="253">
        <v>669</v>
      </c>
      <c r="J7" s="254">
        <v>630</v>
      </c>
      <c r="K7" s="252">
        <f>SUM(L7:M7)</f>
        <v>916</v>
      </c>
      <c r="L7" s="253">
        <v>464</v>
      </c>
      <c r="M7" s="254">
        <v>452</v>
      </c>
      <c r="N7" s="252">
        <f>SUM(O7:P7)</f>
        <v>2106</v>
      </c>
      <c r="O7" s="253">
        <v>1044</v>
      </c>
      <c r="P7" s="254">
        <v>1062</v>
      </c>
      <c r="Q7" s="252">
        <f>SUM(R7:S7)</f>
        <v>2279</v>
      </c>
      <c r="R7" s="253">
        <v>1137</v>
      </c>
      <c r="S7" s="255">
        <v>1142</v>
      </c>
    </row>
    <row r="8" spans="1:19" ht="15.75" customHeight="1">
      <c r="A8" s="200" t="s">
        <v>347</v>
      </c>
      <c r="B8" s="250">
        <f>SUM(C8:D8)</f>
        <v>8656</v>
      </c>
      <c r="C8" s="251">
        <f t="shared" si="11"/>
        <v>4357</v>
      </c>
      <c r="D8" s="251">
        <f t="shared" si="11"/>
        <v>4299</v>
      </c>
      <c r="E8" s="252">
        <f>SUM(F8:G8)</f>
        <v>650</v>
      </c>
      <c r="F8" s="253">
        <v>321</v>
      </c>
      <c r="G8" s="254">
        <v>329</v>
      </c>
      <c r="H8" s="252">
        <f>SUM(I8:J8)</f>
        <v>1529</v>
      </c>
      <c r="I8" s="253">
        <v>784</v>
      </c>
      <c r="J8" s="254">
        <v>745</v>
      </c>
      <c r="K8" s="252">
        <f>SUM(L8:M8)</f>
        <v>1184</v>
      </c>
      <c r="L8" s="253">
        <v>603</v>
      </c>
      <c r="M8" s="254">
        <v>581</v>
      </c>
      <c r="N8" s="252">
        <f>SUM(O8:P8)</f>
        <v>2553</v>
      </c>
      <c r="O8" s="253">
        <v>1261</v>
      </c>
      <c r="P8" s="254">
        <v>1292</v>
      </c>
      <c r="Q8" s="252">
        <f>SUM(R8:S8)</f>
        <v>2740</v>
      </c>
      <c r="R8" s="253">
        <v>1388</v>
      </c>
      <c r="S8" s="255">
        <v>1352</v>
      </c>
    </row>
    <row r="9" spans="1:19" ht="15.75" customHeight="1">
      <c r="A9" s="200" t="s">
        <v>338</v>
      </c>
      <c r="B9" s="250">
        <f>SUM(C9:D9)</f>
        <v>9663</v>
      </c>
      <c r="C9" s="251">
        <f t="shared" si="11"/>
        <v>5004</v>
      </c>
      <c r="D9" s="251">
        <f t="shared" si="11"/>
        <v>4659</v>
      </c>
      <c r="E9" s="252">
        <f>SUM(F9:G9)</f>
        <v>664</v>
      </c>
      <c r="F9" s="253">
        <v>333</v>
      </c>
      <c r="G9" s="254">
        <v>331</v>
      </c>
      <c r="H9" s="252">
        <f>SUM(I9:J9)</f>
        <v>1732</v>
      </c>
      <c r="I9" s="253">
        <v>900</v>
      </c>
      <c r="J9" s="254">
        <v>832</v>
      </c>
      <c r="K9" s="252">
        <f>SUM(L9:M9)</f>
        <v>1266</v>
      </c>
      <c r="L9" s="253">
        <v>669</v>
      </c>
      <c r="M9" s="254">
        <v>597</v>
      </c>
      <c r="N9" s="252">
        <f>SUM(O9:P9)</f>
        <v>2819</v>
      </c>
      <c r="O9" s="253">
        <v>1459</v>
      </c>
      <c r="P9" s="254">
        <v>1360</v>
      </c>
      <c r="Q9" s="252">
        <f>SUM(R9:S9)</f>
        <v>3182</v>
      </c>
      <c r="R9" s="253">
        <v>1643</v>
      </c>
      <c r="S9" s="255">
        <v>1539</v>
      </c>
    </row>
    <row r="10" spans="1:19" ht="15.75" customHeight="1">
      <c r="A10" s="200" t="s">
        <v>344</v>
      </c>
      <c r="B10" s="250">
        <f>SUM(C10:D10)</f>
        <v>10801</v>
      </c>
      <c r="C10" s="251">
        <f t="shared" si="11"/>
        <v>5593</v>
      </c>
      <c r="D10" s="251">
        <f t="shared" si="11"/>
        <v>5208</v>
      </c>
      <c r="E10" s="252">
        <f>SUM(F10:G10)</f>
        <v>733</v>
      </c>
      <c r="F10" s="253">
        <v>406</v>
      </c>
      <c r="G10" s="254">
        <v>327</v>
      </c>
      <c r="H10" s="252">
        <f>SUM(I10:J10)</f>
        <v>1928</v>
      </c>
      <c r="I10" s="253">
        <v>1026</v>
      </c>
      <c r="J10" s="254">
        <v>902</v>
      </c>
      <c r="K10" s="252">
        <f>SUM(L10:M10)</f>
        <v>1479</v>
      </c>
      <c r="L10" s="253">
        <v>778</v>
      </c>
      <c r="M10" s="254">
        <v>701</v>
      </c>
      <c r="N10" s="252">
        <f>SUM(O10:P10)</f>
        <v>3138</v>
      </c>
      <c r="O10" s="253">
        <v>1609</v>
      </c>
      <c r="P10" s="254">
        <v>1529</v>
      </c>
      <c r="Q10" s="252">
        <f>SUM(R10:S10)</f>
        <v>3523</v>
      </c>
      <c r="R10" s="253">
        <v>1774</v>
      </c>
      <c r="S10" s="255">
        <v>1749</v>
      </c>
    </row>
    <row r="11" spans="1:19" ht="15.75" customHeight="1">
      <c r="A11" s="200" t="s">
        <v>339</v>
      </c>
      <c r="B11" s="250">
        <f>SUM(C11:D11)</f>
        <v>12503</v>
      </c>
      <c r="C11" s="251">
        <f t="shared" si="11"/>
        <v>6344</v>
      </c>
      <c r="D11" s="251">
        <f t="shared" si="11"/>
        <v>6159</v>
      </c>
      <c r="E11" s="252">
        <f>SUM(F11:G11)</f>
        <v>733</v>
      </c>
      <c r="F11" s="253">
        <v>383</v>
      </c>
      <c r="G11" s="254">
        <v>350</v>
      </c>
      <c r="H11" s="252">
        <f>SUM(I11:J11)</f>
        <v>2233</v>
      </c>
      <c r="I11" s="253">
        <v>1133</v>
      </c>
      <c r="J11" s="254">
        <v>1100</v>
      </c>
      <c r="K11" s="252">
        <f>SUM(L11:M11)</f>
        <v>1743</v>
      </c>
      <c r="L11" s="253">
        <v>885</v>
      </c>
      <c r="M11" s="254">
        <v>858</v>
      </c>
      <c r="N11" s="252">
        <f>SUM(O11:P11)</f>
        <v>3566</v>
      </c>
      <c r="O11" s="253">
        <v>1792</v>
      </c>
      <c r="P11" s="254">
        <v>1774</v>
      </c>
      <c r="Q11" s="252">
        <f>SUM(R11:S11)</f>
        <v>4228</v>
      </c>
      <c r="R11" s="253">
        <v>2151</v>
      </c>
      <c r="S11" s="255">
        <v>2077</v>
      </c>
    </row>
    <row r="12" spans="1:19" s="59" customFormat="1" ht="15.75" customHeight="1">
      <c r="A12" s="202" t="s">
        <v>50</v>
      </c>
      <c r="B12" s="241">
        <f t="shared" si="5"/>
        <v>70922</v>
      </c>
      <c r="C12" s="242">
        <f t="shared" si="5"/>
        <v>36597</v>
      </c>
      <c r="D12" s="242">
        <f t="shared" si="5"/>
        <v>34325</v>
      </c>
      <c r="E12" s="246">
        <f t="shared" ref="E12:S12" si="12">SUM(E13:E17)</f>
        <v>3846</v>
      </c>
      <c r="F12" s="247">
        <f t="shared" si="12"/>
        <v>1990</v>
      </c>
      <c r="G12" s="248">
        <f t="shared" si="12"/>
        <v>1856</v>
      </c>
      <c r="H12" s="246">
        <f t="shared" ref="H12" si="13">SUM(H13:H17)</f>
        <v>13054</v>
      </c>
      <c r="I12" s="247">
        <f t="shared" si="12"/>
        <v>6810</v>
      </c>
      <c r="J12" s="248">
        <f t="shared" si="12"/>
        <v>6244</v>
      </c>
      <c r="K12" s="246">
        <f t="shared" ref="K12" si="14">SUM(K13:K17)</f>
        <v>10695</v>
      </c>
      <c r="L12" s="247">
        <f t="shared" si="12"/>
        <v>5457</v>
      </c>
      <c r="M12" s="248">
        <f t="shared" si="12"/>
        <v>5238</v>
      </c>
      <c r="N12" s="246">
        <f t="shared" ref="N12" si="15">SUM(N13:N17)</f>
        <v>19367</v>
      </c>
      <c r="O12" s="247">
        <f t="shared" si="12"/>
        <v>9970</v>
      </c>
      <c r="P12" s="248">
        <f t="shared" si="12"/>
        <v>9397</v>
      </c>
      <c r="Q12" s="246">
        <f t="shared" ref="Q12" si="16">SUM(Q13:Q17)</f>
        <v>23960</v>
      </c>
      <c r="R12" s="247">
        <f t="shared" si="12"/>
        <v>12370</v>
      </c>
      <c r="S12" s="249">
        <f t="shared" si="12"/>
        <v>11590</v>
      </c>
    </row>
    <row r="13" spans="1:19" ht="15.75" customHeight="1">
      <c r="A13" s="200" t="s">
        <v>346</v>
      </c>
      <c r="B13" s="250">
        <f>SUM(C13:D13)</f>
        <v>13394</v>
      </c>
      <c r="C13" s="251">
        <f t="shared" ref="C13:D17" si="17">F13+I13+L13+O13+R13</f>
        <v>6915</v>
      </c>
      <c r="D13" s="251">
        <f t="shared" si="17"/>
        <v>6479</v>
      </c>
      <c r="E13" s="252">
        <f>SUM(F13:G13)</f>
        <v>856</v>
      </c>
      <c r="F13" s="253">
        <v>436</v>
      </c>
      <c r="G13" s="254">
        <v>420</v>
      </c>
      <c r="H13" s="252">
        <f>SUM(I13:J13)</f>
        <v>2328</v>
      </c>
      <c r="I13" s="253">
        <v>1221</v>
      </c>
      <c r="J13" s="254">
        <v>1107</v>
      </c>
      <c r="K13" s="252">
        <f>SUM(L13:M13)</f>
        <v>1955</v>
      </c>
      <c r="L13" s="253">
        <v>1017</v>
      </c>
      <c r="M13" s="254">
        <v>938</v>
      </c>
      <c r="N13" s="252">
        <f>SUM(O13:P13)</f>
        <v>3775</v>
      </c>
      <c r="O13" s="253">
        <v>1947</v>
      </c>
      <c r="P13" s="254">
        <v>1828</v>
      </c>
      <c r="Q13" s="252">
        <f>SUM(R13:S13)</f>
        <v>4480</v>
      </c>
      <c r="R13" s="253">
        <v>2294</v>
      </c>
      <c r="S13" s="255">
        <v>2186</v>
      </c>
    </row>
    <row r="14" spans="1:19" ht="15.75" customHeight="1">
      <c r="A14" s="200" t="s">
        <v>340</v>
      </c>
      <c r="B14" s="250">
        <f>SUM(C14:D14)</f>
        <v>13631</v>
      </c>
      <c r="C14" s="251">
        <f t="shared" si="17"/>
        <v>6979</v>
      </c>
      <c r="D14" s="251">
        <f t="shared" si="17"/>
        <v>6652</v>
      </c>
      <c r="E14" s="252">
        <f>SUM(F14:G14)</f>
        <v>791</v>
      </c>
      <c r="F14" s="253">
        <v>430</v>
      </c>
      <c r="G14" s="254">
        <v>361</v>
      </c>
      <c r="H14" s="252">
        <f>SUM(I14:J14)</f>
        <v>2466</v>
      </c>
      <c r="I14" s="253">
        <v>1271</v>
      </c>
      <c r="J14" s="254">
        <v>1195</v>
      </c>
      <c r="K14" s="252">
        <f>SUM(L14:M14)</f>
        <v>2129</v>
      </c>
      <c r="L14" s="253">
        <v>1062</v>
      </c>
      <c r="M14" s="254">
        <v>1067</v>
      </c>
      <c r="N14" s="252">
        <f>SUM(O14:P14)</f>
        <v>3740</v>
      </c>
      <c r="O14" s="253">
        <v>1892</v>
      </c>
      <c r="P14" s="254">
        <v>1848</v>
      </c>
      <c r="Q14" s="252">
        <f>SUM(R14:S14)</f>
        <v>4505</v>
      </c>
      <c r="R14" s="253">
        <v>2324</v>
      </c>
      <c r="S14" s="255">
        <v>2181</v>
      </c>
    </row>
    <row r="15" spans="1:19" ht="15.75" customHeight="1">
      <c r="A15" s="200" t="s">
        <v>337</v>
      </c>
      <c r="B15" s="250">
        <f>SUM(C15:D15)</f>
        <v>13760</v>
      </c>
      <c r="C15" s="251">
        <f t="shared" si="17"/>
        <v>7066</v>
      </c>
      <c r="D15" s="251">
        <f t="shared" si="17"/>
        <v>6694</v>
      </c>
      <c r="E15" s="252">
        <f>SUM(F15:G15)</f>
        <v>706</v>
      </c>
      <c r="F15" s="253">
        <v>363</v>
      </c>
      <c r="G15" s="254">
        <v>343</v>
      </c>
      <c r="H15" s="252">
        <f>SUM(I15:J15)</f>
        <v>2606</v>
      </c>
      <c r="I15" s="253">
        <v>1350</v>
      </c>
      <c r="J15" s="254">
        <v>1256</v>
      </c>
      <c r="K15" s="252">
        <f>SUM(L15:M15)</f>
        <v>2087</v>
      </c>
      <c r="L15" s="253">
        <v>1054</v>
      </c>
      <c r="M15" s="254">
        <v>1033</v>
      </c>
      <c r="N15" s="252">
        <f>SUM(O15:P15)</f>
        <v>3732</v>
      </c>
      <c r="O15" s="253">
        <v>1940</v>
      </c>
      <c r="P15" s="254">
        <v>1792</v>
      </c>
      <c r="Q15" s="252">
        <f>SUM(R15:S15)</f>
        <v>4629</v>
      </c>
      <c r="R15" s="253">
        <v>2359</v>
      </c>
      <c r="S15" s="255">
        <v>2270</v>
      </c>
    </row>
    <row r="16" spans="1:19" ht="15.75" customHeight="1">
      <c r="A16" s="200" t="s">
        <v>342</v>
      </c>
      <c r="B16" s="250">
        <f>SUM(C16:D16)</f>
        <v>15364</v>
      </c>
      <c r="C16" s="251">
        <f t="shared" si="17"/>
        <v>8016</v>
      </c>
      <c r="D16" s="251">
        <f t="shared" si="17"/>
        <v>7348</v>
      </c>
      <c r="E16" s="252">
        <f>SUM(F16:G16)</f>
        <v>762</v>
      </c>
      <c r="F16" s="253">
        <v>398</v>
      </c>
      <c r="G16" s="254">
        <v>364</v>
      </c>
      <c r="H16" s="252">
        <f>SUM(I16:J16)</f>
        <v>2829</v>
      </c>
      <c r="I16" s="253">
        <v>1498</v>
      </c>
      <c r="J16" s="254">
        <v>1331</v>
      </c>
      <c r="K16" s="252">
        <f>SUM(L16:M16)</f>
        <v>2322</v>
      </c>
      <c r="L16" s="253">
        <v>1205</v>
      </c>
      <c r="M16" s="254">
        <v>1117</v>
      </c>
      <c r="N16" s="252">
        <f>SUM(O16:P16)</f>
        <v>4108</v>
      </c>
      <c r="O16" s="253">
        <v>2116</v>
      </c>
      <c r="P16" s="254">
        <v>1992</v>
      </c>
      <c r="Q16" s="252">
        <f>SUM(R16:S16)</f>
        <v>5343</v>
      </c>
      <c r="R16" s="253">
        <v>2799</v>
      </c>
      <c r="S16" s="255">
        <v>2544</v>
      </c>
    </row>
    <row r="17" spans="1:19" ht="15.75" customHeight="1">
      <c r="A17" s="200" t="s">
        <v>341</v>
      </c>
      <c r="B17" s="250">
        <f>SUM(C17:D17)</f>
        <v>14773</v>
      </c>
      <c r="C17" s="251">
        <f t="shared" si="17"/>
        <v>7621</v>
      </c>
      <c r="D17" s="251">
        <f t="shared" si="17"/>
        <v>7152</v>
      </c>
      <c r="E17" s="252">
        <f>SUM(F17:G17)</f>
        <v>731</v>
      </c>
      <c r="F17" s="253">
        <v>363</v>
      </c>
      <c r="G17" s="254">
        <v>368</v>
      </c>
      <c r="H17" s="252">
        <f>SUM(I17:J17)</f>
        <v>2825</v>
      </c>
      <c r="I17" s="253">
        <v>1470</v>
      </c>
      <c r="J17" s="254">
        <v>1355</v>
      </c>
      <c r="K17" s="252">
        <f>SUM(L17:M17)</f>
        <v>2202</v>
      </c>
      <c r="L17" s="253">
        <v>1119</v>
      </c>
      <c r="M17" s="254">
        <v>1083</v>
      </c>
      <c r="N17" s="252">
        <f>SUM(O17:P17)</f>
        <v>4012</v>
      </c>
      <c r="O17" s="253">
        <v>2075</v>
      </c>
      <c r="P17" s="254">
        <v>1937</v>
      </c>
      <c r="Q17" s="252">
        <f>SUM(R17:S17)</f>
        <v>5003</v>
      </c>
      <c r="R17" s="253">
        <v>2594</v>
      </c>
      <c r="S17" s="255">
        <v>2409</v>
      </c>
    </row>
    <row r="18" spans="1:19" s="59" customFormat="1" ht="15.75" customHeight="1">
      <c r="A18" s="202" t="s">
        <v>44</v>
      </c>
      <c r="B18" s="241">
        <f t="shared" si="5"/>
        <v>75106</v>
      </c>
      <c r="C18" s="242">
        <f t="shared" si="5"/>
        <v>38821</v>
      </c>
      <c r="D18" s="242">
        <f t="shared" si="5"/>
        <v>36285</v>
      </c>
      <c r="E18" s="246">
        <f t="shared" ref="E18:S18" si="18">SUM(E19:E23)</f>
        <v>3295</v>
      </c>
      <c r="F18" s="247">
        <f t="shared" si="18"/>
        <v>1704</v>
      </c>
      <c r="G18" s="248">
        <f t="shared" si="18"/>
        <v>1591</v>
      </c>
      <c r="H18" s="246">
        <f t="shared" ref="H18" si="19">SUM(H19:H23)</f>
        <v>14547</v>
      </c>
      <c r="I18" s="247">
        <f t="shared" si="18"/>
        <v>7617</v>
      </c>
      <c r="J18" s="248">
        <f t="shared" si="18"/>
        <v>6930</v>
      </c>
      <c r="K18" s="246">
        <f t="shared" ref="K18" si="20">SUM(K19:K23)</f>
        <v>11219</v>
      </c>
      <c r="L18" s="247">
        <f t="shared" si="18"/>
        <v>5611</v>
      </c>
      <c r="M18" s="248">
        <f t="shared" si="18"/>
        <v>5608</v>
      </c>
      <c r="N18" s="246">
        <f t="shared" ref="N18" si="21">SUM(N19:N23)</f>
        <v>20089</v>
      </c>
      <c r="O18" s="247">
        <f t="shared" si="18"/>
        <v>10604</v>
      </c>
      <c r="P18" s="248">
        <f t="shared" si="18"/>
        <v>9485</v>
      </c>
      <c r="Q18" s="246">
        <f t="shared" ref="Q18" si="22">SUM(Q19:Q23)</f>
        <v>25956</v>
      </c>
      <c r="R18" s="247">
        <f t="shared" si="18"/>
        <v>13285</v>
      </c>
      <c r="S18" s="249">
        <f t="shared" si="18"/>
        <v>12671</v>
      </c>
    </row>
    <row r="19" spans="1:19" ht="15.75" customHeight="1">
      <c r="A19" s="200" t="s">
        <v>204</v>
      </c>
      <c r="B19" s="250">
        <f>SUM(C19:D19)</f>
        <v>15024</v>
      </c>
      <c r="C19" s="251">
        <f t="shared" ref="C19:D23" si="23">F19+I19+L19+O19+R19</f>
        <v>7743</v>
      </c>
      <c r="D19" s="251">
        <f t="shared" si="23"/>
        <v>7281</v>
      </c>
      <c r="E19" s="252">
        <f>SUM(F19:G19)</f>
        <v>691</v>
      </c>
      <c r="F19" s="253">
        <v>364</v>
      </c>
      <c r="G19" s="254">
        <v>327</v>
      </c>
      <c r="H19" s="252">
        <f>SUM(I19:J19)</f>
        <v>2810</v>
      </c>
      <c r="I19" s="253">
        <v>1496</v>
      </c>
      <c r="J19" s="254">
        <v>1314</v>
      </c>
      <c r="K19" s="252">
        <f>SUM(L19:M19)</f>
        <v>2264</v>
      </c>
      <c r="L19" s="253">
        <v>1129</v>
      </c>
      <c r="M19" s="254">
        <v>1135</v>
      </c>
      <c r="N19" s="252">
        <f>SUM(O19:P19)</f>
        <v>3999</v>
      </c>
      <c r="O19" s="253">
        <v>2041</v>
      </c>
      <c r="P19" s="254">
        <v>1958</v>
      </c>
      <c r="Q19" s="252">
        <f>SUM(R19:S19)</f>
        <v>5260</v>
      </c>
      <c r="R19" s="253">
        <v>2713</v>
      </c>
      <c r="S19" s="255">
        <v>2547</v>
      </c>
    </row>
    <row r="20" spans="1:19" ht="15.75" customHeight="1">
      <c r="A20" s="200" t="s">
        <v>214</v>
      </c>
      <c r="B20" s="250">
        <f>SUM(C20:D20)</f>
        <v>14337</v>
      </c>
      <c r="C20" s="251">
        <f t="shared" si="23"/>
        <v>7414</v>
      </c>
      <c r="D20" s="251">
        <f t="shared" si="23"/>
        <v>6923</v>
      </c>
      <c r="E20" s="252">
        <f>SUM(F20:G20)</f>
        <v>586</v>
      </c>
      <c r="F20" s="253">
        <v>310</v>
      </c>
      <c r="G20" s="254">
        <v>276</v>
      </c>
      <c r="H20" s="252">
        <f>SUM(I20:J20)</f>
        <v>2746</v>
      </c>
      <c r="I20" s="253">
        <v>1413</v>
      </c>
      <c r="J20" s="254">
        <v>1333</v>
      </c>
      <c r="K20" s="252">
        <f>SUM(L20:M20)</f>
        <v>2121</v>
      </c>
      <c r="L20" s="253">
        <v>1062</v>
      </c>
      <c r="M20" s="254">
        <v>1059</v>
      </c>
      <c r="N20" s="252">
        <f>SUM(O20:P20)</f>
        <v>3864</v>
      </c>
      <c r="O20" s="253">
        <v>2066</v>
      </c>
      <c r="P20" s="254">
        <v>1798</v>
      </c>
      <c r="Q20" s="252">
        <f>SUM(R20:S20)</f>
        <v>5020</v>
      </c>
      <c r="R20" s="253">
        <v>2563</v>
      </c>
      <c r="S20" s="255">
        <v>2457</v>
      </c>
    </row>
    <row r="21" spans="1:19" ht="15.75" customHeight="1">
      <c r="A21" s="200" t="s">
        <v>206</v>
      </c>
      <c r="B21" s="250">
        <f>SUM(C21:D21)</f>
        <v>14889</v>
      </c>
      <c r="C21" s="251">
        <f t="shared" si="23"/>
        <v>7623</v>
      </c>
      <c r="D21" s="251">
        <f t="shared" si="23"/>
        <v>7266</v>
      </c>
      <c r="E21" s="252">
        <f>SUM(F21:G21)</f>
        <v>637</v>
      </c>
      <c r="F21" s="253">
        <v>327</v>
      </c>
      <c r="G21" s="254">
        <v>310</v>
      </c>
      <c r="H21" s="252">
        <f>SUM(I21:J21)</f>
        <v>2893</v>
      </c>
      <c r="I21" s="253">
        <v>1494</v>
      </c>
      <c r="J21" s="254">
        <v>1399</v>
      </c>
      <c r="K21" s="252">
        <f>SUM(L21:M21)</f>
        <v>2263</v>
      </c>
      <c r="L21" s="253">
        <v>1149</v>
      </c>
      <c r="M21" s="254">
        <v>1114</v>
      </c>
      <c r="N21" s="252">
        <f>SUM(O21:P21)</f>
        <v>3989</v>
      </c>
      <c r="O21" s="253">
        <v>2094</v>
      </c>
      <c r="P21" s="254">
        <v>1895</v>
      </c>
      <c r="Q21" s="252">
        <f>SUM(R21:S21)</f>
        <v>5107</v>
      </c>
      <c r="R21" s="253">
        <v>2559</v>
      </c>
      <c r="S21" s="255">
        <v>2548</v>
      </c>
    </row>
    <row r="22" spans="1:19" ht="15.75" customHeight="1">
      <c r="A22" s="200" t="s">
        <v>198</v>
      </c>
      <c r="B22" s="250">
        <f>SUM(C22:D22)</f>
        <v>16160</v>
      </c>
      <c r="C22" s="251">
        <f t="shared" si="23"/>
        <v>8416</v>
      </c>
      <c r="D22" s="251">
        <f t="shared" si="23"/>
        <v>7744</v>
      </c>
      <c r="E22" s="252">
        <f>SUM(F22:G22)</f>
        <v>694</v>
      </c>
      <c r="F22" s="253">
        <v>342</v>
      </c>
      <c r="G22" s="254">
        <v>352</v>
      </c>
      <c r="H22" s="252">
        <f>SUM(I22:J22)</f>
        <v>3135</v>
      </c>
      <c r="I22" s="253">
        <v>1641</v>
      </c>
      <c r="J22" s="254">
        <v>1494</v>
      </c>
      <c r="K22" s="252">
        <f>SUM(L22:M22)</f>
        <v>2401</v>
      </c>
      <c r="L22" s="253">
        <v>1208</v>
      </c>
      <c r="M22" s="254">
        <v>1193</v>
      </c>
      <c r="N22" s="252">
        <f>SUM(O22:P22)</f>
        <v>4348</v>
      </c>
      <c r="O22" s="253">
        <v>2344</v>
      </c>
      <c r="P22" s="254">
        <v>2004</v>
      </c>
      <c r="Q22" s="252">
        <f>SUM(R22:S22)</f>
        <v>5582</v>
      </c>
      <c r="R22" s="253">
        <v>2881</v>
      </c>
      <c r="S22" s="255">
        <v>2701</v>
      </c>
    </row>
    <row r="23" spans="1:19" ht="15.75" customHeight="1">
      <c r="A23" s="200" t="s">
        <v>205</v>
      </c>
      <c r="B23" s="250">
        <f>SUM(C23:D23)</f>
        <v>14696</v>
      </c>
      <c r="C23" s="251">
        <f t="shared" si="23"/>
        <v>7625</v>
      </c>
      <c r="D23" s="251">
        <f t="shared" si="23"/>
        <v>7071</v>
      </c>
      <c r="E23" s="252">
        <f>SUM(F23:G23)</f>
        <v>687</v>
      </c>
      <c r="F23" s="253">
        <v>361</v>
      </c>
      <c r="G23" s="254">
        <v>326</v>
      </c>
      <c r="H23" s="252">
        <f>SUM(I23:J23)</f>
        <v>2963</v>
      </c>
      <c r="I23" s="253">
        <v>1573</v>
      </c>
      <c r="J23" s="254">
        <v>1390</v>
      </c>
      <c r="K23" s="252">
        <f>SUM(L23:M23)</f>
        <v>2170</v>
      </c>
      <c r="L23" s="253">
        <v>1063</v>
      </c>
      <c r="M23" s="254">
        <v>1107</v>
      </c>
      <c r="N23" s="252">
        <f>SUM(O23:P23)</f>
        <v>3889</v>
      </c>
      <c r="O23" s="253">
        <v>2059</v>
      </c>
      <c r="P23" s="254">
        <v>1830</v>
      </c>
      <c r="Q23" s="252">
        <f>SUM(R23:S23)</f>
        <v>4987</v>
      </c>
      <c r="R23" s="253">
        <v>2569</v>
      </c>
      <c r="S23" s="255">
        <v>2418</v>
      </c>
    </row>
    <row r="24" spans="1:19" s="59" customFormat="1" ht="15.75" customHeight="1">
      <c r="A24" s="202" t="s">
        <v>38</v>
      </c>
      <c r="B24" s="241">
        <f t="shared" si="5"/>
        <v>82038</v>
      </c>
      <c r="C24" s="242">
        <f t="shared" si="5"/>
        <v>42637</v>
      </c>
      <c r="D24" s="242">
        <f t="shared" si="5"/>
        <v>39401</v>
      </c>
      <c r="E24" s="246">
        <f t="shared" ref="E24:S24" si="24">SUM(E25:E29)</f>
        <v>4029</v>
      </c>
      <c r="F24" s="247">
        <f t="shared" si="24"/>
        <v>2109</v>
      </c>
      <c r="G24" s="248">
        <f t="shared" si="24"/>
        <v>1920</v>
      </c>
      <c r="H24" s="246">
        <f t="shared" ref="H24" si="25">SUM(H25:H29)</f>
        <v>17020</v>
      </c>
      <c r="I24" s="247">
        <f t="shared" si="24"/>
        <v>8974</v>
      </c>
      <c r="J24" s="248">
        <f t="shared" si="24"/>
        <v>8046</v>
      </c>
      <c r="K24" s="246">
        <f t="shared" ref="K24" si="26">SUM(K25:K29)</f>
        <v>11557</v>
      </c>
      <c r="L24" s="247">
        <f t="shared" si="24"/>
        <v>5783</v>
      </c>
      <c r="M24" s="248">
        <f t="shared" si="24"/>
        <v>5774</v>
      </c>
      <c r="N24" s="246">
        <f t="shared" ref="N24" si="27">SUM(N25:N29)</f>
        <v>22882</v>
      </c>
      <c r="O24" s="247">
        <f t="shared" si="24"/>
        <v>12044</v>
      </c>
      <c r="P24" s="248">
        <f t="shared" si="24"/>
        <v>10838</v>
      </c>
      <c r="Q24" s="246">
        <f t="shared" ref="Q24" si="28">SUM(Q25:Q29)</f>
        <v>26550</v>
      </c>
      <c r="R24" s="247">
        <f t="shared" si="24"/>
        <v>13727</v>
      </c>
      <c r="S24" s="249">
        <f t="shared" si="24"/>
        <v>12823</v>
      </c>
    </row>
    <row r="25" spans="1:19" ht="15.75" customHeight="1">
      <c r="A25" s="200" t="s">
        <v>200</v>
      </c>
      <c r="B25" s="250">
        <f>SUM(C25:D25)</f>
        <v>14272</v>
      </c>
      <c r="C25" s="251">
        <f t="shared" ref="C25:D29" si="29">F25+I25+L25+O25+R25</f>
        <v>7413</v>
      </c>
      <c r="D25" s="251">
        <f t="shared" si="29"/>
        <v>6859</v>
      </c>
      <c r="E25" s="252">
        <f>SUM(F25:G25)</f>
        <v>594</v>
      </c>
      <c r="F25" s="253">
        <v>308</v>
      </c>
      <c r="G25" s="254">
        <v>286</v>
      </c>
      <c r="H25" s="252">
        <f>SUM(I25:J25)</f>
        <v>2843</v>
      </c>
      <c r="I25" s="253">
        <v>1514</v>
      </c>
      <c r="J25" s="254">
        <v>1329</v>
      </c>
      <c r="K25" s="252">
        <f>SUM(L25:M25)</f>
        <v>2077</v>
      </c>
      <c r="L25" s="253">
        <v>1028</v>
      </c>
      <c r="M25" s="254">
        <v>1049</v>
      </c>
      <c r="N25" s="252">
        <f>SUM(O25:P25)</f>
        <v>3903</v>
      </c>
      <c r="O25" s="253">
        <v>2081</v>
      </c>
      <c r="P25" s="254">
        <v>1822</v>
      </c>
      <c r="Q25" s="252">
        <f>SUM(R25:S25)</f>
        <v>4855</v>
      </c>
      <c r="R25" s="253">
        <v>2482</v>
      </c>
      <c r="S25" s="255">
        <v>2373</v>
      </c>
    </row>
    <row r="26" spans="1:19" ht="15.75" customHeight="1">
      <c r="A26" s="200" t="s">
        <v>215</v>
      </c>
      <c r="B26" s="250">
        <f>SUM(C26:D26)</f>
        <v>15517</v>
      </c>
      <c r="C26" s="251">
        <f t="shared" si="29"/>
        <v>8068</v>
      </c>
      <c r="D26" s="251">
        <f t="shared" si="29"/>
        <v>7449</v>
      </c>
      <c r="E26" s="252">
        <f>SUM(F26:G26)</f>
        <v>748</v>
      </c>
      <c r="F26" s="253">
        <v>396</v>
      </c>
      <c r="G26" s="254">
        <v>352</v>
      </c>
      <c r="H26" s="252">
        <f>SUM(I26:J26)</f>
        <v>3187</v>
      </c>
      <c r="I26" s="253">
        <v>1645</v>
      </c>
      <c r="J26" s="254">
        <v>1542</v>
      </c>
      <c r="K26" s="252">
        <f>SUM(L26:M26)</f>
        <v>2223</v>
      </c>
      <c r="L26" s="253">
        <v>1137</v>
      </c>
      <c r="M26" s="254">
        <v>1086</v>
      </c>
      <c r="N26" s="252">
        <f>SUM(O26:P26)</f>
        <v>4231</v>
      </c>
      <c r="O26" s="253">
        <v>2246</v>
      </c>
      <c r="P26" s="254">
        <v>1985</v>
      </c>
      <c r="Q26" s="252">
        <f>SUM(R26:S26)</f>
        <v>5128</v>
      </c>
      <c r="R26" s="253">
        <v>2644</v>
      </c>
      <c r="S26" s="255">
        <v>2484</v>
      </c>
    </row>
    <row r="27" spans="1:19" ht="15.75" customHeight="1">
      <c r="A27" s="200" t="s">
        <v>201</v>
      </c>
      <c r="B27" s="250">
        <f>SUM(C27:D27)</f>
        <v>16794</v>
      </c>
      <c r="C27" s="251">
        <f t="shared" si="29"/>
        <v>8814</v>
      </c>
      <c r="D27" s="251">
        <f t="shared" si="29"/>
        <v>7980</v>
      </c>
      <c r="E27" s="252">
        <f>SUM(F27:G27)</f>
        <v>838</v>
      </c>
      <c r="F27" s="253">
        <v>452</v>
      </c>
      <c r="G27" s="254">
        <v>386</v>
      </c>
      <c r="H27" s="252">
        <f>SUM(I27:J27)</f>
        <v>3416</v>
      </c>
      <c r="I27" s="253">
        <v>1834</v>
      </c>
      <c r="J27" s="254">
        <v>1582</v>
      </c>
      <c r="K27" s="252">
        <f>SUM(L27:M27)</f>
        <v>2316</v>
      </c>
      <c r="L27" s="253">
        <v>1172</v>
      </c>
      <c r="M27" s="254">
        <v>1144</v>
      </c>
      <c r="N27" s="252">
        <f>SUM(O27:P27)</f>
        <v>4767</v>
      </c>
      <c r="O27" s="253">
        <v>2503</v>
      </c>
      <c r="P27" s="254">
        <v>2264</v>
      </c>
      <c r="Q27" s="252">
        <f>SUM(R27:S27)</f>
        <v>5457</v>
      </c>
      <c r="R27" s="253">
        <v>2853</v>
      </c>
      <c r="S27" s="255">
        <v>2604</v>
      </c>
    </row>
    <row r="28" spans="1:19" ht="15.75" customHeight="1">
      <c r="A28" s="200" t="s">
        <v>210</v>
      </c>
      <c r="B28" s="250">
        <f>SUM(C28:D28)</f>
        <v>16609</v>
      </c>
      <c r="C28" s="251">
        <f t="shared" si="29"/>
        <v>8560</v>
      </c>
      <c r="D28" s="251">
        <f t="shared" si="29"/>
        <v>8049</v>
      </c>
      <c r="E28" s="252">
        <f>SUM(F28:G28)</f>
        <v>828</v>
      </c>
      <c r="F28" s="253">
        <v>414</v>
      </c>
      <c r="G28" s="254">
        <v>414</v>
      </c>
      <c r="H28" s="252">
        <f>SUM(I28:J28)</f>
        <v>3510</v>
      </c>
      <c r="I28" s="253">
        <v>1865</v>
      </c>
      <c r="J28" s="254">
        <v>1645</v>
      </c>
      <c r="K28" s="252">
        <f>SUM(L28:M28)</f>
        <v>2359</v>
      </c>
      <c r="L28" s="253">
        <v>1149</v>
      </c>
      <c r="M28" s="254">
        <v>1210</v>
      </c>
      <c r="N28" s="252">
        <f>SUM(O28:P28)</f>
        <v>4650</v>
      </c>
      <c r="O28" s="253">
        <v>2419</v>
      </c>
      <c r="P28" s="254">
        <v>2231</v>
      </c>
      <c r="Q28" s="252">
        <f>SUM(R28:S28)</f>
        <v>5262</v>
      </c>
      <c r="R28" s="253">
        <v>2713</v>
      </c>
      <c r="S28" s="255">
        <v>2549</v>
      </c>
    </row>
    <row r="29" spans="1:19" ht="15.75" customHeight="1">
      <c r="A29" s="200" t="s">
        <v>209</v>
      </c>
      <c r="B29" s="250">
        <f>SUM(C29:D29)</f>
        <v>18846</v>
      </c>
      <c r="C29" s="251">
        <f t="shared" si="29"/>
        <v>9782</v>
      </c>
      <c r="D29" s="251">
        <f t="shared" si="29"/>
        <v>9064</v>
      </c>
      <c r="E29" s="252">
        <f>SUM(F29:G29)</f>
        <v>1021</v>
      </c>
      <c r="F29" s="253">
        <v>539</v>
      </c>
      <c r="G29" s="254">
        <v>482</v>
      </c>
      <c r="H29" s="252">
        <f>SUM(I29:J29)</f>
        <v>4064</v>
      </c>
      <c r="I29" s="253">
        <v>2116</v>
      </c>
      <c r="J29" s="254">
        <v>1948</v>
      </c>
      <c r="K29" s="252">
        <f>SUM(L29:M29)</f>
        <v>2582</v>
      </c>
      <c r="L29" s="253">
        <v>1297</v>
      </c>
      <c r="M29" s="254">
        <v>1285</v>
      </c>
      <c r="N29" s="252">
        <f>SUM(O29:P29)</f>
        <v>5331</v>
      </c>
      <c r="O29" s="253">
        <v>2795</v>
      </c>
      <c r="P29" s="254">
        <v>2536</v>
      </c>
      <c r="Q29" s="252">
        <f>SUM(R29:S29)</f>
        <v>5848</v>
      </c>
      <c r="R29" s="253">
        <v>3035</v>
      </c>
      <c r="S29" s="255">
        <v>2813</v>
      </c>
    </row>
    <row r="30" spans="1:19" s="59" customFormat="1" ht="16.5" customHeight="1">
      <c r="A30" s="202" t="s">
        <v>32</v>
      </c>
      <c r="B30" s="241">
        <f t="shared" si="5"/>
        <v>107097</v>
      </c>
      <c r="C30" s="242">
        <f t="shared" si="5"/>
        <v>55882</v>
      </c>
      <c r="D30" s="242">
        <f t="shared" si="5"/>
        <v>51215</v>
      </c>
      <c r="E30" s="246">
        <f t="shared" ref="E30:S30" si="30">SUM(E31:E35)</f>
        <v>7346</v>
      </c>
      <c r="F30" s="247">
        <f t="shared" si="30"/>
        <v>3806</v>
      </c>
      <c r="G30" s="248">
        <f t="shared" si="30"/>
        <v>3540</v>
      </c>
      <c r="H30" s="246">
        <f t="shared" ref="H30" si="31">SUM(H31:H35)</f>
        <v>22965</v>
      </c>
      <c r="I30" s="247">
        <f t="shared" si="30"/>
        <v>11832</v>
      </c>
      <c r="J30" s="248">
        <f t="shared" si="30"/>
        <v>11133</v>
      </c>
      <c r="K30" s="246">
        <f t="shared" ref="K30" si="32">SUM(K31:K35)</f>
        <v>14444</v>
      </c>
      <c r="L30" s="247">
        <f t="shared" si="30"/>
        <v>7424</v>
      </c>
      <c r="M30" s="248">
        <f t="shared" si="30"/>
        <v>7020</v>
      </c>
      <c r="N30" s="246">
        <f t="shared" ref="N30" si="33">SUM(N31:N35)</f>
        <v>31242</v>
      </c>
      <c r="O30" s="247">
        <f t="shared" si="30"/>
        <v>16364</v>
      </c>
      <c r="P30" s="248">
        <f t="shared" si="30"/>
        <v>14878</v>
      </c>
      <c r="Q30" s="246">
        <f t="shared" ref="Q30" si="34">SUM(Q31:Q35)</f>
        <v>31100</v>
      </c>
      <c r="R30" s="247">
        <f t="shared" si="30"/>
        <v>16456</v>
      </c>
      <c r="S30" s="249">
        <f t="shared" si="30"/>
        <v>14644</v>
      </c>
    </row>
    <row r="31" spans="1:19" ht="16.5" customHeight="1">
      <c r="A31" s="200" t="s">
        <v>203</v>
      </c>
      <c r="B31" s="250">
        <f>SUM(C31:D31)</f>
        <v>21552</v>
      </c>
      <c r="C31" s="251">
        <f t="shared" ref="C31:D35" si="35">F31+I31+L31+O31+R31</f>
        <v>11268</v>
      </c>
      <c r="D31" s="251">
        <f t="shared" si="35"/>
        <v>10284</v>
      </c>
      <c r="E31" s="252">
        <f>SUM(F31:G31)</f>
        <v>1371</v>
      </c>
      <c r="F31" s="253">
        <v>708</v>
      </c>
      <c r="G31" s="254">
        <v>663</v>
      </c>
      <c r="H31" s="252">
        <f>SUM(I31:J31)</f>
        <v>4484</v>
      </c>
      <c r="I31" s="253">
        <v>2318</v>
      </c>
      <c r="J31" s="254">
        <v>2166</v>
      </c>
      <c r="K31" s="252">
        <f>SUM(L31:M31)</f>
        <v>2905</v>
      </c>
      <c r="L31" s="253">
        <v>1508</v>
      </c>
      <c r="M31" s="254">
        <v>1397</v>
      </c>
      <c r="N31" s="252">
        <f>SUM(O31:P31)</f>
        <v>6167</v>
      </c>
      <c r="O31" s="253">
        <v>3300</v>
      </c>
      <c r="P31" s="254">
        <v>2867</v>
      </c>
      <c r="Q31" s="252">
        <f>SUM(R31:S31)</f>
        <v>6625</v>
      </c>
      <c r="R31" s="253">
        <v>3434</v>
      </c>
      <c r="S31" s="255">
        <v>3191</v>
      </c>
    </row>
    <row r="32" spans="1:19" ht="16.5" customHeight="1">
      <c r="A32" s="200" t="s">
        <v>208</v>
      </c>
      <c r="B32" s="250">
        <f>SUM(C32:D32)</f>
        <v>20752</v>
      </c>
      <c r="C32" s="251">
        <f t="shared" si="35"/>
        <v>10785</v>
      </c>
      <c r="D32" s="251">
        <f t="shared" si="35"/>
        <v>9967</v>
      </c>
      <c r="E32" s="252">
        <f>SUM(F32:G32)</f>
        <v>1341</v>
      </c>
      <c r="F32" s="253">
        <v>663</v>
      </c>
      <c r="G32" s="254">
        <v>678</v>
      </c>
      <c r="H32" s="252">
        <f>SUM(I32:J32)</f>
        <v>4453</v>
      </c>
      <c r="I32" s="253">
        <v>2333</v>
      </c>
      <c r="J32" s="254">
        <v>2120</v>
      </c>
      <c r="K32" s="252">
        <f>SUM(L32:M32)</f>
        <v>2784</v>
      </c>
      <c r="L32" s="253">
        <v>1426</v>
      </c>
      <c r="M32" s="254">
        <v>1358</v>
      </c>
      <c r="N32" s="252">
        <f>SUM(O32:P32)</f>
        <v>5943</v>
      </c>
      <c r="O32" s="253">
        <v>3070</v>
      </c>
      <c r="P32" s="254">
        <v>2873</v>
      </c>
      <c r="Q32" s="252">
        <f>SUM(R32:S32)</f>
        <v>6231</v>
      </c>
      <c r="R32" s="253">
        <v>3293</v>
      </c>
      <c r="S32" s="255">
        <v>2938</v>
      </c>
    </row>
    <row r="33" spans="1:19" ht="16.5" customHeight="1">
      <c r="A33" s="200" t="s">
        <v>207</v>
      </c>
      <c r="B33" s="250">
        <f>SUM(C33:D33)</f>
        <v>21292</v>
      </c>
      <c r="C33" s="251">
        <f t="shared" si="35"/>
        <v>11061</v>
      </c>
      <c r="D33" s="251">
        <f t="shared" si="35"/>
        <v>10231</v>
      </c>
      <c r="E33" s="252">
        <f>SUM(F33:G33)</f>
        <v>1467</v>
      </c>
      <c r="F33" s="253">
        <v>771</v>
      </c>
      <c r="G33" s="254">
        <v>696</v>
      </c>
      <c r="H33" s="252">
        <f>SUM(I33:J33)</f>
        <v>4525</v>
      </c>
      <c r="I33" s="253">
        <v>2354</v>
      </c>
      <c r="J33" s="254">
        <v>2171</v>
      </c>
      <c r="K33" s="252">
        <f>SUM(L33:M33)</f>
        <v>2978</v>
      </c>
      <c r="L33" s="253">
        <v>1534</v>
      </c>
      <c r="M33" s="254">
        <v>1444</v>
      </c>
      <c r="N33" s="252">
        <f>SUM(O33:P33)</f>
        <v>6188</v>
      </c>
      <c r="O33" s="253">
        <v>3150</v>
      </c>
      <c r="P33" s="254">
        <v>3038</v>
      </c>
      <c r="Q33" s="252">
        <f>SUM(R33:S33)</f>
        <v>6134</v>
      </c>
      <c r="R33" s="253">
        <v>3252</v>
      </c>
      <c r="S33" s="255">
        <v>2882</v>
      </c>
    </row>
    <row r="34" spans="1:19" ht="16.5" customHeight="1">
      <c r="A34" s="200" t="s">
        <v>225</v>
      </c>
      <c r="B34" s="250">
        <f>SUM(C34:D34)</f>
        <v>22020</v>
      </c>
      <c r="C34" s="251">
        <f t="shared" si="35"/>
        <v>11455</v>
      </c>
      <c r="D34" s="251">
        <f t="shared" si="35"/>
        <v>10565</v>
      </c>
      <c r="E34" s="252">
        <f>SUM(F34:G34)</f>
        <v>1601</v>
      </c>
      <c r="F34" s="253">
        <v>839</v>
      </c>
      <c r="G34" s="254">
        <v>762</v>
      </c>
      <c r="H34" s="252">
        <f>SUM(I34:J34)</f>
        <v>4825</v>
      </c>
      <c r="I34" s="253">
        <v>2441</v>
      </c>
      <c r="J34" s="254">
        <v>2384</v>
      </c>
      <c r="K34" s="252">
        <f>SUM(L34:M34)</f>
        <v>2930</v>
      </c>
      <c r="L34" s="253">
        <v>1504</v>
      </c>
      <c r="M34" s="254">
        <v>1426</v>
      </c>
      <c r="N34" s="252">
        <f>SUM(O34:P34)</f>
        <v>6512</v>
      </c>
      <c r="O34" s="253">
        <v>3391</v>
      </c>
      <c r="P34" s="254">
        <v>3121</v>
      </c>
      <c r="Q34" s="252">
        <f>SUM(R34:S34)</f>
        <v>6152</v>
      </c>
      <c r="R34" s="253">
        <v>3280</v>
      </c>
      <c r="S34" s="255">
        <v>2872</v>
      </c>
    </row>
    <row r="35" spans="1:19" ht="16.5" customHeight="1">
      <c r="A35" s="200" t="s">
        <v>211</v>
      </c>
      <c r="B35" s="250">
        <f>SUM(C35:D35)</f>
        <v>21481</v>
      </c>
      <c r="C35" s="251">
        <f t="shared" si="35"/>
        <v>11313</v>
      </c>
      <c r="D35" s="251">
        <f t="shared" si="35"/>
        <v>10168</v>
      </c>
      <c r="E35" s="252">
        <f>SUM(F35:G35)</f>
        <v>1566</v>
      </c>
      <c r="F35" s="253">
        <v>825</v>
      </c>
      <c r="G35" s="254">
        <v>741</v>
      </c>
      <c r="H35" s="252">
        <f>SUM(I35:J35)</f>
        <v>4678</v>
      </c>
      <c r="I35" s="253">
        <v>2386</v>
      </c>
      <c r="J35" s="254">
        <v>2292</v>
      </c>
      <c r="K35" s="252">
        <f>SUM(L35:M35)</f>
        <v>2847</v>
      </c>
      <c r="L35" s="253">
        <v>1452</v>
      </c>
      <c r="M35" s="254">
        <v>1395</v>
      </c>
      <c r="N35" s="252">
        <f>SUM(O35:P35)</f>
        <v>6432</v>
      </c>
      <c r="O35" s="253">
        <v>3453</v>
      </c>
      <c r="P35" s="254">
        <v>2979</v>
      </c>
      <c r="Q35" s="252">
        <f>SUM(R35:S35)</f>
        <v>5958</v>
      </c>
      <c r="R35" s="253">
        <v>3197</v>
      </c>
      <c r="S35" s="255">
        <v>2761</v>
      </c>
    </row>
    <row r="36" spans="1:19" s="59" customFormat="1" ht="16.5" customHeight="1">
      <c r="A36" s="203" t="s">
        <v>26</v>
      </c>
      <c r="B36" s="241">
        <f t="shared" ref="B36" si="36">SUM(E36,H36,K36,N36,Q36)</f>
        <v>102278</v>
      </c>
      <c r="C36" s="242">
        <f t="shared" ref="C36" si="37">SUM(F36,I36,L36,O36,R36)</f>
        <v>53453</v>
      </c>
      <c r="D36" s="242">
        <f t="shared" ref="D36" si="38">SUM(G36,J36,M36,P36,S36)</f>
        <v>48825</v>
      </c>
      <c r="E36" s="246">
        <f t="shared" ref="E36:S36" si="39">SUM(E37:E41)</f>
        <v>7490</v>
      </c>
      <c r="F36" s="247">
        <f t="shared" si="39"/>
        <v>3779</v>
      </c>
      <c r="G36" s="248">
        <f t="shared" si="39"/>
        <v>3711</v>
      </c>
      <c r="H36" s="246">
        <f t="shared" ref="H36" si="40">SUM(H37:H41)</f>
        <v>22383</v>
      </c>
      <c r="I36" s="247">
        <f t="shared" si="39"/>
        <v>11426</v>
      </c>
      <c r="J36" s="248">
        <f t="shared" si="39"/>
        <v>10957</v>
      </c>
      <c r="K36" s="246">
        <f t="shared" ref="K36" si="41">SUM(K37:K41)</f>
        <v>13537</v>
      </c>
      <c r="L36" s="247">
        <f t="shared" si="39"/>
        <v>6982</v>
      </c>
      <c r="M36" s="248">
        <f t="shared" si="39"/>
        <v>6555</v>
      </c>
      <c r="N36" s="246">
        <f t="shared" ref="N36" si="42">SUM(N37:N41)</f>
        <v>31262</v>
      </c>
      <c r="O36" s="247">
        <f t="shared" si="39"/>
        <v>16572</v>
      </c>
      <c r="P36" s="248">
        <f t="shared" si="39"/>
        <v>14690</v>
      </c>
      <c r="Q36" s="246">
        <f t="shared" ref="Q36" si="43">SUM(Q37:Q41)</f>
        <v>27606</v>
      </c>
      <c r="R36" s="247">
        <f t="shared" si="39"/>
        <v>14694</v>
      </c>
      <c r="S36" s="249">
        <f t="shared" si="39"/>
        <v>12912</v>
      </c>
    </row>
    <row r="37" spans="1:19" ht="16.5" customHeight="1">
      <c r="A37" s="204" t="s">
        <v>25</v>
      </c>
      <c r="B37" s="250">
        <f>SUM(C37:D37)</f>
        <v>21900</v>
      </c>
      <c r="C37" s="251">
        <f t="shared" ref="C37:D41" si="44">F37+I37+L37+O37+R37</f>
        <v>11335</v>
      </c>
      <c r="D37" s="251">
        <f t="shared" si="44"/>
        <v>10565</v>
      </c>
      <c r="E37" s="252">
        <f>SUM(F37:G37)</f>
        <v>1611</v>
      </c>
      <c r="F37" s="253">
        <v>798</v>
      </c>
      <c r="G37" s="254">
        <v>813</v>
      </c>
      <c r="H37" s="252">
        <f>SUM(I37:J37)</f>
        <v>4944</v>
      </c>
      <c r="I37" s="253">
        <v>2514</v>
      </c>
      <c r="J37" s="254">
        <v>2430</v>
      </c>
      <c r="K37" s="252">
        <f>SUM(L37:M37)</f>
        <v>2923</v>
      </c>
      <c r="L37" s="253">
        <v>1491</v>
      </c>
      <c r="M37" s="254">
        <v>1432</v>
      </c>
      <c r="N37" s="252">
        <f>SUM(O37:P37)</f>
        <v>6624</v>
      </c>
      <c r="O37" s="253">
        <v>3473</v>
      </c>
      <c r="P37" s="254">
        <v>3151</v>
      </c>
      <c r="Q37" s="252">
        <f>SUM(R37:S37)</f>
        <v>5798</v>
      </c>
      <c r="R37" s="253">
        <v>3059</v>
      </c>
      <c r="S37" s="255">
        <v>2739</v>
      </c>
    </row>
    <row r="38" spans="1:19" ht="16.5" customHeight="1">
      <c r="A38" s="204" t="s">
        <v>24</v>
      </c>
      <c r="B38" s="250">
        <f>SUM(C38:D38)</f>
        <v>20952</v>
      </c>
      <c r="C38" s="251">
        <f t="shared" si="44"/>
        <v>11055</v>
      </c>
      <c r="D38" s="251">
        <f t="shared" si="44"/>
        <v>9897</v>
      </c>
      <c r="E38" s="252">
        <f>SUM(F38:G38)</f>
        <v>1570</v>
      </c>
      <c r="F38" s="253">
        <v>811</v>
      </c>
      <c r="G38" s="254">
        <v>759</v>
      </c>
      <c r="H38" s="252">
        <f>SUM(I38:J38)</f>
        <v>4646</v>
      </c>
      <c r="I38" s="253">
        <v>2362</v>
      </c>
      <c r="J38" s="254">
        <v>2284</v>
      </c>
      <c r="K38" s="252">
        <f>SUM(L38:M38)</f>
        <v>2774</v>
      </c>
      <c r="L38" s="253">
        <v>1467</v>
      </c>
      <c r="M38" s="254">
        <v>1307</v>
      </c>
      <c r="N38" s="252">
        <f>SUM(O38:P38)</f>
        <v>6435</v>
      </c>
      <c r="O38" s="253">
        <v>3463</v>
      </c>
      <c r="P38" s="254">
        <v>2972</v>
      </c>
      <c r="Q38" s="252">
        <f>SUM(R38:S38)</f>
        <v>5527</v>
      </c>
      <c r="R38" s="253">
        <v>2952</v>
      </c>
      <c r="S38" s="255">
        <v>2575</v>
      </c>
    </row>
    <row r="39" spans="1:19" ht="16.5" customHeight="1">
      <c r="A39" s="204" t="s">
        <v>23</v>
      </c>
      <c r="B39" s="250">
        <f>SUM(C39:D39)</f>
        <v>20221</v>
      </c>
      <c r="C39" s="251">
        <f t="shared" si="44"/>
        <v>10639</v>
      </c>
      <c r="D39" s="251">
        <f t="shared" si="44"/>
        <v>9582</v>
      </c>
      <c r="E39" s="252">
        <f>SUM(F39:G39)</f>
        <v>1471</v>
      </c>
      <c r="F39" s="253">
        <v>730</v>
      </c>
      <c r="G39" s="254">
        <v>741</v>
      </c>
      <c r="H39" s="252">
        <f>SUM(I39:J39)</f>
        <v>4381</v>
      </c>
      <c r="I39" s="253">
        <v>2250</v>
      </c>
      <c r="J39" s="254">
        <v>2131</v>
      </c>
      <c r="K39" s="252">
        <f>SUM(L39:M39)</f>
        <v>2687</v>
      </c>
      <c r="L39" s="253">
        <v>1416</v>
      </c>
      <c r="M39" s="254">
        <v>1271</v>
      </c>
      <c r="N39" s="252">
        <f>SUM(O39:P39)</f>
        <v>6149</v>
      </c>
      <c r="O39" s="253">
        <v>3264</v>
      </c>
      <c r="P39" s="254">
        <v>2885</v>
      </c>
      <c r="Q39" s="252">
        <f>SUM(R39:S39)</f>
        <v>5533</v>
      </c>
      <c r="R39" s="253">
        <v>2979</v>
      </c>
      <c r="S39" s="255">
        <v>2554</v>
      </c>
    </row>
    <row r="40" spans="1:19" ht="16.5" customHeight="1">
      <c r="A40" s="200" t="s">
        <v>199</v>
      </c>
      <c r="B40" s="250">
        <f>SUM(C40:D40)</f>
        <v>20264</v>
      </c>
      <c r="C40" s="251">
        <f t="shared" si="44"/>
        <v>10593</v>
      </c>
      <c r="D40" s="251">
        <f t="shared" si="44"/>
        <v>9671</v>
      </c>
      <c r="E40" s="252">
        <f>SUM(F40:G40)</f>
        <v>1471</v>
      </c>
      <c r="F40" s="253">
        <v>761</v>
      </c>
      <c r="G40" s="254">
        <v>710</v>
      </c>
      <c r="H40" s="252">
        <f>SUM(I40:J40)</f>
        <v>4393</v>
      </c>
      <c r="I40" s="253">
        <v>2251</v>
      </c>
      <c r="J40" s="254">
        <v>2142</v>
      </c>
      <c r="K40" s="252">
        <f>SUM(L40:M40)</f>
        <v>2619</v>
      </c>
      <c r="L40" s="253">
        <v>1347</v>
      </c>
      <c r="M40" s="254">
        <v>1272</v>
      </c>
      <c r="N40" s="252">
        <f>SUM(O40:P40)</f>
        <v>6262</v>
      </c>
      <c r="O40" s="253">
        <v>3288</v>
      </c>
      <c r="P40" s="254">
        <v>2974</v>
      </c>
      <c r="Q40" s="252">
        <f>SUM(R40:S40)</f>
        <v>5519</v>
      </c>
      <c r="R40" s="253">
        <v>2946</v>
      </c>
      <c r="S40" s="255">
        <v>2573</v>
      </c>
    </row>
    <row r="41" spans="1:19" ht="16.5" customHeight="1">
      <c r="A41" s="200" t="s">
        <v>223</v>
      </c>
      <c r="B41" s="250">
        <f>SUM(C41:D41)</f>
        <v>18941</v>
      </c>
      <c r="C41" s="251">
        <f t="shared" si="44"/>
        <v>9831</v>
      </c>
      <c r="D41" s="251">
        <f t="shared" si="44"/>
        <v>9110</v>
      </c>
      <c r="E41" s="252">
        <f>SUM(F41:G41)</f>
        <v>1367</v>
      </c>
      <c r="F41" s="253">
        <v>679</v>
      </c>
      <c r="G41" s="254">
        <v>688</v>
      </c>
      <c r="H41" s="252">
        <f>SUM(I41:J41)</f>
        <v>4019</v>
      </c>
      <c r="I41" s="253">
        <v>2049</v>
      </c>
      <c r="J41" s="254">
        <v>1970</v>
      </c>
      <c r="K41" s="252">
        <f>SUM(L41:M41)</f>
        <v>2534</v>
      </c>
      <c r="L41" s="253">
        <v>1261</v>
      </c>
      <c r="M41" s="254">
        <v>1273</v>
      </c>
      <c r="N41" s="252">
        <f>SUM(O41:P41)</f>
        <v>5792</v>
      </c>
      <c r="O41" s="253">
        <v>3084</v>
      </c>
      <c r="P41" s="254">
        <v>2708</v>
      </c>
      <c r="Q41" s="252">
        <f>SUM(R41:S41)</f>
        <v>5229</v>
      </c>
      <c r="R41" s="253">
        <v>2758</v>
      </c>
      <c r="S41" s="255">
        <v>2471</v>
      </c>
    </row>
    <row r="42" spans="1:19" s="59" customFormat="1" ht="16.5" customHeight="1">
      <c r="A42" s="202" t="s">
        <v>20</v>
      </c>
      <c r="B42" s="241">
        <f t="shared" ref="B42" si="45">SUM(E42,H42,K42,N42,Q42)</f>
        <v>82132</v>
      </c>
      <c r="C42" s="242">
        <f t="shared" ref="C42" si="46">SUM(F42,I42,L42,O42,R42)</f>
        <v>42300</v>
      </c>
      <c r="D42" s="242">
        <f t="shared" ref="D42" si="47">SUM(G42,J42,M42,P42,S42)</f>
        <v>39832</v>
      </c>
      <c r="E42" s="246">
        <f t="shared" ref="E42:S42" si="48">SUM(E43:E47)</f>
        <v>6295</v>
      </c>
      <c r="F42" s="247">
        <f t="shared" si="48"/>
        <v>3224</v>
      </c>
      <c r="G42" s="248">
        <f t="shared" si="48"/>
        <v>3071</v>
      </c>
      <c r="H42" s="246">
        <f t="shared" ref="H42" si="49">SUM(H43:H47)</f>
        <v>16683</v>
      </c>
      <c r="I42" s="247">
        <f t="shared" si="48"/>
        <v>8629</v>
      </c>
      <c r="J42" s="248">
        <f t="shared" si="48"/>
        <v>8054</v>
      </c>
      <c r="K42" s="246">
        <f t="shared" ref="K42" si="50">SUM(K43:K47)</f>
        <v>10735</v>
      </c>
      <c r="L42" s="247">
        <f t="shared" si="48"/>
        <v>5465</v>
      </c>
      <c r="M42" s="248">
        <f t="shared" si="48"/>
        <v>5270</v>
      </c>
      <c r="N42" s="246">
        <f t="shared" ref="N42" si="51">SUM(N43:N47)</f>
        <v>25262</v>
      </c>
      <c r="O42" s="247">
        <f t="shared" si="48"/>
        <v>13069</v>
      </c>
      <c r="P42" s="248">
        <f t="shared" si="48"/>
        <v>12193</v>
      </c>
      <c r="Q42" s="246">
        <f t="shared" ref="Q42" si="52">SUM(Q43:Q47)</f>
        <v>23157</v>
      </c>
      <c r="R42" s="247">
        <f t="shared" si="48"/>
        <v>11913</v>
      </c>
      <c r="S42" s="249">
        <f t="shared" si="48"/>
        <v>11244</v>
      </c>
    </row>
    <row r="43" spans="1:19" ht="16.5" customHeight="1">
      <c r="A43" s="200" t="s">
        <v>202</v>
      </c>
      <c r="B43" s="250">
        <f>SUM(C43:D43)</f>
        <v>16842</v>
      </c>
      <c r="C43" s="251">
        <f t="shared" ref="C43:D47" si="53">F43+I43+L43+O43+R43</f>
        <v>8848</v>
      </c>
      <c r="D43" s="251">
        <f t="shared" si="53"/>
        <v>7994</v>
      </c>
      <c r="E43" s="252">
        <f>SUM(F43:G43)</f>
        <v>1297</v>
      </c>
      <c r="F43" s="253">
        <v>676</v>
      </c>
      <c r="G43" s="254">
        <v>621</v>
      </c>
      <c r="H43" s="252">
        <f>SUM(I43:J43)</f>
        <v>3431</v>
      </c>
      <c r="I43" s="253">
        <v>1822</v>
      </c>
      <c r="J43" s="254">
        <v>1609</v>
      </c>
      <c r="K43" s="252">
        <f>SUM(L43:M43)</f>
        <v>2173</v>
      </c>
      <c r="L43" s="253">
        <v>1126</v>
      </c>
      <c r="M43" s="254">
        <v>1047</v>
      </c>
      <c r="N43" s="252">
        <f>SUM(O43:P43)</f>
        <v>5200</v>
      </c>
      <c r="O43" s="253">
        <v>2739</v>
      </c>
      <c r="P43" s="254">
        <v>2461</v>
      </c>
      <c r="Q43" s="252">
        <f>SUM(R43:S43)</f>
        <v>4741</v>
      </c>
      <c r="R43" s="253">
        <v>2485</v>
      </c>
      <c r="S43" s="255">
        <v>2256</v>
      </c>
    </row>
    <row r="44" spans="1:19" ht="16.5" customHeight="1">
      <c r="A44" s="200" t="s">
        <v>226</v>
      </c>
      <c r="B44" s="250">
        <f>SUM(C44:D44)</f>
        <v>16412</v>
      </c>
      <c r="C44" s="251">
        <f t="shared" si="53"/>
        <v>8456</v>
      </c>
      <c r="D44" s="251">
        <f t="shared" si="53"/>
        <v>7956</v>
      </c>
      <c r="E44" s="252">
        <f>SUM(F44:G44)</f>
        <v>1277</v>
      </c>
      <c r="F44" s="253">
        <v>666</v>
      </c>
      <c r="G44" s="254">
        <v>611</v>
      </c>
      <c r="H44" s="252">
        <f>SUM(I44:J44)</f>
        <v>3510</v>
      </c>
      <c r="I44" s="253">
        <v>1798</v>
      </c>
      <c r="J44" s="254">
        <v>1712</v>
      </c>
      <c r="K44" s="252">
        <f>SUM(L44:M44)</f>
        <v>2172</v>
      </c>
      <c r="L44" s="253">
        <v>1121</v>
      </c>
      <c r="M44" s="254">
        <v>1051</v>
      </c>
      <c r="N44" s="252">
        <f>SUM(O44:P44)</f>
        <v>5068</v>
      </c>
      <c r="O44" s="253">
        <v>2617</v>
      </c>
      <c r="P44" s="254">
        <v>2451</v>
      </c>
      <c r="Q44" s="252">
        <f>SUM(R44:S44)</f>
        <v>4385</v>
      </c>
      <c r="R44" s="253">
        <v>2254</v>
      </c>
      <c r="S44" s="255">
        <v>2131</v>
      </c>
    </row>
    <row r="45" spans="1:19" ht="16.5" customHeight="1">
      <c r="A45" s="200" t="s">
        <v>230</v>
      </c>
      <c r="B45" s="250">
        <f>SUM(C45:D45)</f>
        <v>16082</v>
      </c>
      <c r="C45" s="251">
        <f t="shared" si="53"/>
        <v>8309</v>
      </c>
      <c r="D45" s="251">
        <f t="shared" si="53"/>
        <v>7773</v>
      </c>
      <c r="E45" s="252">
        <f>SUM(F45:G45)</f>
        <v>1230</v>
      </c>
      <c r="F45" s="253">
        <v>637</v>
      </c>
      <c r="G45" s="254">
        <v>593</v>
      </c>
      <c r="H45" s="252">
        <f>SUM(I45:J45)</f>
        <v>3306</v>
      </c>
      <c r="I45" s="253">
        <v>1730</v>
      </c>
      <c r="J45" s="254">
        <v>1576</v>
      </c>
      <c r="K45" s="252">
        <f>SUM(L45:M45)</f>
        <v>2099</v>
      </c>
      <c r="L45" s="253">
        <v>1068</v>
      </c>
      <c r="M45" s="254">
        <v>1031</v>
      </c>
      <c r="N45" s="252">
        <f>SUM(O45:P45)</f>
        <v>4957</v>
      </c>
      <c r="O45" s="253">
        <v>2566</v>
      </c>
      <c r="P45" s="254">
        <v>2391</v>
      </c>
      <c r="Q45" s="252">
        <f>SUM(R45:S45)</f>
        <v>4490</v>
      </c>
      <c r="R45" s="253">
        <v>2308</v>
      </c>
      <c r="S45" s="255">
        <v>2182</v>
      </c>
    </row>
    <row r="46" spans="1:19" ht="16.5" customHeight="1">
      <c r="A46" s="200" t="s">
        <v>229</v>
      </c>
      <c r="B46" s="250">
        <f>SUM(C46:D46)</f>
        <v>16204</v>
      </c>
      <c r="C46" s="251">
        <f t="shared" si="53"/>
        <v>8258</v>
      </c>
      <c r="D46" s="251">
        <f t="shared" si="53"/>
        <v>7946</v>
      </c>
      <c r="E46" s="252">
        <f>SUM(F46:G46)</f>
        <v>1237</v>
      </c>
      <c r="F46" s="253">
        <v>615</v>
      </c>
      <c r="G46" s="254">
        <v>622</v>
      </c>
      <c r="H46" s="252">
        <f>SUM(I46:J46)</f>
        <v>3181</v>
      </c>
      <c r="I46" s="253">
        <v>1634</v>
      </c>
      <c r="J46" s="254">
        <v>1547</v>
      </c>
      <c r="K46" s="252">
        <f>SUM(L46:M46)</f>
        <v>2094</v>
      </c>
      <c r="L46" s="253">
        <v>1038</v>
      </c>
      <c r="M46" s="254">
        <v>1056</v>
      </c>
      <c r="N46" s="252">
        <f>SUM(O46:P46)</f>
        <v>5001</v>
      </c>
      <c r="O46" s="253">
        <v>2542</v>
      </c>
      <c r="P46" s="254">
        <v>2459</v>
      </c>
      <c r="Q46" s="252">
        <f>SUM(R46:S46)</f>
        <v>4691</v>
      </c>
      <c r="R46" s="253">
        <v>2429</v>
      </c>
      <c r="S46" s="255">
        <v>2262</v>
      </c>
    </row>
    <row r="47" spans="1:19" ht="16.5" customHeight="1">
      <c r="A47" s="200" t="s">
        <v>233</v>
      </c>
      <c r="B47" s="250">
        <f>SUM(C47:D47)</f>
        <v>16592</v>
      </c>
      <c r="C47" s="251">
        <f t="shared" si="53"/>
        <v>8429</v>
      </c>
      <c r="D47" s="251">
        <f t="shared" si="53"/>
        <v>8163</v>
      </c>
      <c r="E47" s="252">
        <f>SUM(F47:G47)</f>
        <v>1254</v>
      </c>
      <c r="F47" s="253">
        <v>630</v>
      </c>
      <c r="G47" s="254">
        <v>624</v>
      </c>
      <c r="H47" s="252">
        <f>SUM(I47:J47)</f>
        <v>3255</v>
      </c>
      <c r="I47" s="253">
        <v>1645</v>
      </c>
      <c r="J47" s="254">
        <v>1610</v>
      </c>
      <c r="K47" s="252">
        <f>SUM(L47:M47)</f>
        <v>2197</v>
      </c>
      <c r="L47" s="253">
        <v>1112</v>
      </c>
      <c r="M47" s="254">
        <v>1085</v>
      </c>
      <c r="N47" s="252">
        <f>SUM(O47:P47)</f>
        <v>5036</v>
      </c>
      <c r="O47" s="253">
        <v>2605</v>
      </c>
      <c r="P47" s="254">
        <v>2431</v>
      </c>
      <c r="Q47" s="252">
        <f>SUM(R47:S47)</f>
        <v>4850</v>
      </c>
      <c r="R47" s="253">
        <v>2437</v>
      </c>
      <c r="S47" s="255">
        <v>2413</v>
      </c>
    </row>
    <row r="48" spans="1:19" s="59" customFormat="1" ht="16.5" customHeight="1">
      <c r="A48" s="202" t="s">
        <v>14</v>
      </c>
      <c r="B48" s="241">
        <f t="shared" ref="B48" si="54">SUM(E48,H48,K48,N48,Q48)</f>
        <v>103735</v>
      </c>
      <c r="C48" s="242">
        <f t="shared" ref="C48" si="55">SUM(F48,I48,L48,O48,R48)</f>
        <v>52569</v>
      </c>
      <c r="D48" s="242">
        <f t="shared" ref="D48" si="56">SUM(G48,J48,M48,P48,S48)</f>
        <v>51166</v>
      </c>
      <c r="E48" s="246">
        <f t="shared" ref="E48:S48" si="57">SUM(E49:E53)</f>
        <v>7121</v>
      </c>
      <c r="F48" s="247">
        <f t="shared" si="57"/>
        <v>3776</v>
      </c>
      <c r="G48" s="248">
        <f t="shared" si="57"/>
        <v>3345</v>
      </c>
      <c r="H48" s="246">
        <f t="shared" ref="H48" si="58">SUM(H49:H53)</f>
        <v>20002</v>
      </c>
      <c r="I48" s="247">
        <f t="shared" si="57"/>
        <v>9919</v>
      </c>
      <c r="J48" s="248">
        <f t="shared" si="57"/>
        <v>10083</v>
      </c>
      <c r="K48" s="246">
        <f t="shared" ref="K48" si="59">SUM(K49:K53)</f>
        <v>14780</v>
      </c>
      <c r="L48" s="247">
        <f t="shared" si="57"/>
        <v>7193</v>
      </c>
      <c r="M48" s="248">
        <f t="shared" si="57"/>
        <v>7587</v>
      </c>
      <c r="N48" s="246">
        <f t="shared" ref="N48" si="60">SUM(N49:N53)</f>
        <v>30287</v>
      </c>
      <c r="O48" s="247">
        <f t="shared" si="57"/>
        <v>15778</v>
      </c>
      <c r="P48" s="248">
        <f t="shared" si="57"/>
        <v>14509</v>
      </c>
      <c r="Q48" s="246">
        <f t="shared" ref="Q48" si="61">SUM(Q49:Q53)</f>
        <v>31545</v>
      </c>
      <c r="R48" s="247">
        <f t="shared" si="57"/>
        <v>15903</v>
      </c>
      <c r="S48" s="249">
        <f t="shared" si="57"/>
        <v>15642</v>
      </c>
    </row>
    <row r="49" spans="1:19" ht="16.5" customHeight="1">
      <c r="A49" s="200" t="s">
        <v>231</v>
      </c>
      <c r="B49" s="250">
        <f>SUM(C49:D49)</f>
        <v>17464</v>
      </c>
      <c r="C49" s="251">
        <f t="shared" ref="C49:D53" si="62">F49+I49+L49+O49+R49</f>
        <v>8887</v>
      </c>
      <c r="D49" s="251">
        <f t="shared" si="62"/>
        <v>8577</v>
      </c>
      <c r="E49" s="252">
        <f>SUM(F49:G49)</f>
        <v>1316</v>
      </c>
      <c r="F49" s="253">
        <v>677</v>
      </c>
      <c r="G49" s="254">
        <v>639</v>
      </c>
      <c r="H49" s="252">
        <f>SUM(I49:J49)</f>
        <v>3342</v>
      </c>
      <c r="I49" s="253">
        <v>1653</v>
      </c>
      <c r="J49" s="254">
        <v>1689</v>
      </c>
      <c r="K49" s="252">
        <f>SUM(L49:M49)</f>
        <v>2409</v>
      </c>
      <c r="L49" s="253">
        <v>1145</v>
      </c>
      <c r="M49" s="254">
        <v>1264</v>
      </c>
      <c r="N49" s="252">
        <f>SUM(O49:P49)</f>
        <v>5225</v>
      </c>
      <c r="O49" s="253">
        <v>2780</v>
      </c>
      <c r="P49" s="254">
        <v>2445</v>
      </c>
      <c r="Q49" s="252">
        <f>SUM(R49:S49)</f>
        <v>5172</v>
      </c>
      <c r="R49" s="253">
        <v>2632</v>
      </c>
      <c r="S49" s="255">
        <v>2540</v>
      </c>
    </row>
    <row r="50" spans="1:19" ht="16.5" customHeight="1">
      <c r="A50" s="200" t="s">
        <v>212</v>
      </c>
      <c r="B50" s="250">
        <f>SUM(C50:D50)</f>
        <v>18342</v>
      </c>
      <c r="C50" s="251">
        <f t="shared" si="62"/>
        <v>9386</v>
      </c>
      <c r="D50" s="251">
        <f t="shared" si="62"/>
        <v>8956</v>
      </c>
      <c r="E50" s="252">
        <f>SUM(F50:G50)</f>
        <v>1307</v>
      </c>
      <c r="F50" s="253">
        <v>713</v>
      </c>
      <c r="G50" s="254">
        <v>594</v>
      </c>
      <c r="H50" s="252">
        <f>SUM(I50:J50)</f>
        <v>3579</v>
      </c>
      <c r="I50" s="253">
        <v>1758</v>
      </c>
      <c r="J50" s="254">
        <v>1821</v>
      </c>
      <c r="K50" s="252">
        <f>SUM(L50:M50)</f>
        <v>2525</v>
      </c>
      <c r="L50" s="253">
        <v>1237</v>
      </c>
      <c r="M50" s="254">
        <v>1288</v>
      </c>
      <c r="N50" s="252">
        <f>SUM(O50:P50)</f>
        <v>5483</v>
      </c>
      <c r="O50" s="253">
        <v>2914</v>
      </c>
      <c r="P50" s="254">
        <v>2569</v>
      </c>
      <c r="Q50" s="252">
        <f>SUM(R50:S50)</f>
        <v>5448</v>
      </c>
      <c r="R50" s="253">
        <v>2764</v>
      </c>
      <c r="S50" s="255">
        <v>2684</v>
      </c>
    </row>
    <row r="51" spans="1:19" ht="16.5" customHeight="1">
      <c r="A51" s="200" t="s">
        <v>232</v>
      </c>
      <c r="B51" s="250">
        <f>SUM(C51:D51)</f>
        <v>21038</v>
      </c>
      <c r="C51" s="251">
        <f t="shared" si="62"/>
        <v>10744</v>
      </c>
      <c r="D51" s="251">
        <f t="shared" si="62"/>
        <v>10294</v>
      </c>
      <c r="E51" s="252">
        <f>SUM(F51:G51)</f>
        <v>1380</v>
      </c>
      <c r="F51" s="253">
        <v>716</v>
      </c>
      <c r="G51" s="254">
        <v>664</v>
      </c>
      <c r="H51" s="252">
        <f>SUM(I51:J51)</f>
        <v>4077</v>
      </c>
      <c r="I51" s="253">
        <v>2039</v>
      </c>
      <c r="J51" s="254">
        <v>2038</v>
      </c>
      <c r="K51" s="252">
        <f>SUM(L51:M51)</f>
        <v>3004</v>
      </c>
      <c r="L51" s="253">
        <v>1523</v>
      </c>
      <c r="M51" s="254">
        <v>1481</v>
      </c>
      <c r="N51" s="252">
        <f>SUM(O51:P51)</f>
        <v>6226</v>
      </c>
      <c r="O51" s="253">
        <v>3223</v>
      </c>
      <c r="P51" s="254">
        <v>3003</v>
      </c>
      <c r="Q51" s="252">
        <f>SUM(R51:S51)</f>
        <v>6351</v>
      </c>
      <c r="R51" s="253">
        <v>3243</v>
      </c>
      <c r="S51" s="255">
        <v>3108</v>
      </c>
    </row>
    <row r="52" spans="1:19" ht="16.5" customHeight="1">
      <c r="A52" s="200" t="s">
        <v>224</v>
      </c>
      <c r="B52" s="250">
        <f>SUM(C52:D52)</f>
        <v>23402</v>
      </c>
      <c r="C52" s="251">
        <f t="shared" si="62"/>
        <v>11781</v>
      </c>
      <c r="D52" s="251">
        <f t="shared" si="62"/>
        <v>11621</v>
      </c>
      <c r="E52" s="252">
        <f>SUM(F52:G52)</f>
        <v>1568</v>
      </c>
      <c r="F52" s="253">
        <v>839</v>
      </c>
      <c r="G52" s="254">
        <v>729</v>
      </c>
      <c r="H52" s="252">
        <f>SUM(I52:J52)</f>
        <v>4468</v>
      </c>
      <c r="I52" s="253">
        <v>2212</v>
      </c>
      <c r="J52" s="254">
        <v>2256</v>
      </c>
      <c r="K52" s="252">
        <f>SUM(L52:M52)</f>
        <v>3387</v>
      </c>
      <c r="L52" s="253">
        <v>1613</v>
      </c>
      <c r="M52" s="254">
        <v>1774</v>
      </c>
      <c r="N52" s="252">
        <f>SUM(O52:P52)</f>
        <v>6712</v>
      </c>
      <c r="O52" s="253">
        <v>3511</v>
      </c>
      <c r="P52" s="254">
        <v>3201</v>
      </c>
      <c r="Q52" s="252">
        <f>SUM(R52:S52)</f>
        <v>7267</v>
      </c>
      <c r="R52" s="253">
        <v>3606</v>
      </c>
      <c r="S52" s="255">
        <v>3661</v>
      </c>
    </row>
    <row r="53" spans="1:19" ht="16.5" customHeight="1">
      <c r="A53" s="200" t="s">
        <v>187</v>
      </c>
      <c r="B53" s="250">
        <f>SUM(C53:D53)</f>
        <v>23489</v>
      </c>
      <c r="C53" s="251">
        <f t="shared" si="62"/>
        <v>11771</v>
      </c>
      <c r="D53" s="251">
        <f t="shared" si="62"/>
        <v>11718</v>
      </c>
      <c r="E53" s="252">
        <f>SUM(F53:G53)</f>
        <v>1550</v>
      </c>
      <c r="F53" s="253">
        <v>831</v>
      </c>
      <c r="G53" s="254">
        <v>719</v>
      </c>
      <c r="H53" s="252">
        <f>SUM(I53:J53)</f>
        <v>4536</v>
      </c>
      <c r="I53" s="253">
        <v>2257</v>
      </c>
      <c r="J53" s="254">
        <v>2279</v>
      </c>
      <c r="K53" s="252">
        <f>SUM(L53:M53)</f>
        <v>3455</v>
      </c>
      <c r="L53" s="253">
        <v>1675</v>
      </c>
      <c r="M53" s="254">
        <v>1780</v>
      </c>
      <c r="N53" s="252">
        <f>SUM(O53:P53)</f>
        <v>6641</v>
      </c>
      <c r="O53" s="253">
        <v>3350</v>
      </c>
      <c r="P53" s="254">
        <v>3291</v>
      </c>
      <c r="Q53" s="252">
        <f>SUM(R53:S53)</f>
        <v>7307</v>
      </c>
      <c r="R53" s="253">
        <v>3658</v>
      </c>
      <c r="S53" s="255">
        <v>3649</v>
      </c>
    </row>
    <row r="54" spans="1:19" s="59" customFormat="1" ht="16.5" customHeight="1">
      <c r="A54" s="202" t="s">
        <v>9</v>
      </c>
      <c r="B54" s="241">
        <f t="shared" ref="B54" si="63">SUM(E54,H54,K54,N54,Q54)</f>
        <v>113951</v>
      </c>
      <c r="C54" s="242">
        <f t="shared" ref="C54" si="64">SUM(F54,I54,L54,O54,R54)</f>
        <v>56542</v>
      </c>
      <c r="D54" s="242">
        <f t="shared" ref="D54" si="65">SUM(G54,J54,M54,P54,S54)</f>
        <v>57409</v>
      </c>
      <c r="E54" s="246">
        <f t="shared" ref="E54:S54" si="66">SUM(E55:E59)</f>
        <v>6712</v>
      </c>
      <c r="F54" s="247">
        <f t="shared" si="66"/>
        <v>3574</v>
      </c>
      <c r="G54" s="248">
        <f t="shared" si="66"/>
        <v>3138</v>
      </c>
      <c r="H54" s="246">
        <f t="shared" ref="H54" si="67">SUM(H55:H59)</f>
        <v>22489</v>
      </c>
      <c r="I54" s="247">
        <f t="shared" si="66"/>
        <v>10859</v>
      </c>
      <c r="J54" s="248">
        <f t="shared" si="66"/>
        <v>11630</v>
      </c>
      <c r="K54" s="246">
        <f t="shared" ref="K54" si="68">SUM(K55:K59)</f>
        <v>16495</v>
      </c>
      <c r="L54" s="247">
        <f t="shared" si="66"/>
        <v>8138</v>
      </c>
      <c r="M54" s="248">
        <f t="shared" si="66"/>
        <v>8357</v>
      </c>
      <c r="N54" s="246">
        <f t="shared" ref="N54" si="69">SUM(N55:N59)</f>
        <v>31640</v>
      </c>
      <c r="O54" s="247">
        <f t="shared" si="66"/>
        <v>15955</v>
      </c>
      <c r="P54" s="248">
        <f t="shared" si="66"/>
        <v>15685</v>
      </c>
      <c r="Q54" s="246">
        <f t="shared" ref="Q54" si="70">SUM(Q55:Q59)</f>
        <v>36615</v>
      </c>
      <c r="R54" s="247">
        <f t="shared" si="66"/>
        <v>18016</v>
      </c>
      <c r="S54" s="249">
        <f t="shared" si="66"/>
        <v>18599</v>
      </c>
    </row>
    <row r="55" spans="1:19" ht="16.5" customHeight="1">
      <c r="A55" s="200" t="s">
        <v>188</v>
      </c>
      <c r="B55" s="250">
        <f>SUM(C55:D55)</f>
        <v>23435</v>
      </c>
      <c r="C55" s="251">
        <f t="shared" ref="C55:D59" si="71">F55+I55+L55+O55+R55</f>
        <v>11643</v>
      </c>
      <c r="D55" s="251">
        <f t="shared" si="71"/>
        <v>11792</v>
      </c>
      <c r="E55" s="252">
        <f>SUM(F55:G55)</f>
        <v>1363</v>
      </c>
      <c r="F55" s="253">
        <v>708</v>
      </c>
      <c r="G55" s="254">
        <v>655</v>
      </c>
      <c r="H55" s="252">
        <f>SUM(I55:J55)</f>
        <v>4607</v>
      </c>
      <c r="I55" s="253">
        <v>2252</v>
      </c>
      <c r="J55" s="254">
        <v>2355</v>
      </c>
      <c r="K55" s="252">
        <f>SUM(L55:M55)</f>
        <v>3377</v>
      </c>
      <c r="L55" s="253">
        <v>1667</v>
      </c>
      <c r="M55" s="254">
        <v>1710</v>
      </c>
      <c r="N55" s="252">
        <f>SUM(O55:P55)</f>
        <v>6650</v>
      </c>
      <c r="O55" s="253">
        <v>3359</v>
      </c>
      <c r="P55" s="254">
        <v>3291</v>
      </c>
      <c r="Q55" s="252">
        <f>SUM(R55:S55)</f>
        <v>7438</v>
      </c>
      <c r="R55" s="253">
        <v>3657</v>
      </c>
      <c r="S55" s="255">
        <v>3781</v>
      </c>
    </row>
    <row r="56" spans="1:19" ht="16.5" customHeight="1">
      <c r="A56" s="200" t="s">
        <v>186</v>
      </c>
      <c r="B56" s="250">
        <f>SUM(C56:D56)</f>
        <v>23939</v>
      </c>
      <c r="C56" s="251">
        <f t="shared" si="71"/>
        <v>11717</v>
      </c>
      <c r="D56" s="251">
        <f t="shared" si="71"/>
        <v>12222</v>
      </c>
      <c r="E56" s="252">
        <f>SUM(F56:G56)</f>
        <v>1393</v>
      </c>
      <c r="F56" s="253">
        <v>738</v>
      </c>
      <c r="G56" s="254">
        <v>655</v>
      </c>
      <c r="H56" s="252">
        <f>SUM(I56:J56)</f>
        <v>4650</v>
      </c>
      <c r="I56" s="253">
        <v>2176</v>
      </c>
      <c r="J56" s="254">
        <v>2474</v>
      </c>
      <c r="K56" s="252">
        <f>SUM(L56:M56)</f>
        <v>3439</v>
      </c>
      <c r="L56" s="253">
        <v>1674</v>
      </c>
      <c r="M56" s="254">
        <v>1765</v>
      </c>
      <c r="N56" s="252">
        <f>SUM(O56:P56)</f>
        <v>6775</v>
      </c>
      <c r="O56" s="253">
        <v>3412</v>
      </c>
      <c r="P56" s="254">
        <v>3363</v>
      </c>
      <c r="Q56" s="252">
        <f>SUM(R56:S56)</f>
        <v>7682</v>
      </c>
      <c r="R56" s="253">
        <v>3717</v>
      </c>
      <c r="S56" s="255">
        <v>3965</v>
      </c>
    </row>
    <row r="57" spans="1:19" ht="16.5" customHeight="1">
      <c r="A57" s="200" t="s">
        <v>185</v>
      </c>
      <c r="B57" s="250">
        <f>SUM(C57:D57)</f>
        <v>20953</v>
      </c>
      <c r="C57" s="251">
        <f t="shared" si="71"/>
        <v>10511</v>
      </c>
      <c r="D57" s="251">
        <f t="shared" si="71"/>
        <v>10442</v>
      </c>
      <c r="E57" s="252">
        <f>SUM(F57:G57)</f>
        <v>1288</v>
      </c>
      <c r="F57" s="253">
        <v>708</v>
      </c>
      <c r="G57" s="254">
        <v>580</v>
      </c>
      <c r="H57" s="252">
        <f>SUM(I57:J57)</f>
        <v>4073</v>
      </c>
      <c r="I57" s="253">
        <v>2001</v>
      </c>
      <c r="J57" s="254">
        <v>2072</v>
      </c>
      <c r="K57" s="252">
        <f>SUM(L57:M57)</f>
        <v>3043</v>
      </c>
      <c r="L57" s="253">
        <v>1493</v>
      </c>
      <c r="M57" s="254">
        <v>1550</v>
      </c>
      <c r="N57" s="252">
        <f>SUM(O57:P57)</f>
        <v>5797</v>
      </c>
      <c r="O57" s="253">
        <v>2942</v>
      </c>
      <c r="P57" s="254">
        <v>2855</v>
      </c>
      <c r="Q57" s="252">
        <f>SUM(R57:S57)</f>
        <v>6752</v>
      </c>
      <c r="R57" s="253">
        <v>3367</v>
      </c>
      <c r="S57" s="255">
        <v>3385</v>
      </c>
    </row>
    <row r="58" spans="1:19" ht="16.5" customHeight="1">
      <c r="A58" s="200" t="s">
        <v>183</v>
      </c>
      <c r="B58" s="250">
        <f>SUM(C58:D58)</f>
        <v>22866</v>
      </c>
      <c r="C58" s="251">
        <f t="shared" si="71"/>
        <v>11250</v>
      </c>
      <c r="D58" s="251">
        <f t="shared" si="71"/>
        <v>11616</v>
      </c>
      <c r="E58" s="252">
        <f>SUM(F58:G58)</f>
        <v>1360</v>
      </c>
      <c r="F58" s="253">
        <v>715</v>
      </c>
      <c r="G58" s="254">
        <v>645</v>
      </c>
      <c r="H58" s="252">
        <f>SUM(I58:J58)</f>
        <v>4550</v>
      </c>
      <c r="I58" s="253">
        <v>2175</v>
      </c>
      <c r="J58" s="254">
        <v>2375</v>
      </c>
      <c r="K58" s="252">
        <f>SUM(L58:M58)</f>
        <v>3423</v>
      </c>
      <c r="L58" s="253">
        <v>1698</v>
      </c>
      <c r="M58" s="254">
        <v>1725</v>
      </c>
      <c r="N58" s="252">
        <f>SUM(O58:P58)</f>
        <v>6210</v>
      </c>
      <c r="O58" s="253">
        <v>3092</v>
      </c>
      <c r="P58" s="254">
        <v>3118</v>
      </c>
      <c r="Q58" s="252">
        <f>SUM(R58:S58)</f>
        <v>7323</v>
      </c>
      <c r="R58" s="253">
        <v>3570</v>
      </c>
      <c r="S58" s="255">
        <v>3753</v>
      </c>
    </row>
    <row r="59" spans="1:19" ht="16.5" customHeight="1">
      <c r="A59" s="200" t="s">
        <v>184</v>
      </c>
      <c r="B59" s="250">
        <f>SUM(C59:D59)</f>
        <v>22758</v>
      </c>
      <c r="C59" s="251">
        <f t="shared" si="71"/>
        <v>11421</v>
      </c>
      <c r="D59" s="251">
        <f t="shared" si="71"/>
        <v>11337</v>
      </c>
      <c r="E59" s="252">
        <f>SUM(F59:G59)</f>
        <v>1308</v>
      </c>
      <c r="F59" s="253">
        <v>705</v>
      </c>
      <c r="G59" s="254">
        <v>603</v>
      </c>
      <c r="H59" s="252">
        <f>SUM(I59:J59)</f>
        <v>4609</v>
      </c>
      <c r="I59" s="253">
        <v>2255</v>
      </c>
      <c r="J59" s="254">
        <v>2354</v>
      </c>
      <c r="K59" s="252">
        <f>SUM(L59:M59)</f>
        <v>3213</v>
      </c>
      <c r="L59" s="253">
        <v>1606</v>
      </c>
      <c r="M59" s="254">
        <v>1607</v>
      </c>
      <c r="N59" s="252">
        <f>SUM(O59:P59)</f>
        <v>6208</v>
      </c>
      <c r="O59" s="253">
        <v>3150</v>
      </c>
      <c r="P59" s="254">
        <v>3058</v>
      </c>
      <c r="Q59" s="252">
        <f>SUM(R59:S59)</f>
        <v>7420</v>
      </c>
      <c r="R59" s="253">
        <v>3705</v>
      </c>
      <c r="S59" s="255">
        <v>3715</v>
      </c>
    </row>
    <row r="60" spans="1:19" s="59" customFormat="1" ht="16.5" customHeight="1">
      <c r="A60" s="202" t="s">
        <v>59</v>
      </c>
      <c r="B60" s="241">
        <f t="shared" ref="B60" si="72">SUM(E60,H60,K60,N60,Q60)</f>
        <v>126916</v>
      </c>
      <c r="C60" s="242">
        <f t="shared" ref="C60" si="73">SUM(F60,I60,L60,O60,R60)</f>
        <v>63003</v>
      </c>
      <c r="D60" s="242">
        <f t="shared" ref="D60" si="74">SUM(G60,J60,M60,P60,S60)</f>
        <v>63913</v>
      </c>
      <c r="E60" s="246">
        <f t="shared" ref="E60:S60" si="75">SUM(E61:E65)</f>
        <v>7288</v>
      </c>
      <c r="F60" s="247">
        <f t="shared" si="75"/>
        <v>3731</v>
      </c>
      <c r="G60" s="248">
        <f t="shared" si="75"/>
        <v>3557</v>
      </c>
      <c r="H60" s="246">
        <f t="shared" ref="H60" si="76">SUM(H61:H65)</f>
        <v>26275</v>
      </c>
      <c r="I60" s="247">
        <f t="shared" si="75"/>
        <v>12634</v>
      </c>
      <c r="J60" s="248">
        <f t="shared" si="75"/>
        <v>13641</v>
      </c>
      <c r="K60" s="246">
        <f t="shared" ref="K60" si="77">SUM(K61:K65)</f>
        <v>17572</v>
      </c>
      <c r="L60" s="247">
        <f t="shared" si="75"/>
        <v>8650</v>
      </c>
      <c r="M60" s="248">
        <f t="shared" si="75"/>
        <v>8922</v>
      </c>
      <c r="N60" s="246">
        <f t="shared" ref="N60" si="78">SUM(N61:N65)</f>
        <v>35762</v>
      </c>
      <c r="O60" s="247">
        <f t="shared" si="75"/>
        <v>17833</v>
      </c>
      <c r="P60" s="248">
        <f t="shared" si="75"/>
        <v>17929</v>
      </c>
      <c r="Q60" s="246">
        <f t="shared" ref="Q60" si="79">SUM(Q61:Q65)</f>
        <v>40019</v>
      </c>
      <c r="R60" s="247">
        <f t="shared" si="75"/>
        <v>20155</v>
      </c>
      <c r="S60" s="249">
        <f t="shared" si="75"/>
        <v>19864</v>
      </c>
    </row>
    <row r="61" spans="1:19" ht="16.5" customHeight="1">
      <c r="A61" s="200" t="s">
        <v>182</v>
      </c>
      <c r="B61" s="250">
        <f>SUM(C61:D61)</f>
        <v>22630</v>
      </c>
      <c r="C61" s="251">
        <f t="shared" ref="C61:D65" si="80">F61+I61+L61+O61+R61</f>
        <v>11232</v>
      </c>
      <c r="D61" s="251">
        <f t="shared" si="80"/>
        <v>11398</v>
      </c>
      <c r="E61" s="252">
        <f>SUM(F61:G61)</f>
        <v>1246</v>
      </c>
      <c r="F61" s="253">
        <v>642</v>
      </c>
      <c r="G61" s="254">
        <v>604</v>
      </c>
      <c r="H61" s="252">
        <f>SUM(I61:J61)</f>
        <v>4538</v>
      </c>
      <c r="I61" s="253">
        <v>2181</v>
      </c>
      <c r="J61" s="254">
        <v>2357</v>
      </c>
      <c r="K61" s="252">
        <f>SUM(L61:M61)</f>
        <v>3176</v>
      </c>
      <c r="L61" s="253">
        <v>1571</v>
      </c>
      <c r="M61" s="254">
        <v>1605</v>
      </c>
      <c r="N61" s="252">
        <f>SUM(O61:P61)</f>
        <v>6381</v>
      </c>
      <c r="O61" s="253">
        <v>3255</v>
      </c>
      <c r="P61" s="254">
        <v>3126</v>
      </c>
      <c r="Q61" s="252">
        <f>SUM(R61:S61)</f>
        <v>7289</v>
      </c>
      <c r="R61" s="253">
        <v>3583</v>
      </c>
      <c r="S61" s="255">
        <v>3706</v>
      </c>
    </row>
    <row r="62" spans="1:19" ht="16.5" customHeight="1">
      <c r="A62" s="200" t="s">
        <v>181</v>
      </c>
      <c r="B62" s="250">
        <f>SUM(C62:D62)</f>
        <v>25588</v>
      </c>
      <c r="C62" s="251">
        <f t="shared" si="80"/>
        <v>12808</v>
      </c>
      <c r="D62" s="251">
        <f t="shared" si="80"/>
        <v>12780</v>
      </c>
      <c r="E62" s="252">
        <f>SUM(F62:G62)</f>
        <v>1383</v>
      </c>
      <c r="F62" s="253">
        <v>730</v>
      </c>
      <c r="G62" s="254">
        <v>653</v>
      </c>
      <c r="H62" s="252">
        <f>SUM(I62:J62)</f>
        <v>5275</v>
      </c>
      <c r="I62" s="253">
        <v>2575</v>
      </c>
      <c r="J62" s="254">
        <v>2700</v>
      </c>
      <c r="K62" s="252">
        <f>SUM(L62:M62)</f>
        <v>3527</v>
      </c>
      <c r="L62" s="253">
        <v>1752</v>
      </c>
      <c r="M62" s="254">
        <v>1775</v>
      </c>
      <c r="N62" s="252">
        <f>SUM(O62:P62)</f>
        <v>7210</v>
      </c>
      <c r="O62" s="253">
        <v>3630</v>
      </c>
      <c r="P62" s="254">
        <v>3580</v>
      </c>
      <c r="Q62" s="252">
        <f>SUM(R62:S62)</f>
        <v>8193</v>
      </c>
      <c r="R62" s="253">
        <v>4121</v>
      </c>
      <c r="S62" s="255">
        <v>4072</v>
      </c>
    </row>
    <row r="63" spans="1:19" ht="16.5" customHeight="1">
      <c r="A63" s="200" t="s">
        <v>180</v>
      </c>
      <c r="B63" s="250">
        <f>SUM(C63:D63)</f>
        <v>25818</v>
      </c>
      <c r="C63" s="251">
        <f t="shared" si="80"/>
        <v>12723</v>
      </c>
      <c r="D63" s="251">
        <f t="shared" si="80"/>
        <v>13095</v>
      </c>
      <c r="E63" s="252">
        <f>SUM(F63:G63)</f>
        <v>1563</v>
      </c>
      <c r="F63" s="253">
        <v>783</v>
      </c>
      <c r="G63" s="254">
        <v>780</v>
      </c>
      <c r="H63" s="252">
        <f>SUM(I63:J63)</f>
        <v>5266</v>
      </c>
      <c r="I63" s="253">
        <v>2514</v>
      </c>
      <c r="J63" s="254">
        <v>2752</v>
      </c>
      <c r="K63" s="252">
        <f>SUM(L63:M63)</f>
        <v>3553</v>
      </c>
      <c r="L63" s="253">
        <v>1711</v>
      </c>
      <c r="M63" s="254">
        <v>1842</v>
      </c>
      <c r="N63" s="252">
        <f>SUM(O63:P63)</f>
        <v>7251</v>
      </c>
      <c r="O63" s="253">
        <v>3629</v>
      </c>
      <c r="P63" s="254">
        <v>3622</v>
      </c>
      <c r="Q63" s="252">
        <f>SUM(R63:S63)</f>
        <v>8185</v>
      </c>
      <c r="R63" s="253">
        <v>4086</v>
      </c>
      <c r="S63" s="255">
        <v>4099</v>
      </c>
    </row>
    <row r="64" spans="1:19" ht="16.5" customHeight="1">
      <c r="A64" s="200" t="s">
        <v>179</v>
      </c>
      <c r="B64" s="250">
        <f>SUM(C64:D64)</f>
        <v>25997</v>
      </c>
      <c r="C64" s="251">
        <f t="shared" si="80"/>
        <v>12913</v>
      </c>
      <c r="D64" s="251">
        <f t="shared" si="80"/>
        <v>13084</v>
      </c>
      <c r="E64" s="252">
        <f>SUM(F64:G64)</f>
        <v>1547</v>
      </c>
      <c r="F64" s="253">
        <v>788</v>
      </c>
      <c r="G64" s="254">
        <v>759</v>
      </c>
      <c r="H64" s="252">
        <f>SUM(I64:J64)</f>
        <v>5507</v>
      </c>
      <c r="I64" s="253">
        <v>2621</v>
      </c>
      <c r="J64" s="254">
        <v>2886</v>
      </c>
      <c r="K64" s="252">
        <f>SUM(L64:M64)</f>
        <v>3592</v>
      </c>
      <c r="L64" s="253">
        <v>1789</v>
      </c>
      <c r="M64" s="254">
        <v>1803</v>
      </c>
      <c r="N64" s="252">
        <f>SUM(O64:P64)</f>
        <v>7302</v>
      </c>
      <c r="O64" s="253">
        <v>3600</v>
      </c>
      <c r="P64" s="254">
        <v>3702</v>
      </c>
      <c r="Q64" s="252">
        <f>SUM(R64:S64)</f>
        <v>8049</v>
      </c>
      <c r="R64" s="253">
        <v>4115</v>
      </c>
      <c r="S64" s="255">
        <v>3934</v>
      </c>
    </row>
    <row r="65" spans="1:19" ht="16.5" customHeight="1">
      <c r="A65" s="200" t="s">
        <v>143</v>
      </c>
      <c r="B65" s="250">
        <f>SUM(C65:D65)</f>
        <v>26883</v>
      </c>
      <c r="C65" s="251">
        <f t="shared" si="80"/>
        <v>13327</v>
      </c>
      <c r="D65" s="251">
        <f t="shared" si="80"/>
        <v>13556</v>
      </c>
      <c r="E65" s="252">
        <f>SUM(F65:G65)</f>
        <v>1549</v>
      </c>
      <c r="F65" s="253">
        <v>788</v>
      </c>
      <c r="G65" s="254">
        <v>761</v>
      </c>
      <c r="H65" s="252">
        <f>SUM(I65:J65)</f>
        <v>5689</v>
      </c>
      <c r="I65" s="253">
        <v>2743</v>
      </c>
      <c r="J65" s="254">
        <v>2946</v>
      </c>
      <c r="K65" s="252">
        <f>SUM(L65:M65)</f>
        <v>3724</v>
      </c>
      <c r="L65" s="253">
        <v>1827</v>
      </c>
      <c r="M65" s="254">
        <v>1897</v>
      </c>
      <c r="N65" s="252">
        <f>SUM(O65:P65)</f>
        <v>7618</v>
      </c>
      <c r="O65" s="253">
        <v>3719</v>
      </c>
      <c r="P65" s="254">
        <v>3899</v>
      </c>
      <c r="Q65" s="252">
        <f>SUM(R65:S65)</f>
        <v>8303</v>
      </c>
      <c r="R65" s="253">
        <v>4250</v>
      </c>
      <c r="S65" s="255">
        <v>4053</v>
      </c>
    </row>
    <row r="66" spans="1:19" s="59" customFormat="1" ht="16.5" customHeight="1">
      <c r="A66" s="202" t="s">
        <v>65</v>
      </c>
      <c r="B66" s="241">
        <f t="shared" ref="B66" si="81">SUM(E66,H66,K66,N66,Q66)</f>
        <v>124383</v>
      </c>
      <c r="C66" s="242">
        <f t="shared" ref="C66" si="82">SUM(F66,I66,L66,O66,R66)</f>
        <v>61859</v>
      </c>
      <c r="D66" s="242">
        <f t="shared" ref="D66" si="83">SUM(G66,J66,M66,P66,S66)</f>
        <v>62524</v>
      </c>
      <c r="E66" s="246">
        <f t="shared" ref="E66:S66" si="84">SUM(E67:E71)</f>
        <v>7785</v>
      </c>
      <c r="F66" s="247">
        <f t="shared" si="84"/>
        <v>3911</v>
      </c>
      <c r="G66" s="248">
        <f t="shared" si="84"/>
        <v>3874</v>
      </c>
      <c r="H66" s="246">
        <f t="shared" ref="H66" si="85">SUM(H67:H71)</f>
        <v>26630</v>
      </c>
      <c r="I66" s="247">
        <f t="shared" si="84"/>
        <v>13113</v>
      </c>
      <c r="J66" s="248">
        <f t="shared" si="84"/>
        <v>13517</v>
      </c>
      <c r="K66" s="246">
        <f t="shared" ref="K66" si="86">SUM(K67:K71)</f>
        <v>16949</v>
      </c>
      <c r="L66" s="247">
        <f t="shared" si="84"/>
        <v>8136</v>
      </c>
      <c r="M66" s="248">
        <f t="shared" si="84"/>
        <v>8813</v>
      </c>
      <c r="N66" s="246">
        <f t="shared" ref="N66" si="87">SUM(N67:N71)</f>
        <v>37004</v>
      </c>
      <c r="O66" s="247">
        <f t="shared" si="84"/>
        <v>18224</v>
      </c>
      <c r="P66" s="248">
        <f t="shared" si="84"/>
        <v>18780</v>
      </c>
      <c r="Q66" s="246">
        <f t="shared" ref="Q66" si="88">SUM(Q67:Q71)</f>
        <v>36015</v>
      </c>
      <c r="R66" s="247">
        <f t="shared" si="84"/>
        <v>18475</v>
      </c>
      <c r="S66" s="249">
        <f t="shared" si="84"/>
        <v>17540</v>
      </c>
    </row>
    <row r="67" spans="1:19" ht="16.5" customHeight="1">
      <c r="A67" s="200" t="s">
        <v>178</v>
      </c>
      <c r="B67" s="250">
        <f>SUM(C67:D67)</f>
        <v>26375</v>
      </c>
      <c r="C67" s="251">
        <f t="shared" ref="C67:D71" si="89">F67+I67+L67+O67+R67</f>
        <v>13110</v>
      </c>
      <c r="D67" s="251">
        <f t="shared" si="89"/>
        <v>13265</v>
      </c>
      <c r="E67" s="252">
        <f>SUM(F67:G67)</f>
        <v>1660</v>
      </c>
      <c r="F67" s="253">
        <v>830</v>
      </c>
      <c r="G67" s="254">
        <v>830</v>
      </c>
      <c r="H67" s="252">
        <f>SUM(I67:J67)</f>
        <v>5601</v>
      </c>
      <c r="I67" s="253">
        <v>2798</v>
      </c>
      <c r="J67" s="254">
        <v>2803</v>
      </c>
      <c r="K67" s="252">
        <f>SUM(L67:M67)</f>
        <v>3573</v>
      </c>
      <c r="L67" s="253">
        <v>1691</v>
      </c>
      <c r="M67" s="254">
        <v>1882</v>
      </c>
      <c r="N67" s="252">
        <f>SUM(O67:P67)</f>
        <v>7596</v>
      </c>
      <c r="O67" s="253">
        <v>3710</v>
      </c>
      <c r="P67" s="254">
        <v>3886</v>
      </c>
      <c r="Q67" s="252">
        <f>SUM(R67:S67)</f>
        <v>7945</v>
      </c>
      <c r="R67" s="253">
        <v>4081</v>
      </c>
      <c r="S67" s="255">
        <v>3864</v>
      </c>
    </row>
    <row r="68" spans="1:19" ht="16.5" customHeight="1">
      <c r="A68" s="200" t="s">
        <v>194</v>
      </c>
      <c r="B68" s="250">
        <f>SUM(C68:D68)</f>
        <v>24951</v>
      </c>
      <c r="C68" s="251">
        <f t="shared" si="89"/>
        <v>12396</v>
      </c>
      <c r="D68" s="251">
        <f t="shared" si="89"/>
        <v>12555</v>
      </c>
      <c r="E68" s="252">
        <f>SUM(F68:G68)</f>
        <v>1587</v>
      </c>
      <c r="F68" s="253">
        <v>790</v>
      </c>
      <c r="G68" s="254">
        <v>797</v>
      </c>
      <c r="H68" s="252">
        <f>SUM(I68:J68)</f>
        <v>5454</v>
      </c>
      <c r="I68" s="253">
        <v>2651</v>
      </c>
      <c r="J68" s="254">
        <v>2803</v>
      </c>
      <c r="K68" s="252">
        <f>SUM(L68:M68)</f>
        <v>3356</v>
      </c>
      <c r="L68" s="253">
        <v>1658</v>
      </c>
      <c r="M68" s="254">
        <v>1698</v>
      </c>
      <c r="N68" s="252">
        <f>SUM(O68:P68)</f>
        <v>7240</v>
      </c>
      <c r="O68" s="253">
        <v>3519</v>
      </c>
      <c r="P68" s="254">
        <v>3721</v>
      </c>
      <c r="Q68" s="252">
        <f>SUM(R68:S68)</f>
        <v>7314</v>
      </c>
      <c r="R68" s="253">
        <v>3778</v>
      </c>
      <c r="S68" s="255">
        <v>3536</v>
      </c>
    </row>
    <row r="69" spans="1:19" ht="16.5" customHeight="1">
      <c r="A69" s="200" t="s">
        <v>140</v>
      </c>
      <c r="B69" s="250">
        <f>SUM(C69:D69)</f>
        <v>26268</v>
      </c>
      <c r="C69" s="251">
        <f t="shared" si="89"/>
        <v>12948</v>
      </c>
      <c r="D69" s="251">
        <f t="shared" si="89"/>
        <v>13320</v>
      </c>
      <c r="E69" s="252">
        <f>SUM(F69:G69)</f>
        <v>1592</v>
      </c>
      <c r="F69" s="253">
        <v>797</v>
      </c>
      <c r="G69" s="254">
        <v>795</v>
      </c>
      <c r="H69" s="252">
        <f>SUM(I69:J69)</f>
        <v>5519</v>
      </c>
      <c r="I69" s="253">
        <v>2693</v>
      </c>
      <c r="J69" s="254">
        <v>2826</v>
      </c>
      <c r="K69" s="252">
        <f>SUM(L69:M69)</f>
        <v>3587</v>
      </c>
      <c r="L69" s="253">
        <v>1707</v>
      </c>
      <c r="M69" s="254">
        <v>1880</v>
      </c>
      <c r="N69" s="252">
        <f>SUM(O69:P69)</f>
        <v>7876</v>
      </c>
      <c r="O69" s="253">
        <v>3917</v>
      </c>
      <c r="P69" s="254">
        <v>3959</v>
      </c>
      <c r="Q69" s="252">
        <f>SUM(R69:S69)</f>
        <v>7694</v>
      </c>
      <c r="R69" s="253">
        <v>3834</v>
      </c>
      <c r="S69" s="255">
        <v>3860</v>
      </c>
    </row>
    <row r="70" spans="1:19" ht="16.5" customHeight="1">
      <c r="A70" s="200" t="s">
        <v>173</v>
      </c>
      <c r="B70" s="250">
        <f>SUM(C70:D70)</f>
        <v>23793</v>
      </c>
      <c r="C70" s="251">
        <f t="shared" si="89"/>
        <v>11700</v>
      </c>
      <c r="D70" s="251">
        <f t="shared" si="89"/>
        <v>12093</v>
      </c>
      <c r="E70" s="252">
        <f>SUM(F70:G70)</f>
        <v>1437</v>
      </c>
      <c r="F70" s="253">
        <v>726</v>
      </c>
      <c r="G70" s="254">
        <v>711</v>
      </c>
      <c r="H70" s="252">
        <f>SUM(I70:J70)</f>
        <v>5153</v>
      </c>
      <c r="I70" s="253">
        <v>2509</v>
      </c>
      <c r="J70" s="254">
        <v>2644</v>
      </c>
      <c r="K70" s="252">
        <f>SUM(L70:M70)</f>
        <v>3333</v>
      </c>
      <c r="L70" s="253">
        <v>1545</v>
      </c>
      <c r="M70" s="254">
        <v>1788</v>
      </c>
      <c r="N70" s="252">
        <f>SUM(O70:P70)</f>
        <v>7227</v>
      </c>
      <c r="O70" s="253">
        <v>3482</v>
      </c>
      <c r="P70" s="254">
        <v>3745</v>
      </c>
      <c r="Q70" s="252">
        <f>SUM(R70:S70)</f>
        <v>6643</v>
      </c>
      <c r="R70" s="253">
        <v>3438</v>
      </c>
      <c r="S70" s="255">
        <v>3205</v>
      </c>
    </row>
    <row r="71" spans="1:19" ht="16.5" customHeight="1">
      <c r="A71" s="200" t="s">
        <v>193</v>
      </c>
      <c r="B71" s="250">
        <f>SUM(C71:D71)</f>
        <v>22996</v>
      </c>
      <c r="C71" s="251">
        <f t="shared" si="89"/>
        <v>11705</v>
      </c>
      <c r="D71" s="251">
        <f t="shared" si="89"/>
        <v>11291</v>
      </c>
      <c r="E71" s="252">
        <f>SUM(F71:G71)</f>
        <v>1509</v>
      </c>
      <c r="F71" s="253">
        <v>768</v>
      </c>
      <c r="G71" s="254">
        <v>741</v>
      </c>
      <c r="H71" s="252">
        <f>SUM(I71:J71)</f>
        <v>4903</v>
      </c>
      <c r="I71" s="253">
        <v>2462</v>
      </c>
      <c r="J71" s="254">
        <v>2441</v>
      </c>
      <c r="K71" s="252">
        <f>SUM(L71:M71)</f>
        <v>3100</v>
      </c>
      <c r="L71" s="253">
        <v>1535</v>
      </c>
      <c r="M71" s="254">
        <v>1565</v>
      </c>
      <c r="N71" s="252">
        <f>SUM(O71:P71)</f>
        <v>7065</v>
      </c>
      <c r="O71" s="253">
        <v>3596</v>
      </c>
      <c r="P71" s="254">
        <v>3469</v>
      </c>
      <c r="Q71" s="252">
        <f>SUM(R71:S71)</f>
        <v>6419</v>
      </c>
      <c r="R71" s="253">
        <v>3344</v>
      </c>
      <c r="S71" s="255">
        <v>3075</v>
      </c>
    </row>
    <row r="72" spans="1:19" s="59" customFormat="1" ht="16.5" customHeight="1">
      <c r="A72" s="202" t="s">
        <v>71</v>
      </c>
      <c r="B72" s="241">
        <f t="shared" ref="B72" si="90">SUM(E72,H72,K72,N72,Q72)</f>
        <v>109439</v>
      </c>
      <c r="C72" s="242">
        <f t="shared" ref="C72" si="91">SUM(F72,I72,L72,O72,R72)</f>
        <v>54001</v>
      </c>
      <c r="D72" s="242">
        <f t="shared" ref="D72" si="92">SUM(G72,J72,M72,P72,S72)</f>
        <v>55438</v>
      </c>
      <c r="E72" s="246">
        <f t="shared" ref="E72:S72" si="93">SUM(E73:E77)</f>
        <v>7880</v>
      </c>
      <c r="F72" s="247">
        <f t="shared" si="93"/>
        <v>3798</v>
      </c>
      <c r="G72" s="248">
        <f t="shared" si="93"/>
        <v>4082</v>
      </c>
      <c r="H72" s="246">
        <f t="shared" ref="H72" si="94">SUM(H73:H77)</f>
        <v>22880</v>
      </c>
      <c r="I72" s="247">
        <f t="shared" si="93"/>
        <v>11157</v>
      </c>
      <c r="J72" s="248">
        <f t="shared" si="93"/>
        <v>11723</v>
      </c>
      <c r="K72" s="246">
        <f t="shared" ref="K72" si="95">SUM(K73:K77)</f>
        <v>16060</v>
      </c>
      <c r="L72" s="247">
        <f t="shared" si="93"/>
        <v>7477</v>
      </c>
      <c r="M72" s="248">
        <f t="shared" si="93"/>
        <v>8583</v>
      </c>
      <c r="N72" s="246">
        <f t="shared" ref="N72" si="96">SUM(N73:N77)</f>
        <v>34832</v>
      </c>
      <c r="O72" s="247">
        <f t="shared" si="93"/>
        <v>16875</v>
      </c>
      <c r="P72" s="248">
        <f t="shared" si="93"/>
        <v>17957</v>
      </c>
      <c r="Q72" s="246">
        <f t="shared" ref="Q72" si="97">SUM(Q73:Q77)</f>
        <v>27787</v>
      </c>
      <c r="R72" s="247">
        <f t="shared" si="93"/>
        <v>14694</v>
      </c>
      <c r="S72" s="249">
        <f t="shared" si="93"/>
        <v>13093</v>
      </c>
    </row>
    <row r="73" spans="1:19" ht="16.5" customHeight="1">
      <c r="A73" s="200" t="s">
        <v>141</v>
      </c>
      <c r="B73" s="250">
        <f>SUM(C73:D73)</f>
        <v>22931</v>
      </c>
      <c r="C73" s="251">
        <f t="shared" ref="C73:D77" si="98">F73+I73+L73+O73+R73</f>
        <v>11186</v>
      </c>
      <c r="D73" s="251">
        <f t="shared" si="98"/>
        <v>11745</v>
      </c>
      <c r="E73" s="252">
        <f>SUM(F73:G73)</f>
        <v>1558</v>
      </c>
      <c r="F73" s="253">
        <v>762</v>
      </c>
      <c r="G73" s="254">
        <v>796</v>
      </c>
      <c r="H73" s="252">
        <f>SUM(I73:J73)</f>
        <v>4717</v>
      </c>
      <c r="I73" s="253">
        <v>2343</v>
      </c>
      <c r="J73" s="254">
        <v>2374</v>
      </c>
      <c r="K73" s="252">
        <f>SUM(L73:M73)</f>
        <v>3235</v>
      </c>
      <c r="L73" s="253">
        <v>1523</v>
      </c>
      <c r="M73" s="254">
        <v>1712</v>
      </c>
      <c r="N73" s="252">
        <f>SUM(O73:P73)</f>
        <v>7135</v>
      </c>
      <c r="O73" s="253">
        <v>3415</v>
      </c>
      <c r="P73" s="254">
        <v>3720</v>
      </c>
      <c r="Q73" s="252">
        <f>SUM(R73:S73)</f>
        <v>6286</v>
      </c>
      <c r="R73" s="253">
        <v>3143</v>
      </c>
      <c r="S73" s="255">
        <v>3143</v>
      </c>
    </row>
    <row r="74" spans="1:19" ht="16.5" customHeight="1">
      <c r="A74" s="200" t="s">
        <v>175</v>
      </c>
      <c r="B74" s="250">
        <f>SUM(C74:D74)</f>
        <v>21545</v>
      </c>
      <c r="C74" s="251">
        <f t="shared" si="98"/>
        <v>10759</v>
      </c>
      <c r="D74" s="251">
        <f t="shared" si="98"/>
        <v>10786</v>
      </c>
      <c r="E74" s="252">
        <f>SUM(F74:G74)</f>
        <v>1484</v>
      </c>
      <c r="F74" s="253">
        <v>700</v>
      </c>
      <c r="G74" s="254">
        <v>784</v>
      </c>
      <c r="H74" s="252">
        <f>SUM(I74:J74)</f>
        <v>4639</v>
      </c>
      <c r="I74" s="253">
        <v>2298</v>
      </c>
      <c r="J74" s="254">
        <v>2341</v>
      </c>
      <c r="K74" s="252">
        <f>SUM(L74:M74)</f>
        <v>3068</v>
      </c>
      <c r="L74" s="253">
        <v>1461</v>
      </c>
      <c r="M74" s="254">
        <v>1607</v>
      </c>
      <c r="N74" s="252">
        <f>SUM(O74:P74)</f>
        <v>6743</v>
      </c>
      <c r="O74" s="253">
        <v>3305</v>
      </c>
      <c r="P74" s="254">
        <v>3438</v>
      </c>
      <c r="Q74" s="252">
        <f>SUM(R74:S74)</f>
        <v>5611</v>
      </c>
      <c r="R74" s="253">
        <v>2995</v>
      </c>
      <c r="S74" s="255">
        <v>2616</v>
      </c>
    </row>
    <row r="75" spans="1:19" ht="16.5" customHeight="1">
      <c r="A75" s="200" t="s">
        <v>144</v>
      </c>
      <c r="B75" s="250">
        <f>SUM(C75:D75)</f>
        <v>21576</v>
      </c>
      <c r="C75" s="251">
        <f t="shared" si="98"/>
        <v>10724</v>
      </c>
      <c r="D75" s="251">
        <f t="shared" si="98"/>
        <v>10852</v>
      </c>
      <c r="E75" s="252">
        <f>SUM(F75:G75)</f>
        <v>1585</v>
      </c>
      <c r="F75" s="253">
        <v>774</v>
      </c>
      <c r="G75" s="254">
        <v>811</v>
      </c>
      <c r="H75" s="252">
        <f>SUM(I75:J75)</f>
        <v>4493</v>
      </c>
      <c r="I75" s="253">
        <v>2192</v>
      </c>
      <c r="J75" s="254">
        <v>2301</v>
      </c>
      <c r="K75" s="252">
        <f>SUM(L75:M75)</f>
        <v>3090</v>
      </c>
      <c r="L75" s="253">
        <v>1475</v>
      </c>
      <c r="M75" s="254">
        <v>1615</v>
      </c>
      <c r="N75" s="252">
        <f>SUM(O75:P75)</f>
        <v>6882</v>
      </c>
      <c r="O75" s="253">
        <v>3322</v>
      </c>
      <c r="P75" s="254">
        <v>3560</v>
      </c>
      <c r="Q75" s="252">
        <f>SUM(R75:S75)</f>
        <v>5526</v>
      </c>
      <c r="R75" s="253">
        <v>2961</v>
      </c>
      <c r="S75" s="255">
        <v>2565</v>
      </c>
    </row>
    <row r="76" spans="1:19" ht="16.5" customHeight="1">
      <c r="A76" s="200" t="s">
        <v>174</v>
      </c>
      <c r="B76" s="250">
        <f>SUM(C76:D76)</f>
        <v>21501</v>
      </c>
      <c r="C76" s="251">
        <f t="shared" si="98"/>
        <v>10662</v>
      </c>
      <c r="D76" s="251">
        <f t="shared" si="98"/>
        <v>10839</v>
      </c>
      <c r="E76" s="252">
        <f>SUM(F76:G76)</f>
        <v>1550</v>
      </c>
      <c r="F76" s="253">
        <v>751</v>
      </c>
      <c r="G76" s="254">
        <v>799</v>
      </c>
      <c r="H76" s="252">
        <f>SUM(I76:J76)</f>
        <v>4518</v>
      </c>
      <c r="I76" s="253">
        <v>2126</v>
      </c>
      <c r="J76" s="254">
        <v>2392</v>
      </c>
      <c r="K76" s="252">
        <f>SUM(L76:M76)</f>
        <v>3259</v>
      </c>
      <c r="L76" s="253">
        <v>1491</v>
      </c>
      <c r="M76" s="254">
        <v>1768</v>
      </c>
      <c r="N76" s="252">
        <f>SUM(O76:P76)</f>
        <v>6915</v>
      </c>
      <c r="O76" s="253">
        <v>3376</v>
      </c>
      <c r="P76" s="254">
        <v>3539</v>
      </c>
      <c r="Q76" s="252">
        <f>SUM(R76:S76)</f>
        <v>5259</v>
      </c>
      <c r="R76" s="253">
        <v>2918</v>
      </c>
      <c r="S76" s="255">
        <v>2341</v>
      </c>
    </row>
    <row r="77" spans="1:19" ht="16.5" customHeight="1">
      <c r="A77" s="200" t="s">
        <v>142</v>
      </c>
      <c r="B77" s="250">
        <f>SUM(C77:D77)</f>
        <v>21886</v>
      </c>
      <c r="C77" s="251">
        <f t="shared" si="98"/>
        <v>10670</v>
      </c>
      <c r="D77" s="251">
        <f t="shared" si="98"/>
        <v>11216</v>
      </c>
      <c r="E77" s="252">
        <f>SUM(F77:G77)</f>
        <v>1703</v>
      </c>
      <c r="F77" s="253">
        <v>811</v>
      </c>
      <c r="G77" s="254">
        <v>892</v>
      </c>
      <c r="H77" s="252">
        <f>SUM(I77:J77)</f>
        <v>4513</v>
      </c>
      <c r="I77" s="253">
        <v>2198</v>
      </c>
      <c r="J77" s="254">
        <v>2315</v>
      </c>
      <c r="K77" s="252">
        <f>SUM(L77:M77)</f>
        <v>3408</v>
      </c>
      <c r="L77" s="253">
        <v>1527</v>
      </c>
      <c r="M77" s="254">
        <v>1881</v>
      </c>
      <c r="N77" s="252">
        <f>SUM(O77:P77)</f>
        <v>7157</v>
      </c>
      <c r="O77" s="253">
        <v>3457</v>
      </c>
      <c r="P77" s="254">
        <v>3700</v>
      </c>
      <c r="Q77" s="252">
        <f>SUM(R77:S77)</f>
        <v>5105</v>
      </c>
      <c r="R77" s="253">
        <v>2677</v>
      </c>
      <c r="S77" s="255">
        <v>2428</v>
      </c>
    </row>
    <row r="78" spans="1:19" s="59" customFormat="1" ht="16.5" customHeight="1">
      <c r="A78" s="202" t="s">
        <v>78</v>
      </c>
      <c r="B78" s="241">
        <f t="shared" ref="B78" si="99">SUM(E78,H78,K78,N78,Q78)</f>
        <v>97629</v>
      </c>
      <c r="C78" s="242">
        <f t="shared" ref="C78" si="100">SUM(F78,I78,L78,O78,R78)</f>
        <v>47117</v>
      </c>
      <c r="D78" s="242">
        <f t="shared" ref="D78" si="101">SUM(G78,J78,M78,P78,S78)</f>
        <v>50512</v>
      </c>
      <c r="E78" s="246">
        <f t="shared" ref="E78:S78" si="102">SUM(E79:E83)</f>
        <v>8287</v>
      </c>
      <c r="F78" s="247">
        <f t="shared" si="102"/>
        <v>4021</v>
      </c>
      <c r="G78" s="248">
        <f t="shared" si="102"/>
        <v>4266</v>
      </c>
      <c r="H78" s="246">
        <f t="shared" ref="H78" si="103">SUM(H79:H83)</f>
        <v>20456</v>
      </c>
      <c r="I78" s="247">
        <f t="shared" si="102"/>
        <v>9663</v>
      </c>
      <c r="J78" s="248">
        <f t="shared" si="102"/>
        <v>10793</v>
      </c>
      <c r="K78" s="246">
        <f t="shared" ref="K78" si="104">SUM(K79:K83)</f>
        <v>16233</v>
      </c>
      <c r="L78" s="247">
        <f t="shared" si="102"/>
        <v>7461</v>
      </c>
      <c r="M78" s="248">
        <f t="shared" si="102"/>
        <v>8772</v>
      </c>
      <c r="N78" s="246">
        <f t="shared" ref="N78" si="105">SUM(N79:N83)</f>
        <v>31791</v>
      </c>
      <c r="O78" s="247">
        <f t="shared" si="102"/>
        <v>15263</v>
      </c>
      <c r="P78" s="248">
        <f t="shared" si="102"/>
        <v>16528</v>
      </c>
      <c r="Q78" s="246">
        <f t="shared" ref="Q78" si="106">SUM(Q79:Q83)</f>
        <v>20862</v>
      </c>
      <c r="R78" s="247">
        <f t="shared" si="102"/>
        <v>10709</v>
      </c>
      <c r="S78" s="249">
        <f t="shared" si="102"/>
        <v>10153</v>
      </c>
    </row>
    <row r="79" spans="1:19" ht="16.5" customHeight="1">
      <c r="A79" s="200" t="s">
        <v>197</v>
      </c>
      <c r="B79" s="250">
        <f>SUM(C79:D79)</f>
        <v>23582</v>
      </c>
      <c r="C79" s="251">
        <f t="shared" ref="C79:D83" si="107">F79+I79+L79+O79+R79</f>
        <v>11398</v>
      </c>
      <c r="D79" s="251">
        <f t="shared" si="107"/>
        <v>12184</v>
      </c>
      <c r="E79" s="252">
        <f>SUM(F79:G79)</f>
        <v>1860</v>
      </c>
      <c r="F79" s="253">
        <v>877</v>
      </c>
      <c r="G79" s="254">
        <v>983</v>
      </c>
      <c r="H79" s="252">
        <f>SUM(I79:J79)</f>
        <v>4948</v>
      </c>
      <c r="I79" s="253">
        <v>2370</v>
      </c>
      <c r="J79" s="254">
        <v>2578</v>
      </c>
      <c r="K79" s="252">
        <f>SUM(L79:M79)</f>
        <v>3679</v>
      </c>
      <c r="L79" s="253">
        <v>1650</v>
      </c>
      <c r="M79" s="254">
        <v>2029</v>
      </c>
      <c r="N79" s="252">
        <f>SUM(O79:P79)</f>
        <v>7733</v>
      </c>
      <c r="O79" s="253">
        <v>3701</v>
      </c>
      <c r="P79" s="254">
        <v>4032</v>
      </c>
      <c r="Q79" s="252">
        <f>SUM(R79:S79)</f>
        <v>5362</v>
      </c>
      <c r="R79" s="253">
        <v>2800</v>
      </c>
      <c r="S79" s="255">
        <v>2562</v>
      </c>
    </row>
    <row r="80" spans="1:19" ht="16.5" customHeight="1">
      <c r="A80" s="200" t="s">
        <v>145</v>
      </c>
      <c r="B80" s="250">
        <f>SUM(C80:D80)</f>
        <v>21159</v>
      </c>
      <c r="C80" s="251">
        <f t="shared" si="107"/>
        <v>10152</v>
      </c>
      <c r="D80" s="251">
        <f t="shared" si="107"/>
        <v>11007</v>
      </c>
      <c r="E80" s="252">
        <f>SUM(F80:G80)</f>
        <v>1684</v>
      </c>
      <c r="F80" s="253">
        <v>826</v>
      </c>
      <c r="G80" s="254">
        <v>858</v>
      </c>
      <c r="H80" s="252">
        <f>SUM(I80:J80)</f>
        <v>4367</v>
      </c>
      <c r="I80" s="253">
        <v>2044</v>
      </c>
      <c r="J80" s="254">
        <v>2323</v>
      </c>
      <c r="K80" s="252">
        <f>SUM(L80:M80)</f>
        <v>3453</v>
      </c>
      <c r="L80" s="253">
        <v>1567</v>
      </c>
      <c r="M80" s="254">
        <v>1886</v>
      </c>
      <c r="N80" s="252">
        <f>SUM(O80:P80)</f>
        <v>7005</v>
      </c>
      <c r="O80" s="253">
        <v>3322</v>
      </c>
      <c r="P80" s="254">
        <v>3683</v>
      </c>
      <c r="Q80" s="252">
        <f>SUM(R80:S80)</f>
        <v>4650</v>
      </c>
      <c r="R80" s="253">
        <v>2393</v>
      </c>
      <c r="S80" s="255">
        <v>2257</v>
      </c>
    </row>
    <row r="81" spans="1:19" ht="16.5" customHeight="1">
      <c r="A81" s="200" t="s">
        <v>146</v>
      </c>
      <c r="B81" s="250">
        <f>SUM(C81:D81)</f>
        <v>18772</v>
      </c>
      <c r="C81" s="251">
        <f t="shared" si="107"/>
        <v>9027</v>
      </c>
      <c r="D81" s="251">
        <f t="shared" si="107"/>
        <v>9745</v>
      </c>
      <c r="E81" s="252">
        <f>SUM(F81:G81)</f>
        <v>1634</v>
      </c>
      <c r="F81" s="253">
        <v>795</v>
      </c>
      <c r="G81" s="254">
        <v>839</v>
      </c>
      <c r="H81" s="252">
        <f>SUM(I81:J81)</f>
        <v>3953</v>
      </c>
      <c r="I81" s="253">
        <v>1810</v>
      </c>
      <c r="J81" s="254">
        <v>2143</v>
      </c>
      <c r="K81" s="252">
        <f>SUM(L81:M81)</f>
        <v>3150</v>
      </c>
      <c r="L81" s="253">
        <v>1470</v>
      </c>
      <c r="M81" s="254">
        <v>1680</v>
      </c>
      <c r="N81" s="252">
        <f>SUM(O81:P81)</f>
        <v>6011</v>
      </c>
      <c r="O81" s="253">
        <v>2857</v>
      </c>
      <c r="P81" s="254">
        <v>3154</v>
      </c>
      <c r="Q81" s="252">
        <f>SUM(R81:S81)</f>
        <v>4024</v>
      </c>
      <c r="R81" s="253">
        <v>2095</v>
      </c>
      <c r="S81" s="255">
        <v>1929</v>
      </c>
    </row>
    <row r="82" spans="1:19" ht="16.5" customHeight="1">
      <c r="A82" s="200" t="s">
        <v>196</v>
      </c>
      <c r="B82" s="250">
        <f>SUM(C82:D82)</f>
        <v>18494</v>
      </c>
      <c r="C82" s="251">
        <f t="shared" si="107"/>
        <v>8906</v>
      </c>
      <c r="D82" s="251">
        <f t="shared" si="107"/>
        <v>9588</v>
      </c>
      <c r="E82" s="252">
        <f>SUM(F82:G82)</f>
        <v>1668</v>
      </c>
      <c r="F82" s="253">
        <v>806</v>
      </c>
      <c r="G82" s="254">
        <v>862</v>
      </c>
      <c r="H82" s="252">
        <f>SUM(I82:J82)</f>
        <v>3908</v>
      </c>
      <c r="I82" s="253">
        <v>1858</v>
      </c>
      <c r="J82" s="254">
        <v>2050</v>
      </c>
      <c r="K82" s="252">
        <f>SUM(L82:M82)</f>
        <v>3203</v>
      </c>
      <c r="L82" s="253">
        <v>1479</v>
      </c>
      <c r="M82" s="254">
        <v>1724</v>
      </c>
      <c r="N82" s="252">
        <f>SUM(O82:P82)</f>
        <v>6002</v>
      </c>
      <c r="O82" s="253">
        <v>2900</v>
      </c>
      <c r="P82" s="254">
        <v>3102</v>
      </c>
      <c r="Q82" s="252">
        <f>SUM(R82:S82)</f>
        <v>3713</v>
      </c>
      <c r="R82" s="253">
        <v>1863</v>
      </c>
      <c r="S82" s="255">
        <v>1850</v>
      </c>
    </row>
    <row r="83" spans="1:19" ht="16.5" customHeight="1">
      <c r="A83" s="200" t="s">
        <v>177</v>
      </c>
      <c r="B83" s="250">
        <f>SUM(C83:D83)</f>
        <v>15622</v>
      </c>
      <c r="C83" s="251">
        <f t="shared" si="107"/>
        <v>7634</v>
      </c>
      <c r="D83" s="251">
        <f t="shared" si="107"/>
        <v>7988</v>
      </c>
      <c r="E83" s="252">
        <f>SUM(F83:G83)</f>
        <v>1441</v>
      </c>
      <c r="F83" s="253">
        <v>717</v>
      </c>
      <c r="G83" s="254">
        <v>724</v>
      </c>
      <c r="H83" s="252">
        <f>SUM(I83:J83)</f>
        <v>3280</v>
      </c>
      <c r="I83" s="253">
        <v>1581</v>
      </c>
      <c r="J83" s="254">
        <v>1699</v>
      </c>
      <c r="K83" s="252">
        <f>SUM(L83:M83)</f>
        <v>2748</v>
      </c>
      <c r="L83" s="253">
        <v>1295</v>
      </c>
      <c r="M83" s="254">
        <v>1453</v>
      </c>
      <c r="N83" s="252">
        <f>SUM(O83:P83)</f>
        <v>5040</v>
      </c>
      <c r="O83" s="253">
        <v>2483</v>
      </c>
      <c r="P83" s="254">
        <v>2557</v>
      </c>
      <c r="Q83" s="252">
        <f>SUM(R83:S83)</f>
        <v>3113</v>
      </c>
      <c r="R83" s="253">
        <v>1558</v>
      </c>
      <c r="S83" s="255">
        <v>1555</v>
      </c>
    </row>
    <row r="84" spans="1:19" s="59" customFormat="1" ht="16.5" customHeight="1">
      <c r="A84" s="202" t="s">
        <v>83</v>
      </c>
      <c r="B84" s="241">
        <f t="shared" ref="B84" si="108">SUM(E84,H84,K84,N84,Q84)</f>
        <v>66155</v>
      </c>
      <c r="C84" s="242">
        <f t="shared" ref="C84" si="109">SUM(F84,I84,L84,O84,R84)</f>
        <v>30934</v>
      </c>
      <c r="D84" s="242">
        <f t="shared" ref="D84" si="110">SUM(G84,J84,M84,P84,S84)</f>
        <v>35221</v>
      </c>
      <c r="E84" s="246">
        <f t="shared" ref="E84:S84" si="111">SUM(E85:E89)</f>
        <v>6486</v>
      </c>
      <c r="F84" s="247">
        <f t="shared" si="111"/>
        <v>2960</v>
      </c>
      <c r="G84" s="248">
        <f t="shared" si="111"/>
        <v>3526</v>
      </c>
      <c r="H84" s="246">
        <f t="shared" ref="H84" si="112">SUM(H85:H89)</f>
        <v>13900</v>
      </c>
      <c r="I84" s="247">
        <f t="shared" si="111"/>
        <v>6487</v>
      </c>
      <c r="J84" s="248">
        <f t="shared" si="111"/>
        <v>7413</v>
      </c>
      <c r="K84" s="246">
        <f t="shared" ref="K84" si="113">SUM(K85:K89)</f>
        <v>11839</v>
      </c>
      <c r="L84" s="247">
        <f t="shared" si="111"/>
        <v>5398</v>
      </c>
      <c r="M84" s="248">
        <f t="shared" si="111"/>
        <v>6441</v>
      </c>
      <c r="N84" s="246">
        <f t="shared" ref="N84" si="114">SUM(N85:N89)</f>
        <v>21546</v>
      </c>
      <c r="O84" s="247">
        <f t="shared" si="111"/>
        <v>10135</v>
      </c>
      <c r="P84" s="248">
        <f t="shared" si="111"/>
        <v>11411</v>
      </c>
      <c r="Q84" s="246">
        <f t="shared" ref="Q84" si="115">SUM(Q85:Q89)</f>
        <v>12384</v>
      </c>
      <c r="R84" s="247">
        <f t="shared" si="111"/>
        <v>5954</v>
      </c>
      <c r="S84" s="249">
        <f t="shared" si="111"/>
        <v>6430</v>
      </c>
    </row>
    <row r="85" spans="1:19" ht="16.5" customHeight="1">
      <c r="A85" s="200" t="s">
        <v>189</v>
      </c>
      <c r="B85" s="250">
        <f>SUM(C85:D85)</f>
        <v>16539</v>
      </c>
      <c r="C85" s="251">
        <f t="shared" ref="C85:D89" si="116">F85+I85+L85+O85+R85</f>
        <v>7823</v>
      </c>
      <c r="D85" s="251">
        <f t="shared" si="116"/>
        <v>8716</v>
      </c>
      <c r="E85" s="252">
        <f>SUM(F85:G85)</f>
        <v>1600</v>
      </c>
      <c r="F85" s="253">
        <v>715</v>
      </c>
      <c r="G85" s="254">
        <v>885</v>
      </c>
      <c r="H85" s="252">
        <f>SUM(I85:J85)</f>
        <v>3462</v>
      </c>
      <c r="I85" s="253">
        <v>1640</v>
      </c>
      <c r="J85" s="254">
        <v>1822</v>
      </c>
      <c r="K85" s="252">
        <f>SUM(L85:M85)</f>
        <v>2907</v>
      </c>
      <c r="L85" s="253">
        <v>1345</v>
      </c>
      <c r="M85" s="254">
        <v>1562</v>
      </c>
      <c r="N85" s="252">
        <f>SUM(O85:P85)</f>
        <v>5480</v>
      </c>
      <c r="O85" s="253">
        <v>2608</v>
      </c>
      <c r="P85" s="254">
        <v>2872</v>
      </c>
      <c r="Q85" s="252">
        <f>SUM(R85:S85)</f>
        <v>3090</v>
      </c>
      <c r="R85" s="253">
        <v>1515</v>
      </c>
      <c r="S85" s="255">
        <v>1575</v>
      </c>
    </row>
    <row r="86" spans="1:19" ht="16.5" customHeight="1">
      <c r="A86" s="200" t="s">
        <v>195</v>
      </c>
      <c r="B86" s="250">
        <f>SUM(C86:D86)</f>
        <v>13775</v>
      </c>
      <c r="C86" s="251">
        <f t="shared" si="116"/>
        <v>6529</v>
      </c>
      <c r="D86" s="251">
        <f t="shared" si="116"/>
        <v>7246</v>
      </c>
      <c r="E86" s="252">
        <f>SUM(F86:G86)</f>
        <v>1330</v>
      </c>
      <c r="F86" s="253">
        <v>625</v>
      </c>
      <c r="G86" s="254">
        <v>705</v>
      </c>
      <c r="H86" s="252">
        <f>SUM(I86:J86)</f>
        <v>2874</v>
      </c>
      <c r="I86" s="253">
        <v>1345</v>
      </c>
      <c r="J86" s="254">
        <v>1529</v>
      </c>
      <c r="K86" s="252">
        <f>SUM(L86:M86)</f>
        <v>2381</v>
      </c>
      <c r="L86" s="253">
        <v>1084</v>
      </c>
      <c r="M86" s="254">
        <v>1297</v>
      </c>
      <c r="N86" s="252">
        <f>SUM(O86:P86)</f>
        <v>4508</v>
      </c>
      <c r="O86" s="253">
        <v>2156</v>
      </c>
      <c r="P86" s="254">
        <v>2352</v>
      </c>
      <c r="Q86" s="252">
        <f>SUM(R86:S86)</f>
        <v>2682</v>
      </c>
      <c r="R86" s="253">
        <v>1319</v>
      </c>
      <c r="S86" s="255">
        <v>1363</v>
      </c>
    </row>
    <row r="87" spans="1:19" ht="16.5" customHeight="1">
      <c r="A87" s="200" t="s">
        <v>227</v>
      </c>
      <c r="B87" s="250">
        <f>SUM(C87:D87)</f>
        <v>11827</v>
      </c>
      <c r="C87" s="251">
        <f t="shared" si="116"/>
        <v>5491</v>
      </c>
      <c r="D87" s="251">
        <f t="shared" si="116"/>
        <v>6336</v>
      </c>
      <c r="E87" s="252">
        <f>SUM(F87:G87)</f>
        <v>1155</v>
      </c>
      <c r="F87" s="253">
        <v>526</v>
      </c>
      <c r="G87" s="254">
        <v>629</v>
      </c>
      <c r="H87" s="252">
        <f>SUM(I87:J87)</f>
        <v>2508</v>
      </c>
      <c r="I87" s="253">
        <v>1161</v>
      </c>
      <c r="J87" s="254">
        <v>1347</v>
      </c>
      <c r="K87" s="252">
        <f>SUM(L87:M87)</f>
        <v>2132</v>
      </c>
      <c r="L87" s="253">
        <v>986</v>
      </c>
      <c r="M87" s="254">
        <v>1146</v>
      </c>
      <c r="N87" s="252">
        <f>SUM(O87:P87)</f>
        <v>3804</v>
      </c>
      <c r="O87" s="253">
        <v>1758</v>
      </c>
      <c r="P87" s="254">
        <v>2046</v>
      </c>
      <c r="Q87" s="252">
        <f>SUM(R87:S87)</f>
        <v>2228</v>
      </c>
      <c r="R87" s="253">
        <v>1060</v>
      </c>
      <c r="S87" s="255">
        <v>1168</v>
      </c>
    </row>
    <row r="88" spans="1:19" ht="16.5" customHeight="1">
      <c r="A88" s="200" t="s">
        <v>190</v>
      </c>
      <c r="B88" s="250">
        <f>SUM(C88:D88)</f>
        <v>13267</v>
      </c>
      <c r="C88" s="251">
        <f t="shared" si="116"/>
        <v>6134</v>
      </c>
      <c r="D88" s="251">
        <f t="shared" si="116"/>
        <v>7133</v>
      </c>
      <c r="E88" s="252">
        <f>SUM(F88:G88)</f>
        <v>1310</v>
      </c>
      <c r="F88" s="253">
        <v>589</v>
      </c>
      <c r="G88" s="254">
        <v>721</v>
      </c>
      <c r="H88" s="252">
        <f>SUM(I88:J88)</f>
        <v>2814</v>
      </c>
      <c r="I88" s="253">
        <v>1306</v>
      </c>
      <c r="J88" s="254">
        <v>1508</v>
      </c>
      <c r="K88" s="252">
        <f>SUM(L88:M88)</f>
        <v>2474</v>
      </c>
      <c r="L88" s="253">
        <v>1123</v>
      </c>
      <c r="M88" s="254">
        <v>1351</v>
      </c>
      <c r="N88" s="252">
        <f>SUM(O88:P88)</f>
        <v>4267</v>
      </c>
      <c r="O88" s="253">
        <v>1986</v>
      </c>
      <c r="P88" s="254">
        <v>2281</v>
      </c>
      <c r="Q88" s="252">
        <f>SUM(R88:S88)</f>
        <v>2402</v>
      </c>
      <c r="R88" s="253">
        <v>1130</v>
      </c>
      <c r="S88" s="255">
        <v>1272</v>
      </c>
    </row>
    <row r="89" spans="1:19" ht="16.5" customHeight="1">
      <c r="A89" s="200" t="s">
        <v>139</v>
      </c>
      <c r="B89" s="250">
        <f>SUM(C89:D89)</f>
        <v>10747</v>
      </c>
      <c r="C89" s="251">
        <f t="shared" si="116"/>
        <v>4957</v>
      </c>
      <c r="D89" s="251">
        <f t="shared" si="116"/>
        <v>5790</v>
      </c>
      <c r="E89" s="252">
        <f>SUM(F89:G89)</f>
        <v>1091</v>
      </c>
      <c r="F89" s="253">
        <v>505</v>
      </c>
      <c r="G89" s="254">
        <v>586</v>
      </c>
      <c r="H89" s="252">
        <f>SUM(I89:J89)</f>
        <v>2242</v>
      </c>
      <c r="I89" s="253">
        <v>1035</v>
      </c>
      <c r="J89" s="254">
        <v>1207</v>
      </c>
      <c r="K89" s="252">
        <f>SUM(L89:M89)</f>
        <v>1945</v>
      </c>
      <c r="L89" s="253">
        <v>860</v>
      </c>
      <c r="M89" s="254">
        <v>1085</v>
      </c>
      <c r="N89" s="252">
        <f>SUM(O89:P89)</f>
        <v>3487</v>
      </c>
      <c r="O89" s="253">
        <v>1627</v>
      </c>
      <c r="P89" s="254">
        <v>1860</v>
      </c>
      <c r="Q89" s="252">
        <f>SUM(R89:S89)</f>
        <v>1982</v>
      </c>
      <c r="R89" s="253">
        <v>930</v>
      </c>
      <c r="S89" s="255">
        <v>1052</v>
      </c>
    </row>
    <row r="90" spans="1:19" s="59" customFormat="1" ht="13.5" customHeight="1">
      <c r="A90" s="202" t="s">
        <v>91</v>
      </c>
      <c r="B90" s="241">
        <f t="shared" ref="B90" si="117">SUM(E90,H90,K90,N90,Q90)</f>
        <v>53570</v>
      </c>
      <c r="C90" s="242">
        <f t="shared" ref="C90" si="118">SUM(F90,I90,L90,O90,R90)</f>
        <v>24252</v>
      </c>
      <c r="D90" s="242">
        <f t="shared" ref="D90" si="119">SUM(G90,J90,M90,P90,S90)</f>
        <v>29318</v>
      </c>
      <c r="E90" s="246">
        <f t="shared" ref="E90:S90" si="120">SUM(E91:E95)</f>
        <v>5652</v>
      </c>
      <c r="F90" s="247">
        <f t="shared" si="120"/>
        <v>2472</v>
      </c>
      <c r="G90" s="248">
        <f t="shared" si="120"/>
        <v>3180</v>
      </c>
      <c r="H90" s="246">
        <f t="shared" ref="H90" si="121">SUM(H91:H95)</f>
        <v>11109</v>
      </c>
      <c r="I90" s="247">
        <f t="shared" si="120"/>
        <v>5034</v>
      </c>
      <c r="J90" s="248">
        <f t="shared" si="120"/>
        <v>6075</v>
      </c>
      <c r="K90" s="246">
        <f t="shared" ref="K90" si="122">SUM(K91:K95)</f>
        <v>10001</v>
      </c>
      <c r="L90" s="247">
        <f t="shared" si="120"/>
        <v>4488</v>
      </c>
      <c r="M90" s="248">
        <f t="shared" si="120"/>
        <v>5513</v>
      </c>
      <c r="N90" s="246">
        <f t="shared" ref="N90" si="123">SUM(N91:N95)</f>
        <v>17018</v>
      </c>
      <c r="O90" s="247">
        <f t="shared" si="120"/>
        <v>7847</v>
      </c>
      <c r="P90" s="248">
        <f t="shared" si="120"/>
        <v>9171</v>
      </c>
      <c r="Q90" s="246">
        <f t="shared" ref="Q90" si="124">SUM(Q91:Q95)</f>
        <v>9790</v>
      </c>
      <c r="R90" s="247">
        <f t="shared" si="120"/>
        <v>4411</v>
      </c>
      <c r="S90" s="249">
        <f t="shared" si="120"/>
        <v>5379</v>
      </c>
    </row>
    <row r="91" spans="1:19" ht="13.5" customHeight="1">
      <c r="A91" s="200" t="s">
        <v>192</v>
      </c>
      <c r="B91" s="250">
        <f>SUM(C91:D91)</f>
        <v>11189</v>
      </c>
      <c r="C91" s="251">
        <f t="shared" ref="C91:D95" si="125">F91+I91+L91+O91+R91</f>
        <v>5165</v>
      </c>
      <c r="D91" s="251">
        <f t="shared" si="125"/>
        <v>6024</v>
      </c>
      <c r="E91" s="252">
        <f>SUM(F91:G91)</f>
        <v>1132</v>
      </c>
      <c r="F91" s="253">
        <v>503</v>
      </c>
      <c r="G91" s="254">
        <v>629</v>
      </c>
      <c r="H91" s="252">
        <f>SUM(I91:J91)</f>
        <v>2389</v>
      </c>
      <c r="I91" s="253">
        <v>1102</v>
      </c>
      <c r="J91" s="254">
        <v>1287</v>
      </c>
      <c r="K91" s="252">
        <f>SUM(L91:M91)</f>
        <v>2034</v>
      </c>
      <c r="L91" s="253">
        <v>918</v>
      </c>
      <c r="M91" s="254">
        <v>1116</v>
      </c>
      <c r="N91" s="252">
        <f>SUM(O91:P91)</f>
        <v>3632</v>
      </c>
      <c r="O91" s="253">
        <v>1736</v>
      </c>
      <c r="P91" s="254">
        <v>1896</v>
      </c>
      <c r="Q91" s="252">
        <f>SUM(R91:S91)</f>
        <v>2002</v>
      </c>
      <c r="R91" s="253">
        <v>906</v>
      </c>
      <c r="S91" s="255">
        <v>1096</v>
      </c>
    </row>
    <row r="92" spans="1:19" ht="13.5" customHeight="1">
      <c r="A92" s="200" t="s">
        <v>170</v>
      </c>
      <c r="B92" s="250">
        <f>SUM(C92:D92)</f>
        <v>11618</v>
      </c>
      <c r="C92" s="251">
        <f t="shared" si="125"/>
        <v>5256</v>
      </c>
      <c r="D92" s="251">
        <f t="shared" si="125"/>
        <v>6362</v>
      </c>
      <c r="E92" s="252">
        <f>SUM(F92:G92)</f>
        <v>1227</v>
      </c>
      <c r="F92" s="253">
        <v>552</v>
      </c>
      <c r="G92" s="254">
        <v>675</v>
      </c>
      <c r="H92" s="252">
        <f>SUM(I92:J92)</f>
        <v>2346</v>
      </c>
      <c r="I92" s="253">
        <v>1058</v>
      </c>
      <c r="J92" s="254">
        <v>1288</v>
      </c>
      <c r="K92" s="252">
        <f>SUM(L92:M92)</f>
        <v>2216</v>
      </c>
      <c r="L92" s="253">
        <v>1000</v>
      </c>
      <c r="M92" s="254">
        <v>1216</v>
      </c>
      <c r="N92" s="252">
        <f>SUM(O92:P92)</f>
        <v>3689</v>
      </c>
      <c r="O92" s="253">
        <v>1694</v>
      </c>
      <c r="P92" s="254">
        <v>1995</v>
      </c>
      <c r="Q92" s="252">
        <f>SUM(R92:S92)</f>
        <v>2140</v>
      </c>
      <c r="R92" s="253">
        <v>952</v>
      </c>
      <c r="S92" s="255">
        <v>1188</v>
      </c>
    </row>
    <row r="93" spans="1:19" ht="13.5" customHeight="1">
      <c r="A93" s="200" t="s">
        <v>169</v>
      </c>
      <c r="B93" s="250">
        <f>SUM(C93:D93)</f>
        <v>10645</v>
      </c>
      <c r="C93" s="251">
        <f t="shared" si="125"/>
        <v>4841</v>
      </c>
      <c r="D93" s="251">
        <f t="shared" si="125"/>
        <v>5804</v>
      </c>
      <c r="E93" s="252">
        <f>SUM(F93:G93)</f>
        <v>1137</v>
      </c>
      <c r="F93" s="253">
        <v>494</v>
      </c>
      <c r="G93" s="254">
        <v>643</v>
      </c>
      <c r="H93" s="252">
        <f>SUM(I93:J93)</f>
        <v>2206</v>
      </c>
      <c r="I93" s="253">
        <v>1003</v>
      </c>
      <c r="J93" s="254">
        <v>1203</v>
      </c>
      <c r="K93" s="252">
        <f>SUM(L93:M93)</f>
        <v>1986</v>
      </c>
      <c r="L93" s="253">
        <v>885</v>
      </c>
      <c r="M93" s="254">
        <v>1101</v>
      </c>
      <c r="N93" s="252">
        <f>SUM(O93:P93)</f>
        <v>3406</v>
      </c>
      <c r="O93" s="253">
        <v>1578</v>
      </c>
      <c r="P93" s="254">
        <v>1828</v>
      </c>
      <c r="Q93" s="252">
        <f>SUM(R93:S93)</f>
        <v>1910</v>
      </c>
      <c r="R93" s="253">
        <v>881</v>
      </c>
      <c r="S93" s="255">
        <v>1029</v>
      </c>
    </row>
    <row r="94" spans="1:19" ht="13.5" customHeight="1">
      <c r="A94" s="200" t="s">
        <v>166</v>
      </c>
      <c r="B94" s="250">
        <f>SUM(C94:D94)</f>
        <v>11234</v>
      </c>
      <c r="C94" s="251">
        <f t="shared" si="125"/>
        <v>4939</v>
      </c>
      <c r="D94" s="251">
        <f t="shared" si="125"/>
        <v>6295</v>
      </c>
      <c r="E94" s="252">
        <f>SUM(F94:G94)</f>
        <v>1197</v>
      </c>
      <c r="F94" s="253">
        <v>524</v>
      </c>
      <c r="G94" s="254">
        <v>673</v>
      </c>
      <c r="H94" s="252">
        <f>SUM(I94:J94)</f>
        <v>2351</v>
      </c>
      <c r="I94" s="253">
        <v>1042</v>
      </c>
      <c r="J94" s="254">
        <v>1309</v>
      </c>
      <c r="K94" s="252">
        <f>SUM(L94:M94)</f>
        <v>2113</v>
      </c>
      <c r="L94" s="253">
        <v>935</v>
      </c>
      <c r="M94" s="254">
        <v>1178</v>
      </c>
      <c r="N94" s="252">
        <f>SUM(O94:P94)</f>
        <v>3518</v>
      </c>
      <c r="O94" s="253">
        <v>1546</v>
      </c>
      <c r="P94" s="254">
        <v>1972</v>
      </c>
      <c r="Q94" s="252">
        <f>SUM(R94:S94)</f>
        <v>2055</v>
      </c>
      <c r="R94" s="253">
        <v>892</v>
      </c>
      <c r="S94" s="255">
        <v>1163</v>
      </c>
    </row>
    <row r="95" spans="1:19" ht="13.5" customHeight="1">
      <c r="A95" s="200" t="s">
        <v>191</v>
      </c>
      <c r="B95" s="250">
        <f>SUM(C95:D95)</f>
        <v>8884</v>
      </c>
      <c r="C95" s="251">
        <f t="shared" si="125"/>
        <v>4051</v>
      </c>
      <c r="D95" s="251">
        <f t="shared" si="125"/>
        <v>4833</v>
      </c>
      <c r="E95" s="252">
        <f>SUM(F95:G95)</f>
        <v>959</v>
      </c>
      <c r="F95" s="253">
        <v>399</v>
      </c>
      <c r="G95" s="254">
        <v>560</v>
      </c>
      <c r="H95" s="252">
        <f>SUM(I95:J95)</f>
        <v>1817</v>
      </c>
      <c r="I95" s="253">
        <v>829</v>
      </c>
      <c r="J95" s="254">
        <v>988</v>
      </c>
      <c r="K95" s="252">
        <f>SUM(L95:M95)</f>
        <v>1652</v>
      </c>
      <c r="L95" s="253">
        <v>750</v>
      </c>
      <c r="M95" s="254">
        <v>902</v>
      </c>
      <c r="N95" s="252">
        <f>SUM(O95:P95)</f>
        <v>2773</v>
      </c>
      <c r="O95" s="253">
        <v>1293</v>
      </c>
      <c r="P95" s="254">
        <v>1480</v>
      </c>
      <c r="Q95" s="252">
        <f>SUM(R95:S95)</f>
        <v>1683</v>
      </c>
      <c r="R95" s="253">
        <v>780</v>
      </c>
      <c r="S95" s="255">
        <v>903</v>
      </c>
    </row>
    <row r="96" spans="1:19" s="59" customFormat="1" ht="13.5" customHeight="1">
      <c r="A96" s="202" t="s">
        <v>94</v>
      </c>
      <c r="B96" s="241">
        <f t="shared" ref="B96" si="126">SUM(E96,H96,K96,N96,Q96)</f>
        <v>39971</v>
      </c>
      <c r="C96" s="242">
        <f t="shared" ref="C96" si="127">SUM(F96,I96,L96,O96,R96)</f>
        <v>17182</v>
      </c>
      <c r="D96" s="242">
        <f t="shared" ref="D96" si="128">SUM(G96,J96,M96,P96,S96)</f>
        <v>22789</v>
      </c>
      <c r="E96" s="246">
        <f t="shared" ref="E96:S96" si="129">SUM(E97:E101)</f>
        <v>4644</v>
      </c>
      <c r="F96" s="247">
        <f t="shared" si="129"/>
        <v>2072</v>
      </c>
      <c r="G96" s="248">
        <f t="shared" si="129"/>
        <v>2572</v>
      </c>
      <c r="H96" s="246">
        <f t="shared" ref="H96" si="130">SUM(H97:H101)</f>
        <v>8162</v>
      </c>
      <c r="I96" s="247">
        <f t="shared" si="129"/>
        <v>3543</v>
      </c>
      <c r="J96" s="248">
        <f t="shared" si="129"/>
        <v>4619</v>
      </c>
      <c r="K96" s="246">
        <f t="shared" ref="K96" si="131">SUM(K97:K101)</f>
        <v>7425</v>
      </c>
      <c r="L96" s="247">
        <f t="shared" si="129"/>
        <v>3304</v>
      </c>
      <c r="M96" s="248">
        <f t="shared" si="129"/>
        <v>4121</v>
      </c>
      <c r="N96" s="246">
        <f t="shared" ref="N96" si="132">SUM(N97:N101)</f>
        <v>12396</v>
      </c>
      <c r="O96" s="247">
        <f t="shared" si="129"/>
        <v>5322</v>
      </c>
      <c r="P96" s="248">
        <f t="shared" si="129"/>
        <v>7074</v>
      </c>
      <c r="Q96" s="246">
        <f t="shared" ref="Q96" si="133">SUM(Q97:Q101)</f>
        <v>7344</v>
      </c>
      <c r="R96" s="247">
        <f t="shared" si="129"/>
        <v>2941</v>
      </c>
      <c r="S96" s="249">
        <f t="shared" si="129"/>
        <v>4403</v>
      </c>
    </row>
    <row r="97" spans="1:19" ht="13.5" customHeight="1">
      <c r="A97" s="200" t="s">
        <v>168</v>
      </c>
      <c r="B97" s="250">
        <f>SUM(C97:D97)</f>
        <v>7839</v>
      </c>
      <c r="C97" s="251">
        <f t="shared" ref="C97:D101" si="134">F97+I97+L97+O97+R97</f>
        <v>3485</v>
      </c>
      <c r="D97" s="251">
        <f t="shared" si="134"/>
        <v>4354</v>
      </c>
      <c r="E97" s="252">
        <f>SUM(F97:G97)</f>
        <v>906</v>
      </c>
      <c r="F97" s="253">
        <v>407</v>
      </c>
      <c r="G97" s="254">
        <v>499</v>
      </c>
      <c r="H97" s="252">
        <f>SUM(I97:J97)</f>
        <v>1635</v>
      </c>
      <c r="I97" s="253">
        <v>745</v>
      </c>
      <c r="J97" s="254">
        <v>890</v>
      </c>
      <c r="K97" s="252">
        <f>SUM(L97:M97)</f>
        <v>1464</v>
      </c>
      <c r="L97" s="253">
        <v>661</v>
      </c>
      <c r="M97" s="254">
        <v>803</v>
      </c>
      <c r="N97" s="252">
        <f>SUM(O97:P97)</f>
        <v>2436</v>
      </c>
      <c r="O97" s="253">
        <v>1050</v>
      </c>
      <c r="P97" s="254">
        <v>1386</v>
      </c>
      <c r="Q97" s="252">
        <f>SUM(R97:S97)</f>
        <v>1398</v>
      </c>
      <c r="R97" s="253">
        <v>622</v>
      </c>
      <c r="S97" s="255">
        <v>776</v>
      </c>
    </row>
    <row r="98" spans="1:19" ht="13.5" customHeight="1">
      <c r="A98" s="200" t="s">
        <v>228</v>
      </c>
      <c r="B98" s="250">
        <f>SUM(C98:D98)</f>
        <v>7780</v>
      </c>
      <c r="C98" s="251">
        <f t="shared" si="134"/>
        <v>3388</v>
      </c>
      <c r="D98" s="251">
        <f t="shared" si="134"/>
        <v>4392</v>
      </c>
      <c r="E98" s="252">
        <f>SUM(F98:G98)</f>
        <v>884</v>
      </c>
      <c r="F98" s="253">
        <v>417</v>
      </c>
      <c r="G98" s="254">
        <v>467</v>
      </c>
      <c r="H98" s="252">
        <f>SUM(I98:J98)</f>
        <v>1620</v>
      </c>
      <c r="I98" s="253">
        <v>699</v>
      </c>
      <c r="J98" s="254">
        <v>921</v>
      </c>
      <c r="K98" s="252">
        <f>SUM(L98:M98)</f>
        <v>1466</v>
      </c>
      <c r="L98" s="253">
        <v>643</v>
      </c>
      <c r="M98" s="254">
        <v>823</v>
      </c>
      <c r="N98" s="252">
        <f>SUM(O98:P98)</f>
        <v>2425</v>
      </c>
      <c r="O98" s="253">
        <v>1065</v>
      </c>
      <c r="P98" s="254">
        <v>1360</v>
      </c>
      <c r="Q98" s="252">
        <f>SUM(R98:S98)</f>
        <v>1385</v>
      </c>
      <c r="R98" s="253">
        <v>564</v>
      </c>
      <c r="S98" s="255">
        <v>821</v>
      </c>
    </row>
    <row r="99" spans="1:19" ht="13.5" customHeight="1">
      <c r="A99" s="200" t="s">
        <v>165</v>
      </c>
      <c r="B99" s="250">
        <f>SUM(C99:D99)</f>
        <v>7091</v>
      </c>
      <c r="C99" s="251">
        <f t="shared" si="134"/>
        <v>3039</v>
      </c>
      <c r="D99" s="251">
        <f t="shared" si="134"/>
        <v>4052</v>
      </c>
      <c r="E99" s="252">
        <f>SUM(F99:G99)</f>
        <v>827</v>
      </c>
      <c r="F99" s="253">
        <v>358</v>
      </c>
      <c r="G99" s="254">
        <v>469</v>
      </c>
      <c r="H99" s="252">
        <f>SUM(I99:J99)</f>
        <v>1449</v>
      </c>
      <c r="I99" s="253">
        <v>651</v>
      </c>
      <c r="J99" s="254">
        <v>798</v>
      </c>
      <c r="K99" s="252">
        <f>SUM(L99:M99)</f>
        <v>1343</v>
      </c>
      <c r="L99" s="253">
        <v>602</v>
      </c>
      <c r="M99" s="254">
        <v>741</v>
      </c>
      <c r="N99" s="252">
        <f>SUM(O99:P99)</f>
        <v>2182</v>
      </c>
      <c r="O99" s="253">
        <v>909</v>
      </c>
      <c r="P99" s="254">
        <v>1273</v>
      </c>
      <c r="Q99" s="252">
        <f>SUM(R99:S99)</f>
        <v>1290</v>
      </c>
      <c r="R99" s="253">
        <v>519</v>
      </c>
      <c r="S99" s="255">
        <v>771</v>
      </c>
    </row>
    <row r="100" spans="1:19" ht="13.5" customHeight="1">
      <c r="A100" s="200" t="s">
        <v>167</v>
      </c>
      <c r="B100" s="250">
        <f>SUM(C100:D100)</f>
        <v>9738</v>
      </c>
      <c r="C100" s="251">
        <f t="shared" si="134"/>
        <v>4219</v>
      </c>
      <c r="D100" s="251">
        <f t="shared" si="134"/>
        <v>5519</v>
      </c>
      <c r="E100" s="252">
        <f>SUM(F100:G100)</f>
        <v>1120</v>
      </c>
      <c r="F100" s="253">
        <v>497</v>
      </c>
      <c r="G100" s="254">
        <v>623</v>
      </c>
      <c r="H100" s="252">
        <f>SUM(I100:J100)</f>
        <v>1946</v>
      </c>
      <c r="I100" s="253">
        <v>815</v>
      </c>
      <c r="J100" s="254">
        <v>1131</v>
      </c>
      <c r="K100" s="252">
        <f>SUM(L100:M100)</f>
        <v>1778</v>
      </c>
      <c r="L100" s="253">
        <v>816</v>
      </c>
      <c r="M100" s="254">
        <v>962</v>
      </c>
      <c r="N100" s="252">
        <f>SUM(O100:P100)</f>
        <v>3086</v>
      </c>
      <c r="O100" s="253">
        <v>1377</v>
      </c>
      <c r="P100" s="254">
        <v>1709</v>
      </c>
      <c r="Q100" s="252">
        <f>SUM(R100:S100)</f>
        <v>1808</v>
      </c>
      <c r="R100" s="253">
        <v>714</v>
      </c>
      <c r="S100" s="255">
        <v>1094</v>
      </c>
    </row>
    <row r="101" spans="1:19" ht="13.5" customHeight="1">
      <c r="A101" s="200" t="s">
        <v>176</v>
      </c>
      <c r="B101" s="250">
        <f>SUM(C101:D101)</f>
        <v>7523</v>
      </c>
      <c r="C101" s="251">
        <f t="shared" si="134"/>
        <v>3051</v>
      </c>
      <c r="D101" s="251">
        <f t="shared" si="134"/>
        <v>4472</v>
      </c>
      <c r="E101" s="252">
        <f>SUM(F101:G101)</f>
        <v>907</v>
      </c>
      <c r="F101" s="253">
        <v>393</v>
      </c>
      <c r="G101" s="254">
        <v>514</v>
      </c>
      <c r="H101" s="252">
        <f>SUM(I101:J101)</f>
        <v>1512</v>
      </c>
      <c r="I101" s="253">
        <v>633</v>
      </c>
      <c r="J101" s="254">
        <v>879</v>
      </c>
      <c r="K101" s="252">
        <f>SUM(L101:M101)</f>
        <v>1374</v>
      </c>
      <c r="L101" s="253">
        <v>582</v>
      </c>
      <c r="M101" s="254">
        <v>792</v>
      </c>
      <c r="N101" s="252">
        <f>SUM(O101:P101)</f>
        <v>2267</v>
      </c>
      <c r="O101" s="253">
        <v>921</v>
      </c>
      <c r="P101" s="254">
        <v>1346</v>
      </c>
      <c r="Q101" s="252">
        <f>SUM(R101:S101)</f>
        <v>1463</v>
      </c>
      <c r="R101" s="253">
        <v>522</v>
      </c>
      <c r="S101" s="255">
        <v>941</v>
      </c>
    </row>
    <row r="102" spans="1:19" s="59" customFormat="1" ht="13.5" customHeight="1">
      <c r="A102" s="202" t="s">
        <v>100</v>
      </c>
      <c r="B102" s="241">
        <f t="shared" ref="B102" si="135">SUM(E102,H102,K102,N102,Q102)</f>
        <v>26441</v>
      </c>
      <c r="C102" s="242">
        <f t="shared" ref="C102" si="136">SUM(F102,I102,L102,O102,R102)</f>
        <v>9996</v>
      </c>
      <c r="D102" s="242">
        <f t="shared" ref="D102" si="137">SUM(G102,J102,M102,P102,S102)</f>
        <v>16445</v>
      </c>
      <c r="E102" s="246">
        <f t="shared" ref="E102:S102" si="138">SUM(E103:E107)</f>
        <v>3195</v>
      </c>
      <c r="F102" s="247">
        <f t="shared" si="138"/>
        <v>1398</v>
      </c>
      <c r="G102" s="248">
        <f t="shared" si="138"/>
        <v>1797</v>
      </c>
      <c r="H102" s="246">
        <f t="shared" ref="H102" si="139">SUM(H103:H107)</f>
        <v>5339</v>
      </c>
      <c r="I102" s="247">
        <f t="shared" si="138"/>
        <v>2050</v>
      </c>
      <c r="J102" s="248">
        <f t="shared" si="138"/>
        <v>3289</v>
      </c>
      <c r="K102" s="246">
        <f t="shared" ref="K102" si="140">SUM(K103:K107)</f>
        <v>4822</v>
      </c>
      <c r="L102" s="247">
        <f t="shared" si="138"/>
        <v>1885</v>
      </c>
      <c r="M102" s="248">
        <f t="shared" si="138"/>
        <v>2937</v>
      </c>
      <c r="N102" s="246">
        <f t="shared" ref="N102" si="141">SUM(N103:N107)</f>
        <v>8001</v>
      </c>
      <c r="O102" s="247">
        <f t="shared" si="138"/>
        <v>3038</v>
      </c>
      <c r="P102" s="248">
        <f t="shared" si="138"/>
        <v>4963</v>
      </c>
      <c r="Q102" s="246">
        <f t="shared" ref="Q102" si="142">SUM(Q103:Q107)</f>
        <v>5084</v>
      </c>
      <c r="R102" s="247">
        <f t="shared" si="138"/>
        <v>1625</v>
      </c>
      <c r="S102" s="249">
        <f t="shared" si="138"/>
        <v>3459</v>
      </c>
    </row>
    <row r="103" spans="1:19" ht="13.5" customHeight="1">
      <c r="A103" s="200" t="s">
        <v>163</v>
      </c>
      <c r="B103" s="250">
        <f>SUM(C103:D103)</f>
        <v>6262</v>
      </c>
      <c r="C103" s="251">
        <f t="shared" ref="C103:D107" si="143">F103+I103+L103+O103+R103</f>
        <v>2442</v>
      </c>
      <c r="D103" s="251">
        <f t="shared" si="143"/>
        <v>3820</v>
      </c>
      <c r="E103" s="252">
        <f>SUM(F103:G103)</f>
        <v>768</v>
      </c>
      <c r="F103" s="253">
        <v>329</v>
      </c>
      <c r="G103" s="254">
        <v>439</v>
      </c>
      <c r="H103" s="252">
        <f>SUM(I103:J103)</f>
        <v>1267</v>
      </c>
      <c r="I103" s="253">
        <v>517</v>
      </c>
      <c r="J103" s="254">
        <v>750</v>
      </c>
      <c r="K103" s="252">
        <f>SUM(L103:M103)</f>
        <v>1152</v>
      </c>
      <c r="L103" s="253">
        <v>472</v>
      </c>
      <c r="M103" s="254">
        <v>680</v>
      </c>
      <c r="N103" s="252">
        <f>SUM(O103:P103)</f>
        <v>1900</v>
      </c>
      <c r="O103" s="253">
        <v>721</v>
      </c>
      <c r="P103" s="254">
        <v>1179</v>
      </c>
      <c r="Q103" s="252">
        <f>SUM(R103:S103)</f>
        <v>1175</v>
      </c>
      <c r="R103" s="253">
        <v>403</v>
      </c>
      <c r="S103" s="255">
        <v>772</v>
      </c>
    </row>
    <row r="104" spans="1:19" ht="13.5" customHeight="1">
      <c r="A104" s="200" t="s">
        <v>162</v>
      </c>
      <c r="B104" s="250">
        <f>SUM(C104:D104)</f>
        <v>6035</v>
      </c>
      <c r="C104" s="251">
        <f t="shared" si="143"/>
        <v>2371</v>
      </c>
      <c r="D104" s="251">
        <f t="shared" si="143"/>
        <v>3664</v>
      </c>
      <c r="E104" s="252">
        <f>SUM(F104:G104)</f>
        <v>721</v>
      </c>
      <c r="F104" s="253">
        <v>315</v>
      </c>
      <c r="G104" s="254">
        <v>406</v>
      </c>
      <c r="H104" s="252">
        <f>SUM(I104:J104)</f>
        <v>1256</v>
      </c>
      <c r="I104" s="253">
        <v>494</v>
      </c>
      <c r="J104" s="254">
        <v>762</v>
      </c>
      <c r="K104" s="252">
        <f>SUM(L104:M104)</f>
        <v>1106</v>
      </c>
      <c r="L104" s="253">
        <v>463</v>
      </c>
      <c r="M104" s="254">
        <v>643</v>
      </c>
      <c r="N104" s="252">
        <f>SUM(O104:P104)</f>
        <v>1815</v>
      </c>
      <c r="O104" s="253">
        <v>725</v>
      </c>
      <c r="P104" s="254">
        <v>1090</v>
      </c>
      <c r="Q104" s="252">
        <f>SUM(R104:S104)</f>
        <v>1137</v>
      </c>
      <c r="R104" s="253">
        <v>374</v>
      </c>
      <c r="S104" s="255">
        <v>763</v>
      </c>
    </row>
    <row r="105" spans="1:19" ht="13.5" customHeight="1">
      <c r="A105" s="200" t="s">
        <v>160</v>
      </c>
      <c r="B105" s="250">
        <f>SUM(C105:D105)</f>
        <v>5388</v>
      </c>
      <c r="C105" s="251">
        <f t="shared" si="143"/>
        <v>2069</v>
      </c>
      <c r="D105" s="251">
        <f t="shared" si="143"/>
        <v>3319</v>
      </c>
      <c r="E105" s="252">
        <f>SUM(F105:G105)</f>
        <v>625</v>
      </c>
      <c r="F105" s="253">
        <v>280</v>
      </c>
      <c r="G105" s="254">
        <v>345</v>
      </c>
      <c r="H105" s="252">
        <f>SUM(I105:J105)</f>
        <v>1077</v>
      </c>
      <c r="I105" s="253">
        <v>398</v>
      </c>
      <c r="J105" s="254">
        <v>679</v>
      </c>
      <c r="K105" s="252">
        <f>SUM(L105:M105)</f>
        <v>974</v>
      </c>
      <c r="L105" s="253">
        <v>406</v>
      </c>
      <c r="M105" s="254">
        <v>568</v>
      </c>
      <c r="N105" s="252">
        <f>SUM(O105:P105)</f>
        <v>1665</v>
      </c>
      <c r="O105" s="253">
        <v>639</v>
      </c>
      <c r="P105" s="254">
        <v>1026</v>
      </c>
      <c r="Q105" s="252">
        <f>SUM(R105:S105)</f>
        <v>1047</v>
      </c>
      <c r="R105" s="253">
        <v>346</v>
      </c>
      <c r="S105" s="255">
        <v>701</v>
      </c>
    </row>
    <row r="106" spans="1:19" ht="13.5" customHeight="1">
      <c r="A106" s="200" t="s">
        <v>161</v>
      </c>
      <c r="B106" s="250">
        <f>SUM(C106:D106)</f>
        <v>4810</v>
      </c>
      <c r="C106" s="251">
        <f t="shared" si="143"/>
        <v>1756</v>
      </c>
      <c r="D106" s="251">
        <f t="shared" si="143"/>
        <v>3054</v>
      </c>
      <c r="E106" s="252">
        <f>SUM(F106:G106)</f>
        <v>561</v>
      </c>
      <c r="F106" s="253">
        <v>242</v>
      </c>
      <c r="G106" s="254">
        <v>319</v>
      </c>
      <c r="H106" s="252">
        <f>SUM(I106:J106)</f>
        <v>946</v>
      </c>
      <c r="I106" s="253">
        <v>357</v>
      </c>
      <c r="J106" s="254">
        <v>589</v>
      </c>
      <c r="K106" s="252">
        <f>SUM(L106:M106)</f>
        <v>888</v>
      </c>
      <c r="L106" s="253">
        <v>305</v>
      </c>
      <c r="M106" s="254">
        <v>583</v>
      </c>
      <c r="N106" s="252">
        <f>SUM(O106:P106)</f>
        <v>1438</v>
      </c>
      <c r="O106" s="253">
        <v>555</v>
      </c>
      <c r="P106" s="254">
        <v>883</v>
      </c>
      <c r="Q106" s="252">
        <f>SUM(R106:S106)</f>
        <v>977</v>
      </c>
      <c r="R106" s="253">
        <v>297</v>
      </c>
      <c r="S106" s="255">
        <v>680</v>
      </c>
    </row>
    <row r="107" spans="1:19" ht="13.5" customHeight="1">
      <c r="A107" s="200" t="s">
        <v>155</v>
      </c>
      <c r="B107" s="250">
        <f>SUM(C107:D107)</f>
        <v>3946</v>
      </c>
      <c r="C107" s="251">
        <f t="shared" si="143"/>
        <v>1358</v>
      </c>
      <c r="D107" s="251">
        <f t="shared" si="143"/>
        <v>2588</v>
      </c>
      <c r="E107" s="252">
        <f>SUM(F107:G107)</f>
        <v>520</v>
      </c>
      <c r="F107" s="253">
        <v>232</v>
      </c>
      <c r="G107" s="254">
        <v>288</v>
      </c>
      <c r="H107" s="252">
        <f>SUM(I107:J107)</f>
        <v>793</v>
      </c>
      <c r="I107" s="253">
        <v>284</v>
      </c>
      <c r="J107" s="254">
        <v>509</v>
      </c>
      <c r="K107" s="252">
        <f>SUM(L107:M107)</f>
        <v>702</v>
      </c>
      <c r="L107" s="253">
        <v>239</v>
      </c>
      <c r="M107" s="254">
        <v>463</v>
      </c>
      <c r="N107" s="252">
        <f>SUM(O107:P107)</f>
        <v>1183</v>
      </c>
      <c r="O107" s="253">
        <v>398</v>
      </c>
      <c r="P107" s="254">
        <v>785</v>
      </c>
      <c r="Q107" s="252">
        <f>SUM(R107:S107)</f>
        <v>748</v>
      </c>
      <c r="R107" s="253">
        <v>205</v>
      </c>
      <c r="S107" s="255">
        <v>543</v>
      </c>
    </row>
    <row r="108" spans="1:19" s="59" customFormat="1" ht="13.5" customHeight="1">
      <c r="A108" s="202" t="s">
        <v>107</v>
      </c>
      <c r="B108" s="241">
        <f t="shared" ref="B108" si="144">SUM(E108,H108,K108,N108,Q108)</f>
        <v>13230</v>
      </c>
      <c r="C108" s="242">
        <f t="shared" ref="C108" si="145">SUM(F108,I108,L108,O108,R108)</f>
        <v>3999</v>
      </c>
      <c r="D108" s="242">
        <f t="shared" ref="D108" si="146">SUM(G108,J108,M108,P108,S108)</f>
        <v>9231</v>
      </c>
      <c r="E108" s="246">
        <f t="shared" ref="E108:S108" si="147">SUM(E109:E113)</f>
        <v>1500</v>
      </c>
      <c r="F108" s="247">
        <f t="shared" si="147"/>
        <v>563</v>
      </c>
      <c r="G108" s="248">
        <f t="shared" si="147"/>
        <v>937</v>
      </c>
      <c r="H108" s="246">
        <f t="shared" ref="H108" si="148">SUM(H109:H113)</f>
        <v>2672</v>
      </c>
      <c r="I108" s="247">
        <f t="shared" si="147"/>
        <v>835</v>
      </c>
      <c r="J108" s="248">
        <f t="shared" si="147"/>
        <v>1837</v>
      </c>
      <c r="K108" s="246">
        <f t="shared" ref="K108" si="149">SUM(K109:K113)</f>
        <v>2412</v>
      </c>
      <c r="L108" s="247">
        <f t="shared" si="147"/>
        <v>747</v>
      </c>
      <c r="M108" s="248">
        <f t="shared" si="147"/>
        <v>1665</v>
      </c>
      <c r="N108" s="246">
        <f t="shared" ref="N108" si="150">SUM(N109:N113)</f>
        <v>4031</v>
      </c>
      <c r="O108" s="247">
        <f t="shared" si="147"/>
        <v>1200</v>
      </c>
      <c r="P108" s="248">
        <f t="shared" si="147"/>
        <v>2831</v>
      </c>
      <c r="Q108" s="246">
        <f t="shared" ref="Q108" si="151">SUM(Q109:Q113)</f>
        <v>2615</v>
      </c>
      <c r="R108" s="247">
        <f t="shared" si="147"/>
        <v>654</v>
      </c>
      <c r="S108" s="249">
        <f t="shared" si="147"/>
        <v>1961</v>
      </c>
    </row>
    <row r="109" spans="1:19" ht="13.5" customHeight="1">
      <c r="A109" s="200" t="s">
        <v>153</v>
      </c>
      <c r="B109" s="250">
        <f>SUM(C109:D109)</f>
        <v>3730</v>
      </c>
      <c r="C109" s="251">
        <f t="shared" ref="C109:D113" si="152">F109+I109+L109+O109+R109</f>
        <v>1220</v>
      </c>
      <c r="D109" s="251">
        <f t="shared" si="152"/>
        <v>2510</v>
      </c>
      <c r="E109" s="252">
        <f>SUM(F109:G109)</f>
        <v>405</v>
      </c>
      <c r="F109" s="253">
        <v>152</v>
      </c>
      <c r="G109" s="254">
        <v>253</v>
      </c>
      <c r="H109" s="252">
        <f>SUM(I109:J109)</f>
        <v>746</v>
      </c>
      <c r="I109" s="253">
        <v>271</v>
      </c>
      <c r="J109" s="254">
        <v>475</v>
      </c>
      <c r="K109" s="252">
        <f>SUM(L109:M109)</f>
        <v>689</v>
      </c>
      <c r="L109" s="253">
        <v>232</v>
      </c>
      <c r="M109" s="254">
        <v>457</v>
      </c>
      <c r="N109" s="252">
        <f>SUM(O109:P109)</f>
        <v>1124</v>
      </c>
      <c r="O109" s="253">
        <v>353</v>
      </c>
      <c r="P109" s="254">
        <v>771</v>
      </c>
      <c r="Q109" s="252">
        <f>SUM(R109:S109)</f>
        <v>766</v>
      </c>
      <c r="R109" s="253">
        <v>212</v>
      </c>
      <c r="S109" s="255">
        <v>554</v>
      </c>
    </row>
    <row r="110" spans="1:19" ht="13.5" customHeight="1">
      <c r="A110" s="200" t="s">
        <v>164</v>
      </c>
      <c r="B110" s="250">
        <f>SUM(C110:D110)</f>
        <v>3291</v>
      </c>
      <c r="C110" s="251">
        <f t="shared" si="152"/>
        <v>1046</v>
      </c>
      <c r="D110" s="251">
        <f t="shared" si="152"/>
        <v>2245</v>
      </c>
      <c r="E110" s="252">
        <f>SUM(F110:G110)</f>
        <v>383</v>
      </c>
      <c r="F110" s="253">
        <v>155</v>
      </c>
      <c r="G110" s="254">
        <v>228</v>
      </c>
      <c r="H110" s="252">
        <f>SUM(I110:J110)</f>
        <v>635</v>
      </c>
      <c r="I110" s="253">
        <v>202</v>
      </c>
      <c r="J110" s="254">
        <v>433</v>
      </c>
      <c r="K110" s="252">
        <f>SUM(L110:M110)</f>
        <v>604</v>
      </c>
      <c r="L110" s="253">
        <v>188</v>
      </c>
      <c r="M110" s="254">
        <v>416</v>
      </c>
      <c r="N110" s="252">
        <f>SUM(O110:P110)</f>
        <v>1021</v>
      </c>
      <c r="O110" s="253">
        <v>318</v>
      </c>
      <c r="P110" s="254">
        <v>703</v>
      </c>
      <c r="Q110" s="252">
        <f>SUM(R110:S110)</f>
        <v>648</v>
      </c>
      <c r="R110" s="253">
        <v>183</v>
      </c>
      <c r="S110" s="255">
        <v>465</v>
      </c>
    </row>
    <row r="111" spans="1:19" ht="13.5" customHeight="1">
      <c r="A111" s="200" t="s">
        <v>159</v>
      </c>
      <c r="B111" s="250">
        <f>SUM(C111:D111)</f>
        <v>2490</v>
      </c>
      <c r="C111" s="251">
        <f t="shared" si="152"/>
        <v>725</v>
      </c>
      <c r="D111" s="251">
        <f t="shared" si="152"/>
        <v>1765</v>
      </c>
      <c r="E111" s="252">
        <f>SUM(F111:G111)</f>
        <v>283</v>
      </c>
      <c r="F111" s="253">
        <v>108</v>
      </c>
      <c r="G111" s="254">
        <v>175</v>
      </c>
      <c r="H111" s="252">
        <f>SUM(I111:J111)</f>
        <v>547</v>
      </c>
      <c r="I111" s="253">
        <v>154</v>
      </c>
      <c r="J111" s="254">
        <v>393</v>
      </c>
      <c r="K111" s="252">
        <f>SUM(L111:M111)</f>
        <v>464</v>
      </c>
      <c r="L111" s="253">
        <v>137</v>
      </c>
      <c r="M111" s="254">
        <v>327</v>
      </c>
      <c r="N111" s="252">
        <f>SUM(O111:P111)</f>
        <v>740</v>
      </c>
      <c r="O111" s="253">
        <v>215</v>
      </c>
      <c r="P111" s="254">
        <v>525</v>
      </c>
      <c r="Q111" s="252">
        <f>SUM(R111:S111)</f>
        <v>456</v>
      </c>
      <c r="R111" s="253">
        <v>111</v>
      </c>
      <c r="S111" s="255">
        <v>345</v>
      </c>
    </row>
    <row r="112" spans="1:19" ht="13.5" customHeight="1">
      <c r="A112" s="200" t="s">
        <v>147</v>
      </c>
      <c r="B112" s="250">
        <f>SUM(C112:D112)</f>
        <v>2077</v>
      </c>
      <c r="C112" s="251">
        <f t="shared" si="152"/>
        <v>582</v>
      </c>
      <c r="D112" s="251">
        <f t="shared" si="152"/>
        <v>1495</v>
      </c>
      <c r="E112" s="252">
        <f>SUM(F112:G112)</f>
        <v>246</v>
      </c>
      <c r="F112" s="253">
        <v>85</v>
      </c>
      <c r="G112" s="254">
        <v>161</v>
      </c>
      <c r="H112" s="252">
        <f>SUM(I112:J112)</f>
        <v>424</v>
      </c>
      <c r="I112" s="253">
        <v>118</v>
      </c>
      <c r="J112" s="254">
        <v>306</v>
      </c>
      <c r="K112" s="252">
        <f>SUM(L112:M112)</f>
        <v>387</v>
      </c>
      <c r="L112" s="253">
        <v>118</v>
      </c>
      <c r="M112" s="254">
        <v>269</v>
      </c>
      <c r="N112" s="252">
        <f>SUM(O112:P112)</f>
        <v>602</v>
      </c>
      <c r="O112" s="253">
        <v>174</v>
      </c>
      <c r="P112" s="254">
        <v>428</v>
      </c>
      <c r="Q112" s="252">
        <f>SUM(R112:S112)</f>
        <v>418</v>
      </c>
      <c r="R112" s="253">
        <v>87</v>
      </c>
      <c r="S112" s="255">
        <v>331</v>
      </c>
    </row>
    <row r="113" spans="1:19" ht="13.5" customHeight="1">
      <c r="A113" s="200" t="s">
        <v>157</v>
      </c>
      <c r="B113" s="250">
        <f>SUM(C113:D113)</f>
        <v>1642</v>
      </c>
      <c r="C113" s="251">
        <f t="shared" si="152"/>
        <v>426</v>
      </c>
      <c r="D113" s="251">
        <f t="shared" si="152"/>
        <v>1216</v>
      </c>
      <c r="E113" s="252">
        <f>SUM(F113:G113)</f>
        <v>183</v>
      </c>
      <c r="F113" s="253">
        <v>63</v>
      </c>
      <c r="G113" s="254">
        <v>120</v>
      </c>
      <c r="H113" s="252">
        <f>SUM(I113:J113)</f>
        <v>320</v>
      </c>
      <c r="I113" s="253">
        <v>90</v>
      </c>
      <c r="J113" s="254">
        <v>230</v>
      </c>
      <c r="K113" s="252">
        <f>SUM(L113:M113)</f>
        <v>268</v>
      </c>
      <c r="L113" s="253">
        <v>72</v>
      </c>
      <c r="M113" s="254">
        <v>196</v>
      </c>
      <c r="N113" s="252">
        <f>SUM(O113:P113)</f>
        <v>544</v>
      </c>
      <c r="O113" s="253">
        <v>140</v>
      </c>
      <c r="P113" s="254">
        <v>404</v>
      </c>
      <c r="Q113" s="252">
        <f>SUM(R113:S113)</f>
        <v>327</v>
      </c>
      <c r="R113" s="253">
        <v>61</v>
      </c>
      <c r="S113" s="255">
        <v>266</v>
      </c>
    </row>
    <row r="114" spans="1:19" s="59" customFormat="1" ht="13.5" customHeight="1">
      <c r="A114" s="202" t="s">
        <v>116</v>
      </c>
      <c r="B114" s="241">
        <f t="shared" ref="B114" si="153">SUM(E114,H114,K114,N114,Q114)</f>
        <v>4787</v>
      </c>
      <c r="C114" s="242">
        <f t="shared" ref="C114" si="154">SUM(F114,I114,L114,O114,R114)</f>
        <v>1077</v>
      </c>
      <c r="D114" s="242">
        <f t="shared" ref="D114" si="155">SUM(G114,J114,M114,P114,S114)</f>
        <v>3710</v>
      </c>
      <c r="E114" s="246">
        <f t="shared" ref="E114:S114" si="156">SUM(E115:E119)</f>
        <v>526</v>
      </c>
      <c r="F114" s="247">
        <f t="shared" si="156"/>
        <v>157</v>
      </c>
      <c r="G114" s="248">
        <f t="shared" si="156"/>
        <v>369</v>
      </c>
      <c r="H114" s="246">
        <f t="shared" ref="H114" si="157">SUM(H115:H119)</f>
        <v>979</v>
      </c>
      <c r="I114" s="247">
        <f t="shared" si="156"/>
        <v>239</v>
      </c>
      <c r="J114" s="248">
        <f t="shared" si="156"/>
        <v>740</v>
      </c>
      <c r="K114" s="246">
        <f t="shared" ref="K114" si="158">SUM(K115:K119)</f>
        <v>908</v>
      </c>
      <c r="L114" s="247">
        <f t="shared" si="156"/>
        <v>200</v>
      </c>
      <c r="M114" s="248">
        <f t="shared" si="156"/>
        <v>708</v>
      </c>
      <c r="N114" s="246">
        <f t="shared" ref="N114" si="159">SUM(N115:N119)</f>
        <v>1412</v>
      </c>
      <c r="O114" s="247">
        <f t="shared" si="156"/>
        <v>298</v>
      </c>
      <c r="P114" s="248">
        <f t="shared" si="156"/>
        <v>1114</v>
      </c>
      <c r="Q114" s="246">
        <f t="shared" ref="Q114" si="160">SUM(Q115:Q119)</f>
        <v>962</v>
      </c>
      <c r="R114" s="247">
        <f t="shared" si="156"/>
        <v>183</v>
      </c>
      <c r="S114" s="249">
        <f t="shared" si="156"/>
        <v>779</v>
      </c>
    </row>
    <row r="115" spans="1:19" ht="13.5" customHeight="1">
      <c r="A115" s="200" t="s">
        <v>150</v>
      </c>
      <c r="B115" s="250">
        <f>SUM(C115:D115)</f>
        <v>1512</v>
      </c>
      <c r="C115" s="251">
        <f t="shared" ref="C115:D119" si="161">F115+I115+L115+O115+R115</f>
        <v>331</v>
      </c>
      <c r="D115" s="251">
        <f t="shared" si="161"/>
        <v>1181</v>
      </c>
      <c r="E115" s="252">
        <f>SUM(F115:G115)</f>
        <v>151</v>
      </c>
      <c r="F115" s="253">
        <v>41</v>
      </c>
      <c r="G115" s="254">
        <v>110</v>
      </c>
      <c r="H115" s="252">
        <f>SUM(I115:J115)</f>
        <v>289</v>
      </c>
      <c r="I115" s="253">
        <v>72</v>
      </c>
      <c r="J115" s="254">
        <v>217</v>
      </c>
      <c r="K115" s="252">
        <f>SUM(L115:M115)</f>
        <v>278</v>
      </c>
      <c r="L115" s="253">
        <v>67</v>
      </c>
      <c r="M115" s="254">
        <v>211</v>
      </c>
      <c r="N115" s="252">
        <f>SUM(O115:P115)</f>
        <v>458</v>
      </c>
      <c r="O115" s="253">
        <v>90</v>
      </c>
      <c r="P115" s="254">
        <v>368</v>
      </c>
      <c r="Q115" s="252">
        <f>SUM(R115:S115)</f>
        <v>336</v>
      </c>
      <c r="R115" s="253">
        <v>61</v>
      </c>
      <c r="S115" s="255">
        <v>275</v>
      </c>
    </row>
    <row r="116" spans="1:19" ht="13.5" customHeight="1">
      <c r="A116" s="200" t="s">
        <v>171</v>
      </c>
      <c r="B116" s="250">
        <f>SUM(C116:D116)</f>
        <v>1261</v>
      </c>
      <c r="C116" s="251">
        <f t="shared" si="161"/>
        <v>327</v>
      </c>
      <c r="D116" s="251">
        <f t="shared" si="161"/>
        <v>934</v>
      </c>
      <c r="E116" s="252">
        <f>SUM(F116:G116)</f>
        <v>150</v>
      </c>
      <c r="F116" s="253">
        <v>52</v>
      </c>
      <c r="G116" s="254">
        <v>98</v>
      </c>
      <c r="H116" s="252">
        <f>SUM(I116:J116)</f>
        <v>280</v>
      </c>
      <c r="I116" s="253">
        <v>75</v>
      </c>
      <c r="J116" s="254">
        <v>205</v>
      </c>
      <c r="K116" s="252">
        <f>SUM(L116:M116)</f>
        <v>247</v>
      </c>
      <c r="L116" s="253">
        <v>62</v>
      </c>
      <c r="M116" s="254">
        <v>185</v>
      </c>
      <c r="N116" s="252">
        <f>SUM(O116:P116)</f>
        <v>341</v>
      </c>
      <c r="O116" s="253">
        <v>87</v>
      </c>
      <c r="P116" s="254">
        <v>254</v>
      </c>
      <c r="Q116" s="252">
        <f>SUM(R116:S116)</f>
        <v>243</v>
      </c>
      <c r="R116" s="253">
        <v>51</v>
      </c>
      <c r="S116" s="255">
        <v>192</v>
      </c>
    </row>
    <row r="117" spans="1:19" ht="13.5" customHeight="1">
      <c r="A117" s="200" t="s">
        <v>158</v>
      </c>
      <c r="B117" s="250">
        <f>SUM(C117:D117)</f>
        <v>867</v>
      </c>
      <c r="C117" s="251">
        <f t="shared" si="161"/>
        <v>183</v>
      </c>
      <c r="D117" s="251">
        <f t="shared" si="161"/>
        <v>684</v>
      </c>
      <c r="E117" s="252">
        <f>SUM(F117:G117)</f>
        <v>93</v>
      </c>
      <c r="F117" s="253">
        <v>30</v>
      </c>
      <c r="G117" s="254">
        <v>63</v>
      </c>
      <c r="H117" s="252">
        <f>SUM(I117:J117)</f>
        <v>180</v>
      </c>
      <c r="I117" s="253">
        <v>40</v>
      </c>
      <c r="J117" s="254">
        <v>140</v>
      </c>
      <c r="K117" s="252">
        <f>SUM(L117:M117)</f>
        <v>160</v>
      </c>
      <c r="L117" s="253">
        <v>35</v>
      </c>
      <c r="M117" s="254">
        <v>125</v>
      </c>
      <c r="N117" s="252">
        <f>SUM(O117:P117)</f>
        <v>267</v>
      </c>
      <c r="O117" s="253">
        <v>47</v>
      </c>
      <c r="P117" s="254">
        <v>220</v>
      </c>
      <c r="Q117" s="252">
        <f>SUM(R117:S117)</f>
        <v>167</v>
      </c>
      <c r="R117" s="253">
        <v>31</v>
      </c>
      <c r="S117" s="255">
        <v>136</v>
      </c>
    </row>
    <row r="118" spans="1:19" ht="13.5" customHeight="1">
      <c r="A118" s="200" t="s">
        <v>154</v>
      </c>
      <c r="B118" s="250">
        <f>SUM(C118:D118)</f>
        <v>666</v>
      </c>
      <c r="C118" s="251">
        <f t="shared" si="161"/>
        <v>143</v>
      </c>
      <c r="D118" s="251">
        <f t="shared" si="161"/>
        <v>523</v>
      </c>
      <c r="E118" s="252">
        <f>SUM(F118:G118)</f>
        <v>82</v>
      </c>
      <c r="F118" s="253">
        <v>18</v>
      </c>
      <c r="G118" s="254">
        <v>64</v>
      </c>
      <c r="H118" s="252">
        <f>SUM(I118:J118)</f>
        <v>130</v>
      </c>
      <c r="I118" s="253">
        <v>36</v>
      </c>
      <c r="J118" s="254">
        <v>94</v>
      </c>
      <c r="K118" s="252">
        <f>SUM(L118:M118)</f>
        <v>132</v>
      </c>
      <c r="L118" s="253">
        <v>23</v>
      </c>
      <c r="M118" s="254">
        <v>109</v>
      </c>
      <c r="N118" s="252">
        <f>SUM(O118:P118)</f>
        <v>194</v>
      </c>
      <c r="O118" s="253">
        <v>43</v>
      </c>
      <c r="P118" s="254">
        <v>151</v>
      </c>
      <c r="Q118" s="252">
        <f>SUM(R118:S118)</f>
        <v>128</v>
      </c>
      <c r="R118" s="253">
        <v>23</v>
      </c>
      <c r="S118" s="255">
        <v>105</v>
      </c>
    </row>
    <row r="119" spans="1:19" ht="13.5" customHeight="1">
      <c r="A119" s="200" t="s">
        <v>148</v>
      </c>
      <c r="B119" s="250">
        <f>SUM(C119:D119)</f>
        <v>481</v>
      </c>
      <c r="C119" s="251">
        <f t="shared" si="161"/>
        <v>93</v>
      </c>
      <c r="D119" s="251">
        <f t="shared" si="161"/>
        <v>388</v>
      </c>
      <c r="E119" s="252">
        <f>SUM(F119:G119)</f>
        <v>50</v>
      </c>
      <c r="F119" s="253">
        <v>16</v>
      </c>
      <c r="G119" s="254">
        <v>34</v>
      </c>
      <c r="H119" s="252">
        <f>SUM(I119:J119)</f>
        <v>100</v>
      </c>
      <c r="I119" s="253">
        <v>16</v>
      </c>
      <c r="J119" s="254">
        <v>84</v>
      </c>
      <c r="K119" s="252">
        <f>SUM(L119:M119)</f>
        <v>91</v>
      </c>
      <c r="L119" s="253">
        <v>13</v>
      </c>
      <c r="M119" s="254">
        <v>78</v>
      </c>
      <c r="N119" s="252">
        <f>SUM(O119:P119)</f>
        <v>152</v>
      </c>
      <c r="O119" s="253">
        <v>31</v>
      </c>
      <c r="P119" s="254">
        <v>121</v>
      </c>
      <c r="Q119" s="252">
        <f>SUM(R119:S119)</f>
        <v>88</v>
      </c>
      <c r="R119" s="253">
        <v>17</v>
      </c>
      <c r="S119" s="255">
        <v>71</v>
      </c>
    </row>
    <row r="120" spans="1:19" s="59" customFormat="1" ht="13.5" customHeight="1">
      <c r="A120" s="202" t="s">
        <v>117</v>
      </c>
      <c r="B120" s="241">
        <f t="shared" ref="B120" si="162">SUM(E120,H120,K120,N120,Q120)</f>
        <v>1088</v>
      </c>
      <c r="C120" s="242">
        <f t="shared" ref="C120" si="163">SUM(F120,I120,L120,O120,R120)</f>
        <v>182</v>
      </c>
      <c r="D120" s="242">
        <f t="shared" ref="D120" si="164">SUM(G120,J120,M120,P120,S120)</f>
        <v>906</v>
      </c>
      <c r="E120" s="246">
        <f t="shared" ref="E120:S120" si="165">SUM(E121:E125)</f>
        <v>126</v>
      </c>
      <c r="F120" s="247">
        <f t="shared" si="165"/>
        <v>28</v>
      </c>
      <c r="G120" s="248">
        <f t="shared" si="165"/>
        <v>98</v>
      </c>
      <c r="H120" s="246">
        <f t="shared" ref="H120" si="166">SUM(H121:H125)</f>
        <v>234</v>
      </c>
      <c r="I120" s="247">
        <f t="shared" si="165"/>
        <v>31</v>
      </c>
      <c r="J120" s="248">
        <f t="shared" si="165"/>
        <v>203</v>
      </c>
      <c r="K120" s="246">
        <f t="shared" ref="K120" si="167">SUM(K121:K125)</f>
        <v>212</v>
      </c>
      <c r="L120" s="247">
        <f t="shared" si="165"/>
        <v>46</v>
      </c>
      <c r="M120" s="248">
        <f t="shared" si="165"/>
        <v>166</v>
      </c>
      <c r="N120" s="246">
        <f t="shared" ref="N120" si="168">SUM(N121:N125)</f>
        <v>306</v>
      </c>
      <c r="O120" s="247">
        <f t="shared" si="165"/>
        <v>44</v>
      </c>
      <c r="P120" s="248">
        <f t="shared" si="165"/>
        <v>262</v>
      </c>
      <c r="Q120" s="246">
        <f t="shared" ref="Q120" si="169">SUM(Q121:Q125)</f>
        <v>210</v>
      </c>
      <c r="R120" s="247">
        <f t="shared" si="165"/>
        <v>33</v>
      </c>
      <c r="S120" s="249">
        <f t="shared" si="165"/>
        <v>177</v>
      </c>
    </row>
    <row r="121" spans="1:19" ht="13.5" customHeight="1">
      <c r="A121" s="200" t="s">
        <v>152</v>
      </c>
      <c r="B121" s="250">
        <f t="shared" ref="B121:B126" si="170">SUM(C121:D121)</f>
        <v>348</v>
      </c>
      <c r="C121" s="251">
        <f t="shared" ref="C121:D126" si="171">F121+I121+L121+O121+R121</f>
        <v>59</v>
      </c>
      <c r="D121" s="251">
        <f t="shared" si="171"/>
        <v>289</v>
      </c>
      <c r="E121" s="252">
        <f t="shared" ref="E121:E126" si="172">SUM(F121:G121)</f>
        <v>39</v>
      </c>
      <c r="F121" s="253">
        <v>10</v>
      </c>
      <c r="G121" s="254">
        <v>29</v>
      </c>
      <c r="H121" s="252">
        <f t="shared" ref="H121:H126" si="173">SUM(I121:J121)</f>
        <v>69</v>
      </c>
      <c r="I121" s="253">
        <v>9</v>
      </c>
      <c r="J121" s="254">
        <v>60</v>
      </c>
      <c r="K121" s="252">
        <f t="shared" ref="K121:K126" si="174">SUM(L121:M121)</f>
        <v>73</v>
      </c>
      <c r="L121" s="253">
        <v>15</v>
      </c>
      <c r="M121" s="254">
        <v>58</v>
      </c>
      <c r="N121" s="252">
        <f t="shared" ref="N121:N126" si="175">SUM(O121:P121)</f>
        <v>98</v>
      </c>
      <c r="O121" s="253">
        <v>16</v>
      </c>
      <c r="P121" s="254">
        <v>82</v>
      </c>
      <c r="Q121" s="252">
        <f t="shared" ref="Q121:Q126" si="176">SUM(R121:S121)</f>
        <v>69</v>
      </c>
      <c r="R121" s="253">
        <v>9</v>
      </c>
      <c r="S121" s="255">
        <v>60</v>
      </c>
    </row>
    <row r="122" spans="1:19" ht="13.5" customHeight="1">
      <c r="A122" s="200" t="s">
        <v>149</v>
      </c>
      <c r="B122" s="250">
        <f t="shared" si="170"/>
        <v>220</v>
      </c>
      <c r="C122" s="251">
        <f t="shared" si="171"/>
        <v>36</v>
      </c>
      <c r="D122" s="251">
        <f t="shared" si="171"/>
        <v>184</v>
      </c>
      <c r="E122" s="252">
        <f t="shared" si="172"/>
        <v>26</v>
      </c>
      <c r="F122" s="253">
        <v>3</v>
      </c>
      <c r="G122" s="254">
        <v>23</v>
      </c>
      <c r="H122" s="252">
        <f t="shared" si="173"/>
        <v>54</v>
      </c>
      <c r="I122" s="253">
        <v>6</v>
      </c>
      <c r="J122" s="254">
        <v>48</v>
      </c>
      <c r="K122" s="252">
        <f t="shared" si="174"/>
        <v>38</v>
      </c>
      <c r="L122" s="253">
        <v>10</v>
      </c>
      <c r="M122" s="254">
        <v>28</v>
      </c>
      <c r="N122" s="252">
        <f t="shared" si="175"/>
        <v>59</v>
      </c>
      <c r="O122" s="253">
        <v>7</v>
      </c>
      <c r="P122" s="254">
        <v>52</v>
      </c>
      <c r="Q122" s="252">
        <f t="shared" si="176"/>
        <v>43</v>
      </c>
      <c r="R122" s="253">
        <v>10</v>
      </c>
      <c r="S122" s="255">
        <v>33</v>
      </c>
    </row>
    <row r="123" spans="1:19" ht="13.5" customHeight="1">
      <c r="A123" s="200" t="s">
        <v>172</v>
      </c>
      <c r="B123" s="250">
        <f t="shared" si="170"/>
        <v>255</v>
      </c>
      <c r="C123" s="251">
        <f t="shared" si="171"/>
        <v>47</v>
      </c>
      <c r="D123" s="251">
        <f t="shared" si="171"/>
        <v>208</v>
      </c>
      <c r="E123" s="252">
        <f t="shared" si="172"/>
        <v>31</v>
      </c>
      <c r="F123" s="253">
        <v>9</v>
      </c>
      <c r="G123" s="254">
        <v>22</v>
      </c>
      <c r="H123" s="252">
        <f t="shared" si="173"/>
        <v>60</v>
      </c>
      <c r="I123" s="253">
        <v>9</v>
      </c>
      <c r="J123" s="254">
        <v>51</v>
      </c>
      <c r="K123" s="252">
        <f t="shared" si="174"/>
        <v>46</v>
      </c>
      <c r="L123" s="253">
        <v>12</v>
      </c>
      <c r="M123" s="254">
        <v>34</v>
      </c>
      <c r="N123" s="252">
        <f t="shared" si="175"/>
        <v>65</v>
      </c>
      <c r="O123" s="253">
        <v>13</v>
      </c>
      <c r="P123" s="254">
        <v>52</v>
      </c>
      <c r="Q123" s="252">
        <f t="shared" si="176"/>
        <v>53</v>
      </c>
      <c r="R123" s="253">
        <v>4</v>
      </c>
      <c r="S123" s="255">
        <v>49</v>
      </c>
    </row>
    <row r="124" spans="1:19" ht="13.5" customHeight="1">
      <c r="A124" s="200" t="s">
        <v>156</v>
      </c>
      <c r="B124" s="250">
        <f t="shared" si="170"/>
        <v>158</v>
      </c>
      <c r="C124" s="251">
        <f t="shared" si="171"/>
        <v>24</v>
      </c>
      <c r="D124" s="251">
        <f t="shared" si="171"/>
        <v>134</v>
      </c>
      <c r="E124" s="252">
        <f t="shared" si="172"/>
        <v>17</v>
      </c>
      <c r="F124" s="253">
        <v>4</v>
      </c>
      <c r="G124" s="254">
        <v>13</v>
      </c>
      <c r="H124" s="252">
        <f t="shared" si="173"/>
        <v>34</v>
      </c>
      <c r="I124" s="253">
        <v>6</v>
      </c>
      <c r="J124" s="254">
        <v>28</v>
      </c>
      <c r="K124" s="252">
        <f t="shared" si="174"/>
        <v>33</v>
      </c>
      <c r="L124" s="253">
        <v>4</v>
      </c>
      <c r="M124" s="254">
        <v>29</v>
      </c>
      <c r="N124" s="252">
        <f t="shared" si="175"/>
        <v>45</v>
      </c>
      <c r="O124" s="253">
        <v>5</v>
      </c>
      <c r="P124" s="254">
        <v>40</v>
      </c>
      <c r="Q124" s="252">
        <f t="shared" si="176"/>
        <v>29</v>
      </c>
      <c r="R124" s="253">
        <v>5</v>
      </c>
      <c r="S124" s="255">
        <v>24</v>
      </c>
    </row>
    <row r="125" spans="1:19" ht="13.5" customHeight="1">
      <c r="A125" s="200" t="s">
        <v>151</v>
      </c>
      <c r="B125" s="250">
        <f t="shared" si="170"/>
        <v>107</v>
      </c>
      <c r="C125" s="251">
        <f t="shared" si="171"/>
        <v>16</v>
      </c>
      <c r="D125" s="251">
        <f t="shared" si="171"/>
        <v>91</v>
      </c>
      <c r="E125" s="252">
        <f t="shared" si="172"/>
        <v>13</v>
      </c>
      <c r="F125" s="253">
        <v>2</v>
      </c>
      <c r="G125" s="254">
        <v>11</v>
      </c>
      <c r="H125" s="252">
        <f t="shared" si="173"/>
        <v>17</v>
      </c>
      <c r="I125" s="253">
        <v>1</v>
      </c>
      <c r="J125" s="254">
        <v>16</v>
      </c>
      <c r="K125" s="252">
        <f t="shared" si="174"/>
        <v>22</v>
      </c>
      <c r="L125" s="253">
        <v>5</v>
      </c>
      <c r="M125" s="254">
        <v>17</v>
      </c>
      <c r="N125" s="252">
        <f t="shared" si="175"/>
        <v>39</v>
      </c>
      <c r="O125" s="253">
        <v>3</v>
      </c>
      <c r="P125" s="254">
        <v>36</v>
      </c>
      <c r="Q125" s="252">
        <f t="shared" si="176"/>
        <v>16</v>
      </c>
      <c r="R125" s="253">
        <v>5</v>
      </c>
      <c r="S125" s="255">
        <v>11</v>
      </c>
    </row>
    <row r="126" spans="1:19" s="59" customFormat="1" ht="13.5" customHeight="1" thickBot="1">
      <c r="A126" s="206" t="s">
        <v>125</v>
      </c>
      <c r="B126" s="256">
        <f t="shared" si="170"/>
        <v>424</v>
      </c>
      <c r="C126" s="257">
        <f t="shared" si="171"/>
        <v>55</v>
      </c>
      <c r="D126" s="258">
        <f t="shared" si="171"/>
        <v>369</v>
      </c>
      <c r="E126" s="259">
        <f t="shared" si="172"/>
        <v>67</v>
      </c>
      <c r="F126" s="260">
        <v>16</v>
      </c>
      <c r="G126" s="261">
        <v>51</v>
      </c>
      <c r="H126" s="259">
        <f t="shared" si="173"/>
        <v>76</v>
      </c>
      <c r="I126" s="260">
        <v>10</v>
      </c>
      <c r="J126" s="261">
        <v>66</v>
      </c>
      <c r="K126" s="259">
        <f t="shared" si="174"/>
        <v>96</v>
      </c>
      <c r="L126" s="260">
        <v>13</v>
      </c>
      <c r="M126" s="261">
        <v>83</v>
      </c>
      <c r="N126" s="259">
        <f t="shared" si="175"/>
        <v>119</v>
      </c>
      <c r="O126" s="260">
        <v>11</v>
      </c>
      <c r="P126" s="261">
        <v>108</v>
      </c>
      <c r="Q126" s="259">
        <f t="shared" si="176"/>
        <v>66</v>
      </c>
      <c r="R126" s="260">
        <v>5</v>
      </c>
      <c r="S126" s="262">
        <v>61</v>
      </c>
    </row>
    <row r="127" spans="1:19" ht="15.75">
      <c r="B127" s="168"/>
      <c r="C127" s="48"/>
      <c r="D127" s="48"/>
    </row>
    <row r="128" spans="1:19" ht="16.5" thickBot="1">
      <c r="B128" s="168"/>
      <c r="C128" s="48"/>
      <c r="D128" s="48"/>
    </row>
    <row r="129" spans="1:19" s="218" customFormat="1" ht="20.25" customHeight="1">
      <c r="A129" s="217" t="s">
        <v>219</v>
      </c>
      <c r="B129" s="366" t="s">
        <v>367</v>
      </c>
      <c r="C129" s="364"/>
      <c r="D129" s="367"/>
      <c r="E129" s="366" t="s">
        <v>368</v>
      </c>
      <c r="F129" s="364"/>
      <c r="G129" s="364"/>
      <c r="H129" s="366" t="s">
        <v>321</v>
      </c>
      <c r="I129" s="364"/>
      <c r="J129" s="367"/>
      <c r="K129" s="364" t="s">
        <v>327</v>
      </c>
      <c r="L129" s="364"/>
      <c r="M129" s="364"/>
      <c r="N129" s="366" t="s">
        <v>369</v>
      </c>
      <c r="O129" s="364"/>
      <c r="P129" s="367"/>
      <c r="Q129" s="364" t="s">
        <v>332</v>
      </c>
      <c r="R129" s="364"/>
      <c r="S129" s="365"/>
    </row>
    <row r="130" spans="1:19" s="218" customFormat="1" ht="20.25" customHeight="1" thickBot="1">
      <c r="A130" s="219" t="s">
        <v>343</v>
      </c>
      <c r="B130" s="220" t="s">
        <v>3</v>
      </c>
      <c r="C130" s="220" t="s">
        <v>1</v>
      </c>
      <c r="D130" s="220" t="s">
        <v>2</v>
      </c>
      <c r="E130" s="220" t="s">
        <v>3</v>
      </c>
      <c r="F130" s="220" t="s">
        <v>1</v>
      </c>
      <c r="G130" s="220" t="s">
        <v>2</v>
      </c>
      <c r="H130" s="220" t="s">
        <v>3</v>
      </c>
      <c r="I130" s="220" t="s">
        <v>1</v>
      </c>
      <c r="J130" s="220" t="s">
        <v>2</v>
      </c>
      <c r="K130" s="220" t="s">
        <v>3</v>
      </c>
      <c r="L130" s="220" t="s">
        <v>1</v>
      </c>
      <c r="M130" s="220" t="s">
        <v>2</v>
      </c>
      <c r="N130" s="220" t="s">
        <v>3</v>
      </c>
      <c r="O130" s="220" t="s">
        <v>1</v>
      </c>
      <c r="P130" s="220" t="s">
        <v>2</v>
      </c>
      <c r="Q130" s="220" t="s">
        <v>3</v>
      </c>
      <c r="R130" s="220" t="s">
        <v>1</v>
      </c>
      <c r="S130" s="221" t="s">
        <v>2</v>
      </c>
    </row>
    <row r="131" spans="1:19" s="230" customFormat="1" ht="20.25" customHeight="1" thickTop="1">
      <c r="A131" s="222" t="s">
        <v>213</v>
      </c>
      <c r="B131" s="263">
        <f t="shared" ref="B131:S131" si="177">SUM(B132:B148)</f>
        <v>1450062</v>
      </c>
      <c r="C131" s="264">
        <f t="shared" si="177"/>
        <v>717348</v>
      </c>
      <c r="D131" s="265">
        <f t="shared" si="177"/>
        <v>732714</v>
      </c>
      <c r="E131" s="264">
        <f t="shared" si="177"/>
        <v>102897</v>
      </c>
      <c r="F131" s="264">
        <f t="shared" si="177"/>
        <v>50810</v>
      </c>
      <c r="G131" s="264">
        <f t="shared" si="177"/>
        <v>52087</v>
      </c>
      <c r="H131" s="263">
        <f t="shared" si="177"/>
        <v>296576</v>
      </c>
      <c r="I131" s="264">
        <f t="shared" si="177"/>
        <v>145374</v>
      </c>
      <c r="J131" s="265">
        <f t="shared" si="177"/>
        <v>151202</v>
      </c>
      <c r="K131" s="263">
        <f t="shared" si="177"/>
        <v>214579</v>
      </c>
      <c r="L131" s="264">
        <f t="shared" si="177"/>
        <v>103257</v>
      </c>
      <c r="M131" s="265">
        <f t="shared" si="177"/>
        <v>111322</v>
      </c>
      <c r="N131" s="263">
        <f t="shared" si="177"/>
        <v>430431</v>
      </c>
      <c r="O131" s="264">
        <f t="shared" si="177"/>
        <v>213611</v>
      </c>
      <c r="P131" s="265">
        <f t="shared" si="177"/>
        <v>216820</v>
      </c>
      <c r="Q131" s="263">
        <f t="shared" si="177"/>
        <v>405579</v>
      </c>
      <c r="R131" s="264">
        <f t="shared" si="177"/>
        <v>204296</v>
      </c>
      <c r="S131" s="266">
        <f t="shared" si="177"/>
        <v>201283</v>
      </c>
    </row>
    <row r="132" spans="1:19" s="218" customFormat="1" ht="20.25" customHeight="1">
      <c r="A132" s="231" t="s">
        <v>56</v>
      </c>
      <c r="B132" s="267">
        <f t="shared" ref="B132:B148" si="178">SUM(C132:D132)</f>
        <v>48770</v>
      </c>
      <c r="C132" s="268">
        <f>F132+I132+L132+O132+R132</f>
        <v>24890</v>
      </c>
      <c r="D132" s="269">
        <f>G132+J132+M132+P132+S132</f>
        <v>23880</v>
      </c>
      <c r="E132" s="267">
        <f t="shared" ref="E132:E148" si="179">SUM(F132:G132)</f>
        <v>3327</v>
      </c>
      <c r="F132" s="268">
        <f>F6</f>
        <v>1721</v>
      </c>
      <c r="G132" s="268">
        <f>G6</f>
        <v>1606</v>
      </c>
      <c r="H132" s="267">
        <f t="shared" ref="H132:H148" si="180">SUM(I132:J132)</f>
        <v>8721</v>
      </c>
      <c r="I132" s="268">
        <f>I6</f>
        <v>4512</v>
      </c>
      <c r="J132" s="268">
        <f>J6</f>
        <v>4209</v>
      </c>
      <c r="K132" s="267">
        <f t="shared" ref="K132:K148" si="181">SUM(L132:M132)</f>
        <v>6588</v>
      </c>
      <c r="L132" s="268">
        <f>L6</f>
        <v>3399</v>
      </c>
      <c r="M132" s="268">
        <f>M6</f>
        <v>3189</v>
      </c>
      <c r="N132" s="267">
        <f t="shared" ref="N132:N148" si="182">SUM(O132:P132)</f>
        <v>14182</v>
      </c>
      <c r="O132" s="268">
        <f>O6</f>
        <v>7165</v>
      </c>
      <c r="P132" s="268">
        <f>P6</f>
        <v>7017</v>
      </c>
      <c r="Q132" s="267">
        <f t="shared" ref="Q132:Q148" si="183">SUM(R132:S132)</f>
        <v>15952</v>
      </c>
      <c r="R132" s="268">
        <f>R6</f>
        <v>8093</v>
      </c>
      <c r="S132" s="270">
        <f>S6</f>
        <v>7859</v>
      </c>
    </row>
    <row r="133" spans="1:19" s="218" customFormat="1" ht="20.25" customHeight="1">
      <c r="A133" s="231" t="s">
        <v>50</v>
      </c>
      <c r="B133" s="267">
        <f t="shared" si="178"/>
        <v>70922</v>
      </c>
      <c r="C133" s="268">
        <f t="shared" ref="C133:D148" si="184">F133+I133+L133+O133+R133</f>
        <v>36597</v>
      </c>
      <c r="D133" s="269">
        <f t="shared" si="184"/>
        <v>34325</v>
      </c>
      <c r="E133" s="267">
        <f t="shared" si="179"/>
        <v>3846</v>
      </c>
      <c r="F133" s="268">
        <f>F12</f>
        <v>1990</v>
      </c>
      <c r="G133" s="268">
        <f>G12</f>
        <v>1856</v>
      </c>
      <c r="H133" s="267">
        <f t="shared" si="180"/>
        <v>13054</v>
      </c>
      <c r="I133" s="268">
        <f>I12</f>
        <v>6810</v>
      </c>
      <c r="J133" s="268">
        <f>J12</f>
        <v>6244</v>
      </c>
      <c r="K133" s="267">
        <f t="shared" si="181"/>
        <v>10695</v>
      </c>
      <c r="L133" s="268">
        <f>L12</f>
        <v>5457</v>
      </c>
      <c r="M133" s="268">
        <f>M12</f>
        <v>5238</v>
      </c>
      <c r="N133" s="267">
        <f t="shared" si="182"/>
        <v>19367</v>
      </c>
      <c r="O133" s="268">
        <f>O12</f>
        <v>9970</v>
      </c>
      <c r="P133" s="268">
        <f>P12</f>
        <v>9397</v>
      </c>
      <c r="Q133" s="267">
        <f t="shared" si="183"/>
        <v>23960</v>
      </c>
      <c r="R133" s="268">
        <f>R12</f>
        <v>12370</v>
      </c>
      <c r="S133" s="270">
        <f>S12</f>
        <v>11590</v>
      </c>
    </row>
    <row r="134" spans="1:19" s="218" customFormat="1" ht="20.25" customHeight="1">
      <c r="A134" s="231" t="s">
        <v>44</v>
      </c>
      <c r="B134" s="267">
        <f t="shared" si="178"/>
        <v>75106</v>
      </c>
      <c r="C134" s="268">
        <f t="shared" si="184"/>
        <v>38821</v>
      </c>
      <c r="D134" s="269">
        <f t="shared" si="184"/>
        <v>36285</v>
      </c>
      <c r="E134" s="267">
        <f t="shared" si="179"/>
        <v>3295</v>
      </c>
      <c r="F134" s="268">
        <f>F18</f>
        <v>1704</v>
      </c>
      <c r="G134" s="268">
        <f>G18</f>
        <v>1591</v>
      </c>
      <c r="H134" s="267">
        <f t="shared" si="180"/>
        <v>14547</v>
      </c>
      <c r="I134" s="268">
        <f>I18</f>
        <v>7617</v>
      </c>
      <c r="J134" s="268">
        <f>J18</f>
        <v>6930</v>
      </c>
      <c r="K134" s="267">
        <f t="shared" si="181"/>
        <v>11219</v>
      </c>
      <c r="L134" s="268">
        <f>L18</f>
        <v>5611</v>
      </c>
      <c r="M134" s="268">
        <f>M18</f>
        <v>5608</v>
      </c>
      <c r="N134" s="267">
        <f t="shared" si="182"/>
        <v>20089</v>
      </c>
      <c r="O134" s="268">
        <f>O18</f>
        <v>10604</v>
      </c>
      <c r="P134" s="268">
        <f>P18</f>
        <v>9485</v>
      </c>
      <c r="Q134" s="267">
        <f t="shared" si="183"/>
        <v>25956</v>
      </c>
      <c r="R134" s="268">
        <f>R18</f>
        <v>13285</v>
      </c>
      <c r="S134" s="270">
        <f>S18</f>
        <v>12671</v>
      </c>
    </row>
    <row r="135" spans="1:19" s="218" customFormat="1" ht="20.25" customHeight="1">
      <c r="A135" s="231" t="s">
        <v>38</v>
      </c>
      <c r="B135" s="267">
        <f t="shared" si="178"/>
        <v>82038</v>
      </c>
      <c r="C135" s="268">
        <f t="shared" si="184"/>
        <v>42637</v>
      </c>
      <c r="D135" s="269">
        <f t="shared" si="184"/>
        <v>39401</v>
      </c>
      <c r="E135" s="267">
        <f t="shared" si="179"/>
        <v>4029</v>
      </c>
      <c r="F135" s="268">
        <f>F24</f>
        <v>2109</v>
      </c>
      <c r="G135" s="268">
        <f>G24</f>
        <v>1920</v>
      </c>
      <c r="H135" s="267">
        <f t="shared" si="180"/>
        <v>17020</v>
      </c>
      <c r="I135" s="268">
        <f>I24</f>
        <v>8974</v>
      </c>
      <c r="J135" s="268">
        <f>J24</f>
        <v>8046</v>
      </c>
      <c r="K135" s="267">
        <f t="shared" si="181"/>
        <v>11557</v>
      </c>
      <c r="L135" s="268">
        <f>L24</f>
        <v>5783</v>
      </c>
      <c r="M135" s="268">
        <f>M24</f>
        <v>5774</v>
      </c>
      <c r="N135" s="267">
        <f t="shared" si="182"/>
        <v>22882</v>
      </c>
      <c r="O135" s="268">
        <f>O24</f>
        <v>12044</v>
      </c>
      <c r="P135" s="268">
        <f>P24</f>
        <v>10838</v>
      </c>
      <c r="Q135" s="267">
        <f t="shared" si="183"/>
        <v>26550</v>
      </c>
      <c r="R135" s="268">
        <f>R24</f>
        <v>13727</v>
      </c>
      <c r="S135" s="270">
        <f>S24</f>
        <v>12823</v>
      </c>
    </row>
    <row r="136" spans="1:19" s="218" customFormat="1" ht="20.25" customHeight="1">
      <c r="A136" s="231" t="s">
        <v>32</v>
      </c>
      <c r="B136" s="267">
        <f t="shared" si="178"/>
        <v>107097</v>
      </c>
      <c r="C136" s="268">
        <f t="shared" si="184"/>
        <v>55882</v>
      </c>
      <c r="D136" s="269">
        <f t="shared" si="184"/>
        <v>51215</v>
      </c>
      <c r="E136" s="267">
        <f t="shared" si="179"/>
        <v>7346</v>
      </c>
      <c r="F136" s="268">
        <f>F30</f>
        <v>3806</v>
      </c>
      <c r="G136" s="268">
        <f>G30</f>
        <v>3540</v>
      </c>
      <c r="H136" s="267">
        <f t="shared" si="180"/>
        <v>22965</v>
      </c>
      <c r="I136" s="268">
        <f>I30</f>
        <v>11832</v>
      </c>
      <c r="J136" s="268">
        <f>J30</f>
        <v>11133</v>
      </c>
      <c r="K136" s="267">
        <f t="shared" si="181"/>
        <v>14444</v>
      </c>
      <c r="L136" s="268">
        <f>L30</f>
        <v>7424</v>
      </c>
      <c r="M136" s="268">
        <f>M30</f>
        <v>7020</v>
      </c>
      <c r="N136" s="267">
        <f t="shared" si="182"/>
        <v>31242</v>
      </c>
      <c r="O136" s="268">
        <f>O30</f>
        <v>16364</v>
      </c>
      <c r="P136" s="268">
        <f>P30</f>
        <v>14878</v>
      </c>
      <c r="Q136" s="267">
        <f t="shared" si="183"/>
        <v>31100</v>
      </c>
      <c r="R136" s="268">
        <f>R30</f>
        <v>16456</v>
      </c>
      <c r="S136" s="270">
        <f>S30</f>
        <v>14644</v>
      </c>
    </row>
    <row r="137" spans="1:19" s="218" customFormat="1" ht="20.25" customHeight="1">
      <c r="A137" s="231" t="s">
        <v>26</v>
      </c>
      <c r="B137" s="267">
        <f t="shared" si="178"/>
        <v>102278</v>
      </c>
      <c r="C137" s="268">
        <f t="shared" si="184"/>
        <v>53453</v>
      </c>
      <c r="D137" s="269">
        <f t="shared" si="184"/>
        <v>48825</v>
      </c>
      <c r="E137" s="267">
        <f t="shared" si="179"/>
        <v>7490</v>
      </c>
      <c r="F137" s="268">
        <f>F36</f>
        <v>3779</v>
      </c>
      <c r="G137" s="268">
        <f>G36</f>
        <v>3711</v>
      </c>
      <c r="H137" s="267">
        <f t="shared" si="180"/>
        <v>22383</v>
      </c>
      <c r="I137" s="268">
        <f>I36</f>
        <v>11426</v>
      </c>
      <c r="J137" s="268">
        <f>J36</f>
        <v>10957</v>
      </c>
      <c r="K137" s="267">
        <f t="shared" si="181"/>
        <v>13537</v>
      </c>
      <c r="L137" s="268">
        <f>L36</f>
        <v>6982</v>
      </c>
      <c r="M137" s="268">
        <f>M36</f>
        <v>6555</v>
      </c>
      <c r="N137" s="267">
        <f t="shared" si="182"/>
        <v>31262</v>
      </c>
      <c r="O137" s="268">
        <f>O36</f>
        <v>16572</v>
      </c>
      <c r="P137" s="268">
        <f>P36</f>
        <v>14690</v>
      </c>
      <c r="Q137" s="267">
        <f t="shared" si="183"/>
        <v>27606</v>
      </c>
      <c r="R137" s="268">
        <f>R36</f>
        <v>14694</v>
      </c>
      <c r="S137" s="270">
        <f>S36</f>
        <v>12912</v>
      </c>
    </row>
    <row r="138" spans="1:19" s="218" customFormat="1" ht="20.25" customHeight="1">
      <c r="A138" s="231" t="s">
        <v>20</v>
      </c>
      <c r="B138" s="267">
        <f t="shared" si="178"/>
        <v>82132</v>
      </c>
      <c r="C138" s="268">
        <f t="shared" si="184"/>
        <v>42300</v>
      </c>
      <c r="D138" s="269">
        <f t="shared" si="184"/>
        <v>39832</v>
      </c>
      <c r="E138" s="267">
        <f t="shared" si="179"/>
        <v>6295</v>
      </c>
      <c r="F138" s="268">
        <f>F42</f>
        <v>3224</v>
      </c>
      <c r="G138" s="268">
        <f>G42</f>
        <v>3071</v>
      </c>
      <c r="H138" s="267">
        <f t="shared" si="180"/>
        <v>16683</v>
      </c>
      <c r="I138" s="268">
        <f>I42</f>
        <v>8629</v>
      </c>
      <c r="J138" s="268">
        <f>J42</f>
        <v>8054</v>
      </c>
      <c r="K138" s="267">
        <f t="shared" si="181"/>
        <v>10735</v>
      </c>
      <c r="L138" s="268">
        <f>L42</f>
        <v>5465</v>
      </c>
      <c r="M138" s="268">
        <f>M42</f>
        <v>5270</v>
      </c>
      <c r="N138" s="267">
        <f t="shared" si="182"/>
        <v>25262</v>
      </c>
      <c r="O138" s="268">
        <f>O42</f>
        <v>13069</v>
      </c>
      <c r="P138" s="268">
        <f>P42</f>
        <v>12193</v>
      </c>
      <c r="Q138" s="267">
        <f t="shared" si="183"/>
        <v>23157</v>
      </c>
      <c r="R138" s="268">
        <f>R42</f>
        <v>11913</v>
      </c>
      <c r="S138" s="270">
        <f>S42</f>
        <v>11244</v>
      </c>
    </row>
    <row r="139" spans="1:19" s="218" customFormat="1" ht="20.25" customHeight="1">
      <c r="A139" s="231" t="s">
        <v>14</v>
      </c>
      <c r="B139" s="267">
        <f t="shared" si="178"/>
        <v>103735</v>
      </c>
      <c r="C139" s="268">
        <f t="shared" si="184"/>
        <v>52569</v>
      </c>
      <c r="D139" s="269">
        <f t="shared" si="184"/>
        <v>51166</v>
      </c>
      <c r="E139" s="267">
        <f t="shared" si="179"/>
        <v>7121</v>
      </c>
      <c r="F139" s="268">
        <f>F48</f>
        <v>3776</v>
      </c>
      <c r="G139" s="268">
        <f>G48</f>
        <v>3345</v>
      </c>
      <c r="H139" s="267">
        <f t="shared" si="180"/>
        <v>20002</v>
      </c>
      <c r="I139" s="268">
        <f>I48</f>
        <v>9919</v>
      </c>
      <c r="J139" s="268">
        <f>J48</f>
        <v>10083</v>
      </c>
      <c r="K139" s="267">
        <f t="shared" si="181"/>
        <v>14780</v>
      </c>
      <c r="L139" s="268">
        <f>L48</f>
        <v>7193</v>
      </c>
      <c r="M139" s="268">
        <f>M48</f>
        <v>7587</v>
      </c>
      <c r="N139" s="267">
        <f t="shared" si="182"/>
        <v>30287</v>
      </c>
      <c r="O139" s="268">
        <f>O48</f>
        <v>15778</v>
      </c>
      <c r="P139" s="268">
        <f>P48</f>
        <v>14509</v>
      </c>
      <c r="Q139" s="267">
        <f t="shared" si="183"/>
        <v>31545</v>
      </c>
      <c r="R139" s="268">
        <f>R48</f>
        <v>15903</v>
      </c>
      <c r="S139" s="270">
        <f>S48</f>
        <v>15642</v>
      </c>
    </row>
    <row r="140" spans="1:19" s="218" customFormat="1" ht="20.25" customHeight="1">
      <c r="A140" s="231" t="s">
        <v>9</v>
      </c>
      <c r="B140" s="267">
        <f t="shared" si="178"/>
        <v>113951</v>
      </c>
      <c r="C140" s="268">
        <f t="shared" si="184"/>
        <v>56542</v>
      </c>
      <c r="D140" s="269">
        <f t="shared" si="184"/>
        <v>57409</v>
      </c>
      <c r="E140" s="267">
        <f t="shared" si="179"/>
        <v>6712</v>
      </c>
      <c r="F140" s="268">
        <f>F54</f>
        <v>3574</v>
      </c>
      <c r="G140" s="268">
        <f>G54</f>
        <v>3138</v>
      </c>
      <c r="H140" s="267">
        <f t="shared" si="180"/>
        <v>22489</v>
      </c>
      <c r="I140" s="268">
        <f>I54</f>
        <v>10859</v>
      </c>
      <c r="J140" s="268">
        <f>J54</f>
        <v>11630</v>
      </c>
      <c r="K140" s="267">
        <f t="shared" si="181"/>
        <v>16495</v>
      </c>
      <c r="L140" s="268">
        <f>L54</f>
        <v>8138</v>
      </c>
      <c r="M140" s="268">
        <f>M54</f>
        <v>8357</v>
      </c>
      <c r="N140" s="267">
        <f t="shared" si="182"/>
        <v>31640</v>
      </c>
      <c r="O140" s="268">
        <f>O54</f>
        <v>15955</v>
      </c>
      <c r="P140" s="268">
        <f>P54</f>
        <v>15685</v>
      </c>
      <c r="Q140" s="267">
        <f t="shared" si="183"/>
        <v>36615</v>
      </c>
      <c r="R140" s="268">
        <f>R54</f>
        <v>18016</v>
      </c>
      <c r="S140" s="270">
        <f>S54</f>
        <v>18599</v>
      </c>
    </row>
    <row r="141" spans="1:19" s="218" customFormat="1" ht="20.25" customHeight="1">
      <c r="A141" s="231" t="s">
        <v>59</v>
      </c>
      <c r="B141" s="267">
        <f t="shared" si="178"/>
        <v>126916</v>
      </c>
      <c r="C141" s="268">
        <f t="shared" si="184"/>
        <v>63003</v>
      </c>
      <c r="D141" s="269">
        <f t="shared" si="184"/>
        <v>63913</v>
      </c>
      <c r="E141" s="267">
        <f t="shared" si="179"/>
        <v>7288</v>
      </c>
      <c r="F141" s="268">
        <f>F60</f>
        <v>3731</v>
      </c>
      <c r="G141" s="268">
        <f>G60</f>
        <v>3557</v>
      </c>
      <c r="H141" s="267">
        <f t="shared" si="180"/>
        <v>26275</v>
      </c>
      <c r="I141" s="268">
        <f>I60</f>
        <v>12634</v>
      </c>
      <c r="J141" s="268">
        <f>J60</f>
        <v>13641</v>
      </c>
      <c r="K141" s="267">
        <f t="shared" si="181"/>
        <v>17572</v>
      </c>
      <c r="L141" s="268">
        <f>L60</f>
        <v>8650</v>
      </c>
      <c r="M141" s="268">
        <f>M60</f>
        <v>8922</v>
      </c>
      <c r="N141" s="267">
        <f t="shared" si="182"/>
        <v>35762</v>
      </c>
      <c r="O141" s="268">
        <f>O60</f>
        <v>17833</v>
      </c>
      <c r="P141" s="268">
        <f>P60</f>
        <v>17929</v>
      </c>
      <c r="Q141" s="267">
        <f t="shared" si="183"/>
        <v>40019</v>
      </c>
      <c r="R141" s="268">
        <f>R60</f>
        <v>20155</v>
      </c>
      <c r="S141" s="270">
        <f>S60</f>
        <v>19864</v>
      </c>
    </row>
    <row r="142" spans="1:19" s="218" customFormat="1" ht="20.25" customHeight="1">
      <c r="A142" s="231" t="s">
        <v>65</v>
      </c>
      <c r="B142" s="267">
        <f t="shared" si="178"/>
        <v>124383</v>
      </c>
      <c r="C142" s="268">
        <f t="shared" si="184"/>
        <v>61859</v>
      </c>
      <c r="D142" s="269">
        <f t="shared" si="184"/>
        <v>62524</v>
      </c>
      <c r="E142" s="267">
        <f t="shared" si="179"/>
        <v>7785</v>
      </c>
      <c r="F142" s="268">
        <f>F66</f>
        <v>3911</v>
      </c>
      <c r="G142" s="268">
        <f>G66</f>
        <v>3874</v>
      </c>
      <c r="H142" s="267">
        <f t="shared" si="180"/>
        <v>26630</v>
      </c>
      <c r="I142" s="268">
        <f>I66</f>
        <v>13113</v>
      </c>
      <c r="J142" s="268">
        <f>J66</f>
        <v>13517</v>
      </c>
      <c r="K142" s="267">
        <f t="shared" si="181"/>
        <v>16949</v>
      </c>
      <c r="L142" s="268">
        <f>L66</f>
        <v>8136</v>
      </c>
      <c r="M142" s="268">
        <f>M66</f>
        <v>8813</v>
      </c>
      <c r="N142" s="267">
        <f t="shared" si="182"/>
        <v>37004</v>
      </c>
      <c r="O142" s="268">
        <f>O66</f>
        <v>18224</v>
      </c>
      <c r="P142" s="268">
        <f>P66</f>
        <v>18780</v>
      </c>
      <c r="Q142" s="267">
        <f t="shared" si="183"/>
        <v>36015</v>
      </c>
      <c r="R142" s="268">
        <f>R66</f>
        <v>18475</v>
      </c>
      <c r="S142" s="270">
        <f>S66</f>
        <v>17540</v>
      </c>
    </row>
    <row r="143" spans="1:19" s="218" customFormat="1" ht="20.25" customHeight="1">
      <c r="A143" s="231" t="s">
        <v>71</v>
      </c>
      <c r="B143" s="267">
        <f t="shared" si="178"/>
        <v>109439</v>
      </c>
      <c r="C143" s="268">
        <f t="shared" si="184"/>
        <v>54001</v>
      </c>
      <c r="D143" s="269">
        <f t="shared" si="184"/>
        <v>55438</v>
      </c>
      <c r="E143" s="267">
        <f t="shared" si="179"/>
        <v>7880</v>
      </c>
      <c r="F143" s="268">
        <f>F72</f>
        <v>3798</v>
      </c>
      <c r="G143" s="268">
        <f>G72</f>
        <v>4082</v>
      </c>
      <c r="H143" s="267">
        <f t="shared" si="180"/>
        <v>22880</v>
      </c>
      <c r="I143" s="268">
        <f>I72</f>
        <v>11157</v>
      </c>
      <c r="J143" s="268">
        <f>J72</f>
        <v>11723</v>
      </c>
      <c r="K143" s="267">
        <f t="shared" si="181"/>
        <v>16060</v>
      </c>
      <c r="L143" s="268">
        <f>L72</f>
        <v>7477</v>
      </c>
      <c r="M143" s="268">
        <f>M72</f>
        <v>8583</v>
      </c>
      <c r="N143" s="267">
        <f t="shared" si="182"/>
        <v>34832</v>
      </c>
      <c r="O143" s="268">
        <f>O72</f>
        <v>16875</v>
      </c>
      <c r="P143" s="268">
        <f>P72</f>
        <v>17957</v>
      </c>
      <c r="Q143" s="267">
        <f t="shared" si="183"/>
        <v>27787</v>
      </c>
      <c r="R143" s="268">
        <f>R72</f>
        <v>14694</v>
      </c>
      <c r="S143" s="270">
        <f>S72</f>
        <v>13093</v>
      </c>
    </row>
    <row r="144" spans="1:19" s="218" customFormat="1" ht="20.25" customHeight="1">
      <c r="A144" s="231" t="s">
        <v>78</v>
      </c>
      <c r="B144" s="267">
        <f t="shared" si="178"/>
        <v>97629</v>
      </c>
      <c r="C144" s="268">
        <f t="shared" si="184"/>
        <v>47117</v>
      </c>
      <c r="D144" s="269">
        <f t="shared" si="184"/>
        <v>50512</v>
      </c>
      <c r="E144" s="267">
        <f t="shared" si="179"/>
        <v>8287</v>
      </c>
      <c r="F144" s="268">
        <f>F78</f>
        <v>4021</v>
      </c>
      <c r="G144" s="268">
        <f>G78</f>
        <v>4266</v>
      </c>
      <c r="H144" s="267">
        <f t="shared" si="180"/>
        <v>20456</v>
      </c>
      <c r="I144" s="268">
        <f>I78</f>
        <v>9663</v>
      </c>
      <c r="J144" s="268">
        <f>J78</f>
        <v>10793</v>
      </c>
      <c r="K144" s="267">
        <f t="shared" si="181"/>
        <v>16233</v>
      </c>
      <c r="L144" s="268">
        <f>L78</f>
        <v>7461</v>
      </c>
      <c r="M144" s="268">
        <f>M78</f>
        <v>8772</v>
      </c>
      <c r="N144" s="267">
        <f t="shared" si="182"/>
        <v>31791</v>
      </c>
      <c r="O144" s="268">
        <f>O78</f>
        <v>15263</v>
      </c>
      <c r="P144" s="268">
        <f>P78</f>
        <v>16528</v>
      </c>
      <c r="Q144" s="267">
        <f t="shared" si="183"/>
        <v>20862</v>
      </c>
      <c r="R144" s="268">
        <f>R78</f>
        <v>10709</v>
      </c>
      <c r="S144" s="270">
        <f>S78</f>
        <v>10153</v>
      </c>
    </row>
    <row r="145" spans="1:19" s="218" customFormat="1" ht="20.25" customHeight="1">
      <c r="A145" s="231" t="s">
        <v>83</v>
      </c>
      <c r="B145" s="267">
        <f t="shared" si="178"/>
        <v>66155</v>
      </c>
      <c r="C145" s="268">
        <f t="shared" si="184"/>
        <v>30934</v>
      </c>
      <c r="D145" s="269">
        <f t="shared" si="184"/>
        <v>35221</v>
      </c>
      <c r="E145" s="267">
        <f t="shared" si="179"/>
        <v>6486</v>
      </c>
      <c r="F145" s="268">
        <f>F84</f>
        <v>2960</v>
      </c>
      <c r="G145" s="268">
        <f>G84</f>
        <v>3526</v>
      </c>
      <c r="H145" s="267">
        <f t="shared" si="180"/>
        <v>13900</v>
      </c>
      <c r="I145" s="268">
        <f>I84</f>
        <v>6487</v>
      </c>
      <c r="J145" s="268">
        <f>J84</f>
        <v>7413</v>
      </c>
      <c r="K145" s="267">
        <f t="shared" si="181"/>
        <v>11839</v>
      </c>
      <c r="L145" s="268">
        <f>L84</f>
        <v>5398</v>
      </c>
      <c r="M145" s="268">
        <f>M84</f>
        <v>6441</v>
      </c>
      <c r="N145" s="267">
        <f t="shared" si="182"/>
        <v>21546</v>
      </c>
      <c r="O145" s="268">
        <f>O84</f>
        <v>10135</v>
      </c>
      <c r="P145" s="268">
        <f>P84</f>
        <v>11411</v>
      </c>
      <c r="Q145" s="267">
        <f t="shared" si="183"/>
        <v>12384</v>
      </c>
      <c r="R145" s="268">
        <f>R84</f>
        <v>5954</v>
      </c>
      <c r="S145" s="270">
        <f>S84</f>
        <v>6430</v>
      </c>
    </row>
    <row r="146" spans="1:19" s="218" customFormat="1" ht="20.25" customHeight="1">
      <c r="A146" s="231" t="s">
        <v>91</v>
      </c>
      <c r="B146" s="267">
        <f t="shared" si="178"/>
        <v>53570</v>
      </c>
      <c r="C146" s="268">
        <f t="shared" si="184"/>
        <v>24252</v>
      </c>
      <c r="D146" s="269">
        <f t="shared" si="184"/>
        <v>29318</v>
      </c>
      <c r="E146" s="267">
        <f t="shared" si="179"/>
        <v>5652</v>
      </c>
      <c r="F146" s="268">
        <f>F90</f>
        <v>2472</v>
      </c>
      <c r="G146" s="268">
        <f>G90</f>
        <v>3180</v>
      </c>
      <c r="H146" s="267">
        <f t="shared" si="180"/>
        <v>11109</v>
      </c>
      <c r="I146" s="268">
        <f>I90</f>
        <v>5034</v>
      </c>
      <c r="J146" s="268">
        <f>J90</f>
        <v>6075</v>
      </c>
      <c r="K146" s="267">
        <f t="shared" si="181"/>
        <v>10001</v>
      </c>
      <c r="L146" s="268">
        <f>L90</f>
        <v>4488</v>
      </c>
      <c r="M146" s="268">
        <f>M90</f>
        <v>5513</v>
      </c>
      <c r="N146" s="267">
        <f t="shared" si="182"/>
        <v>17018</v>
      </c>
      <c r="O146" s="268">
        <f>O90</f>
        <v>7847</v>
      </c>
      <c r="P146" s="268">
        <f>P90</f>
        <v>9171</v>
      </c>
      <c r="Q146" s="267">
        <f t="shared" si="183"/>
        <v>9790</v>
      </c>
      <c r="R146" s="268">
        <f>R90</f>
        <v>4411</v>
      </c>
      <c r="S146" s="270">
        <f>S90</f>
        <v>5379</v>
      </c>
    </row>
    <row r="147" spans="1:19" s="218" customFormat="1" ht="20.25" customHeight="1">
      <c r="A147" s="231" t="s">
        <v>94</v>
      </c>
      <c r="B147" s="267">
        <f t="shared" si="178"/>
        <v>39971</v>
      </c>
      <c r="C147" s="268">
        <f t="shared" si="184"/>
        <v>17182</v>
      </c>
      <c r="D147" s="269">
        <f t="shared" si="184"/>
        <v>22789</v>
      </c>
      <c r="E147" s="267">
        <f t="shared" si="179"/>
        <v>4644</v>
      </c>
      <c r="F147" s="268">
        <f>F96</f>
        <v>2072</v>
      </c>
      <c r="G147" s="268">
        <f>G96</f>
        <v>2572</v>
      </c>
      <c r="H147" s="267">
        <f t="shared" si="180"/>
        <v>8162</v>
      </c>
      <c r="I147" s="268">
        <f>I96</f>
        <v>3543</v>
      </c>
      <c r="J147" s="268">
        <f>J96</f>
        <v>4619</v>
      </c>
      <c r="K147" s="267">
        <f t="shared" si="181"/>
        <v>7425</v>
      </c>
      <c r="L147" s="268">
        <f>L96</f>
        <v>3304</v>
      </c>
      <c r="M147" s="268">
        <f>M96</f>
        <v>4121</v>
      </c>
      <c r="N147" s="267">
        <f t="shared" si="182"/>
        <v>12396</v>
      </c>
      <c r="O147" s="268">
        <f>O96</f>
        <v>5322</v>
      </c>
      <c r="P147" s="268">
        <f>P96</f>
        <v>7074</v>
      </c>
      <c r="Q147" s="267">
        <f t="shared" si="183"/>
        <v>7344</v>
      </c>
      <c r="R147" s="268">
        <f>R96</f>
        <v>2941</v>
      </c>
      <c r="S147" s="270">
        <f>S96</f>
        <v>4403</v>
      </c>
    </row>
    <row r="148" spans="1:19" s="218" customFormat="1" ht="20.25" customHeight="1" thickBot="1">
      <c r="A148" s="236" t="s">
        <v>370</v>
      </c>
      <c r="B148" s="271">
        <f t="shared" si="178"/>
        <v>45970</v>
      </c>
      <c r="C148" s="272">
        <f t="shared" si="184"/>
        <v>15309</v>
      </c>
      <c r="D148" s="273">
        <f t="shared" si="184"/>
        <v>30661</v>
      </c>
      <c r="E148" s="271">
        <f t="shared" si="179"/>
        <v>5414</v>
      </c>
      <c r="F148" s="272">
        <f>F102+F108+F114+F120+F126</f>
        <v>2162</v>
      </c>
      <c r="G148" s="272">
        <f>G102+G108+G114+G120+G126</f>
        <v>3252</v>
      </c>
      <c r="H148" s="271">
        <f t="shared" si="180"/>
        <v>9300</v>
      </c>
      <c r="I148" s="272">
        <f>I102+I108+I114+I120+I126</f>
        <v>3165</v>
      </c>
      <c r="J148" s="272">
        <f>J102+J108+J114+J120+J126</f>
        <v>6135</v>
      </c>
      <c r="K148" s="271">
        <f t="shared" si="181"/>
        <v>8450</v>
      </c>
      <c r="L148" s="272">
        <f>L102+L108+L114+L120+L126</f>
        <v>2891</v>
      </c>
      <c r="M148" s="272">
        <f>M102+M108+M114+M120+M126</f>
        <v>5559</v>
      </c>
      <c r="N148" s="271">
        <f t="shared" si="182"/>
        <v>13869</v>
      </c>
      <c r="O148" s="272">
        <f>O102+O108+O114+O120+O126</f>
        <v>4591</v>
      </c>
      <c r="P148" s="272">
        <f>P102+P108+P114+P120+P126</f>
        <v>9278</v>
      </c>
      <c r="Q148" s="271">
        <f t="shared" si="183"/>
        <v>8937</v>
      </c>
      <c r="R148" s="272">
        <f>R102+R108+R114+R120+R126</f>
        <v>2500</v>
      </c>
      <c r="S148" s="274">
        <f>S102+S108+S114+S120+S126</f>
        <v>6437</v>
      </c>
    </row>
  </sheetData>
  <mergeCells count="13">
    <mergeCell ref="Q3:S3"/>
    <mergeCell ref="B129:D129"/>
    <mergeCell ref="E129:G129"/>
    <mergeCell ref="H129:J129"/>
    <mergeCell ref="K129:M129"/>
    <mergeCell ref="N129:P129"/>
    <mergeCell ref="Q129:S129"/>
    <mergeCell ref="N3:P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3D2A-EBC4-439C-8147-76BEBB48D573}">
  <dimension ref="A1:S148"/>
  <sheetViews>
    <sheetView zoomScaleNormal="100" workbookViewId="0">
      <selection sqref="A1:G1"/>
    </sheetView>
  </sheetViews>
  <sheetFormatPr defaultColWidth="8.88671875" defaultRowHeight="14.25"/>
  <cols>
    <col min="1" max="1" width="10.21875" style="80" customWidth="1"/>
    <col min="2" max="4" width="12.109375" style="36" customWidth="1"/>
    <col min="5" max="19" width="10.6640625" style="36" customWidth="1"/>
    <col min="20" max="16384" width="8.88671875" style="36"/>
  </cols>
  <sheetData>
    <row r="1" spans="1:19" ht="22.5">
      <c r="A1" s="334" t="s">
        <v>374</v>
      </c>
      <c r="B1" s="334"/>
      <c r="C1" s="334"/>
      <c r="D1" s="334"/>
      <c r="E1" s="334"/>
      <c r="F1" s="334"/>
      <c r="G1" s="334"/>
    </row>
    <row r="2" spans="1:19" ht="18.75" thickBot="1">
      <c r="A2" s="144"/>
    </row>
    <row r="3" spans="1:19" ht="24.75" customHeight="1">
      <c r="A3" s="188" t="s">
        <v>219</v>
      </c>
      <c r="B3" s="363" t="s">
        <v>361</v>
      </c>
      <c r="C3" s="363"/>
      <c r="D3" s="363"/>
      <c r="E3" s="361" t="s">
        <v>362</v>
      </c>
      <c r="F3" s="361"/>
      <c r="G3" s="361"/>
      <c r="H3" s="363" t="s">
        <v>363</v>
      </c>
      <c r="I3" s="363"/>
      <c r="J3" s="363"/>
      <c r="K3" s="361" t="s">
        <v>364</v>
      </c>
      <c r="L3" s="361"/>
      <c r="M3" s="361"/>
      <c r="N3" s="363" t="s">
        <v>365</v>
      </c>
      <c r="O3" s="363"/>
      <c r="P3" s="363"/>
      <c r="Q3" s="361" t="s">
        <v>366</v>
      </c>
      <c r="R3" s="361"/>
      <c r="S3" s="362"/>
    </row>
    <row r="4" spans="1:19" ht="24.75" customHeight="1" thickBot="1">
      <c r="A4" s="189" t="s">
        <v>343</v>
      </c>
      <c r="B4" s="190" t="s">
        <v>3</v>
      </c>
      <c r="C4" s="191" t="s">
        <v>1</v>
      </c>
      <c r="D4" s="191" t="s">
        <v>2</v>
      </c>
      <c r="E4" s="192" t="s">
        <v>3</v>
      </c>
      <c r="F4" s="192" t="s">
        <v>1</v>
      </c>
      <c r="G4" s="192" t="s">
        <v>2</v>
      </c>
      <c r="H4" s="191" t="s">
        <v>3</v>
      </c>
      <c r="I4" s="191" t="s">
        <v>1</v>
      </c>
      <c r="J4" s="191" t="s">
        <v>2</v>
      </c>
      <c r="K4" s="192" t="s">
        <v>3</v>
      </c>
      <c r="L4" s="192" t="s">
        <v>1</v>
      </c>
      <c r="M4" s="192" t="s">
        <v>2</v>
      </c>
      <c r="N4" s="191" t="s">
        <v>3</v>
      </c>
      <c r="O4" s="191" t="s">
        <v>1</v>
      </c>
      <c r="P4" s="191" t="s">
        <v>2</v>
      </c>
      <c r="Q4" s="192" t="s">
        <v>3</v>
      </c>
      <c r="R4" s="192" t="s">
        <v>1</v>
      </c>
      <c r="S4" s="193" t="s">
        <v>2</v>
      </c>
    </row>
    <row r="5" spans="1:19" s="151" customFormat="1" ht="25.5" customHeight="1" thickTop="1">
      <c r="A5" s="275" t="s">
        <v>213</v>
      </c>
      <c r="B5" s="276">
        <f t="shared" ref="B5:S5" si="0">B6+B12+B18+B24+B30+B36+B42+B48+B54+B60+B66+B72+B78+B84+B90+B96+B102+B108+B114+B120+B126</f>
        <v>1441611</v>
      </c>
      <c r="C5" s="242">
        <f t="shared" si="0"/>
        <v>713015</v>
      </c>
      <c r="D5" s="244">
        <f t="shared" si="0"/>
        <v>728596</v>
      </c>
      <c r="E5" s="276">
        <f t="shared" si="0"/>
        <v>103470</v>
      </c>
      <c r="F5" s="242">
        <f t="shared" si="0"/>
        <v>51046</v>
      </c>
      <c r="G5" s="244">
        <f t="shared" si="0"/>
        <v>52424</v>
      </c>
      <c r="H5" s="276">
        <f t="shared" si="0"/>
        <v>291231</v>
      </c>
      <c r="I5" s="242">
        <f t="shared" si="0"/>
        <v>142721</v>
      </c>
      <c r="J5" s="244">
        <f t="shared" si="0"/>
        <v>148510</v>
      </c>
      <c r="K5" s="276">
        <f t="shared" si="0"/>
        <v>215575</v>
      </c>
      <c r="L5" s="242">
        <f t="shared" si="0"/>
        <v>103542</v>
      </c>
      <c r="M5" s="244">
        <f t="shared" si="0"/>
        <v>112033</v>
      </c>
      <c r="N5" s="276">
        <f t="shared" si="0"/>
        <v>427114</v>
      </c>
      <c r="O5" s="242">
        <f t="shared" si="0"/>
        <v>211999</v>
      </c>
      <c r="P5" s="244">
        <f t="shared" si="0"/>
        <v>215115</v>
      </c>
      <c r="Q5" s="276">
        <f t="shared" si="0"/>
        <v>404221</v>
      </c>
      <c r="R5" s="242">
        <f t="shared" si="0"/>
        <v>203707</v>
      </c>
      <c r="S5" s="245">
        <f t="shared" si="0"/>
        <v>200514</v>
      </c>
    </row>
    <row r="6" spans="1:19" s="59" customFormat="1" ht="15.75" customHeight="1">
      <c r="A6" s="277" t="s">
        <v>56</v>
      </c>
      <c r="B6" s="241">
        <f t="shared" ref="B6:S6" si="1">SUM(B7:B11)</f>
        <v>45349</v>
      </c>
      <c r="C6" s="242">
        <f t="shared" si="1"/>
        <v>23167</v>
      </c>
      <c r="D6" s="242">
        <f t="shared" si="1"/>
        <v>22182</v>
      </c>
      <c r="E6" s="241">
        <f t="shared" si="1"/>
        <v>3354</v>
      </c>
      <c r="F6" s="242">
        <f t="shared" si="1"/>
        <v>1726</v>
      </c>
      <c r="G6" s="242">
        <f t="shared" si="1"/>
        <v>1628</v>
      </c>
      <c r="H6" s="241">
        <f t="shared" si="1"/>
        <v>7815</v>
      </c>
      <c r="I6" s="242">
        <f t="shared" si="1"/>
        <v>4009</v>
      </c>
      <c r="J6" s="242">
        <f t="shared" si="1"/>
        <v>3806</v>
      </c>
      <c r="K6" s="241">
        <f t="shared" si="1"/>
        <v>6354</v>
      </c>
      <c r="L6" s="242">
        <f t="shared" si="1"/>
        <v>3252</v>
      </c>
      <c r="M6" s="242">
        <f t="shared" si="1"/>
        <v>3102</v>
      </c>
      <c r="N6" s="241">
        <f t="shared" si="1"/>
        <v>13325</v>
      </c>
      <c r="O6" s="242">
        <f t="shared" si="1"/>
        <v>6802</v>
      </c>
      <c r="P6" s="242">
        <f t="shared" si="1"/>
        <v>6523</v>
      </c>
      <c r="Q6" s="241">
        <f t="shared" si="1"/>
        <v>14501</v>
      </c>
      <c r="R6" s="242">
        <f t="shared" si="1"/>
        <v>7378</v>
      </c>
      <c r="S6" s="278">
        <f t="shared" si="1"/>
        <v>7123</v>
      </c>
    </row>
    <row r="7" spans="1:19" ht="15.75" customHeight="1">
      <c r="A7" s="279" t="s">
        <v>345</v>
      </c>
      <c r="B7" s="250">
        <f>C7+D7</f>
        <v>7819</v>
      </c>
      <c r="C7" s="251">
        <f t="shared" ref="C7:D11" si="2">F7+I7+L7+O7+R7</f>
        <v>3979</v>
      </c>
      <c r="D7" s="251">
        <f t="shared" si="2"/>
        <v>3840</v>
      </c>
      <c r="E7" s="250">
        <f>F7+G7</f>
        <v>648</v>
      </c>
      <c r="F7" s="251">
        <v>319</v>
      </c>
      <c r="G7" s="251">
        <v>329</v>
      </c>
      <c r="H7" s="250">
        <f>I7+J7</f>
        <v>1254</v>
      </c>
      <c r="I7" s="251">
        <v>621</v>
      </c>
      <c r="J7" s="251">
        <v>633</v>
      </c>
      <c r="K7" s="250">
        <f>L7+M7</f>
        <v>1036</v>
      </c>
      <c r="L7" s="251">
        <v>521</v>
      </c>
      <c r="M7" s="251">
        <v>515</v>
      </c>
      <c r="N7" s="250">
        <f>O7+P7</f>
        <v>2447</v>
      </c>
      <c r="O7" s="251">
        <v>1278</v>
      </c>
      <c r="P7" s="251">
        <v>1169</v>
      </c>
      <c r="Q7" s="250">
        <f>R7+S7</f>
        <v>2434</v>
      </c>
      <c r="R7" s="251">
        <v>1240</v>
      </c>
      <c r="S7" s="280">
        <v>1194</v>
      </c>
    </row>
    <row r="8" spans="1:19" ht="15.75" customHeight="1">
      <c r="A8" s="279" t="s">
        <v>347</v>
      </c>
      <c r="B8" s="250">
        <f>C8+D8</f>
        <v>7798</v>
      </c>
      <c r="C8" s="251">
        <f t="shared" si="2"/>
        <v>3924</v>
      </c>
      <c r="D8" s="251">
        <f t="shared" si="2"/>
        <v>3874</v>
      </c>
      <c r="E8" s="250">
        <f>F8+G8</f>
        <v>596</v>
      </c>
      <c r="F8" s="251">
        <v>295</v>
      </c>
      <c r="G8" s="251">
        <v>301</v>
      </c>
      <c r="H8" s="250">
        <f>I8+J8</f>
        <v>1357</v>
      </c>
      <c r="I8" s="251">
        <v>694</v>
      </c>
      <c r="J8" s="251">
        <v>663</v>
      </c>
      <c r="K8" s="250">
        <f>L8+M8</f>
        <v>1024</v>
      </c>
      <c r="L8" s="251">
        <v>524</v>
      </c>
      <c r="M8" s="251">
        <v>500</v>
      </c>
      <c r="N8" s="250">
        <f>O8+P8</f>
        <v>2330</v>
      </c>
      <c r="O8" s="251">
        <v>1166</v>
      </c>
      <c r="P8" s="251">
        <v>1164</v>
      </c>
      <c r="Q8" s="250">
        <f>R8+S8</f>
        <v>2491</v>
      </c>
      <c r="R8" s="251">
        <v>1245</v>
      </c>
      <c r="S8" s="280">
        <v>1246</v>
      </c>
    </row>
    <row r="9" spans="1:19" ht="15.75" customHeight="1">
      <c r="A9" s="279" t="s">
        <v>338</v>
      </c>
      <c r="B9" s="250">
        <f>C9+D9</f>
        <v>8976</v>
      </c>
      <c r="C9" s="251">
        <f t="shared" si="2"/>
        <v>4510</v>
      </c>
      <c r="D9" s="251">
        <f t="shared" si="2"/>
        <v>4466</v>
      </c>
      <c r="E9" s="250">
        <f>F9+G9</f>
        <v>684</v>
      </c>
      <c r="F9" s="251">
        <v>355</v>
      </c>
      <c r="G9" s="251">
        <v>329</v>
      </c>
      <c r="H9" s="250">
        <f>I9+J9</f>
        <v>1546</v>
      </c>
      <c r="I9" s="251">
        <v>784</v>
      </c>
      <c r="J9" s="251">
        <v>762</v>
      </c>
      <c r="K9" s="250">
        <f>L9+M9</f>
        <v>1300</v>
      </c>
      <c r="L9" s="251">
        <v>637</v>
      </c>
      <c r="M9" s="251">
        <v>663</v>
      </c>
      <c r="N9" s="250">
        <f>O9+P9</f>
        <v>2592</v>
      </c>
      <c r="O9" s="251">
        <v>1288</v>
      </c>
      <c r="P9" s="251">
        <v>1304</v>
      </c>
      <c r="Q9" s="250">
        <f>R9+S9</f>
        <v>2854</v>
      </c>
      <c r="R9" s="251">
        <v>1446</v>
      </c>
      <c r="S9" s="280">
        <v>1408</v>
      </c>
    </row>
    <row r="10" spans="1:19" ht="15.75" customHeight="1">
      <c r="A10" s="279" t="s">
        <v>344</v>
      </c>
      <c r="B10" s="250">
        <f>C10+D10</f>
        <v>9872</v>
      </c>
      <c r="C10" s="251">
        <f t="shared" si="2"/>
        <v>5111</v>
      </c>
      <c r="D10" s="251">
        <f t="shared" si="2"/>
        <v>4761</v>
      </c>
      <c r="E10" s="250">
        <f>F10+G10</f>
        <v>680</v>
      </c>
      <c r="F10" s="251">
        <v>337</v>
      </c>
      <c r="G10" s="251">
        <v>343</v>
      </c>
      <c r="H10" s="250">
        <f>I10+J10</f>
        <v>1726</v>
      </c>
      <c r="I10" s="251">
        <v>888</v>
      </c>
      <c r="J10" s="251">
        <v>838</v>
      </c>
      <c r="K10" s="250">
        <f>L10+M10</f>
        <v>1404</v>
      </c>
      <c r="L10" s="251">
        <v>742</v>
      </c>
      <c r="M10" s="251">
        <v>662</v>
      </c>
      <c r="N10" s="250">
        <f>O10+P10</f>
        <v>2872</v>
      </c>
      <c r="O10" s="251">
        <v>1487</v>
      </c>
      <c r="P10" s="251">
        <v>1385</v>
      </c>
      <c r="Q10" s="250">
        <f>R10+S10</f>
        <v>3190</v>
      </c>
      <c r="R10" s="251">
        <v>1657</v>
      </c>
      <c r="S10" s="280">
        <v>1533</v>
      </c>
    </row>
    <row r="11" spans="1:19" ht="15.75" customHeight="1">
      <c r="A11" s="279" t="s">
        <v>339</v>
      </c>
      <c r="B11" s="250">
        <f>C11+D11</f>
        <v>10884</v>
      </c>
      <c r="C11" s="251">
        <f t="shared" si="2"/>
        <v>5643</v>
      </c>
      <c r="D11" s="251">
        <f t="shared" si="2"/>
        <v>5241</v>
      </c>
      <c r="E11" s="250">
        <f>F11+G11</f>
        <v>746</v>
      </c>
      <c r="F11" s="251">
        <v>420</v>
      </c>
      <c r="G11" s="251">
        <v>326</v>
      </c>
      <c r="H11" s="250">
        <f>I11+J11</f>
        <v>1932</v>
      </c>
      <c r="I11" s="251">
        <v>1022</v>
      </c>
      <c r="J11" s="251">
        <v>910</v>
      </c>
      <c r="K11" s="250">
        <f>L11+M11</f>
        <v>1590</v>
      </c>
      <c r="L11" s="251">
        <v>828</v>
      </c>
      <c r="M11" s="251">
        <v>762</v>
      </c>
      <c r="N11" s="250">
        <f>O11+P11</f>
        <v>3084</v>
      </c>
      <c r="O11" s="251">
        <v>1583</v>
      </c>
      <c r="P11" s="251">
        <v>1501</v>
      </c>
      <c r="Q11" s="250">
        <f>R11+S11</f>
        <v>3532</v>
      </c>
      <c r="R11" s="251">
        <v>1790</v>
      </c>
      <c r="S11" s="280">
        <v>1742</v>
      </c>
    </row>
    <row r="12" spans="1:19" s="59" customFormat="1" ht="15.75" customHeight="1">
      <c r="A12" s="281" t="s">
        <v>50</v>
      </c>
      <c r="B12" s="241">
        <f t="shared" ref="B12:S12" si="3">SUM(B13:B17)</f>
        <v>68716</v>
      </c>
      <c r="C12" s="242">
        <f t="shared" si="3"/>
        <v>35349</v>
      </c>
      <c r="D12" s="242">
        <f t="shared" si="3"/>
        <v>33367</v>
      </c>
      <c r="E12" s="241">
        <f t="shared" si="3"/>
        <v>3940</v>
      </c>
      <c r="F12" s="242">
        <f t="shared" si="3"/>
        <v>2049</v>
      </c>
      <c r="G12" s="242">
        <f t="shared" si="3"/>
        <v>1891</v>
      </c>
      <c r="H12" s="241">
        <f t="shared" si="3"/>
        <v>12360</v>
      </c>
      <c r="I12" s="242">
        <f t="shared" si="3"/>
        <v>6414</v>
      </c>
      <c r="J12" s="242">
        <f t="shared" si="3"/>
        <v>5946</v>
      </c>
      <c r="K12" s="241">
        <f t="shared" si="3"/>
        <v>10708</v>
      </c>
      <c r="L12" s="242">
        <f t="shared" si="3"/>
        <v>5447</v>
      </c>
      <c r="M12" s="242">
        <f t="shared" si="3"/>
        <v>5261</v>
      </c>
      <c r="N12" s="241">
        <f t="shared" si="3"/>
        <v>18669</v>
      </c>
      <c r="O12" s="242">
        <f t="shared" si="3"/>
        <v>9573</v>
      </c>
      <c r="P12" s="242">
        <f t="shared" si="3"/>
        <v>9096</v>
      </c>
      <c r="Q12" s="241">
        <f t="shared" si="3"/>
        <v>23039</v>
      </c>
      <c r="R12" s="242">
        <f t="shared" si="3"/>
        <v>11866</v>
      </c>
      <c r="S12" s="278">
        <f t="shared" si="3"/>
        <v>11173</v>
      </c>
    </row>
    <row r="13" spans="1:19" ht="15.75" customHeight="1">
      <c r="A13" s="279" t="s">
        <v>346</v>
      </c>
      <c r="B13" s="250">
        <f>C13+D13</f>
        <v>12545</v>
      </c>
      <c r="C13" s="251">
        <f t="shared" ref="C13:D17" si="4">F13+I13+L13+O13+R13</f>
        <v>6355</v>
      </c>
      <c r="D13" s="251">
        <f t="shared" si="4"/>
        <v>6190</v>
      </c>
      <c r="E13" s="250">
        <f>F13+G13</f>
        <v>755</v>
      </c>
      <c r="F13" s="251">
        <v>398</v>
      </c>
      <c r="G13" s="251">
        <v>357</v>
      </c>
      <c r="H13" s="250">
        <f>I13+J13</f>
        <v>2190</v>
      </c>
      <c r="I13" s="251">
        <v>1107</v>
      </c>
      <c r="J13" s="251">
        <v>1083</v>
      </c>
      <c r="K13" s="250">
        <f>L13+M13</f>
        <v>1849</v>
      </c>
      <c r="L13" s="251">
        <v>924</v>
      </c>
      <c r="M13" s="251">
        <v>925</v>
      </c>
      <c r="N13" s="250">
        <f>O13+P13</f>
        <v>3531</v>
      </c>
      <c r="O13" s="251">
        <v>1780</v>
      </c>
      <c r="P13" s="251">
        <v>1751</v>
      </c>
      <c r="Q13" s="250">
        <f>R13+S13</f>
        <v>4220</v>
      </c>
      <c r="R13" s="251">
        <v>2146</v>
      </c>
      <c r="S13" s="280">
        <v>2074</v>
      </c>
    </row>
    <row r="14" spans="1:19" ht="15.75" customHeight="1">
      <c r="A14" s="279" t="s">
        <v>340</v>
      </c>
      <c r="B14" s="250">
        <f>C14+D14</f>
        <v>13547</v>
      </c>
      <c r="C14" s="251">
        <f t="shared" si="4"/>
        <v>7004</v>
      </c>
      <c r="D14" s="251">
        <f t="shared" si="4"/>
        <v>6543</v>
      </c>
      <c r="E14" s="250">
        <f>F14+G14</f>
        <v>857</v>
      </c>
      <c r="F14" s="251">
        <v>425</v>
      </c>
      <c r="G14" s="251">
        <v>432</v>
      </c>
      <c r="H14" s="250">
        <f>I14+J14</f>
        <v>2362</v>
      </c>
      <c r="I14" s="251">
        <v>1245</v>
      </c>
      <c r="J14" s="251">
        <v>1117</v>
      </c>
      <c r="K14" s="250">
        <f>L14+M14</f>
        <v>2109</v>
      </c>
      <c r="L14" s="251">
        <v>1088</v>
      </c>
      <c r="M14" s="251">
        <v>1021</v>
      </c>
      <c r="N14" s="250">
        <f>O14+P14</f>
        <v>3744</v>
      </c>
      <c r="O14" s="251">
        <v>1938</v>
      </c>
      <c r="P14" s="251">
        <v>1806</v>
      </c>
      <c r="Q14" s="250">
        <f>R14+S14</f>
        <v>4475</v>
      </c>
      <c r="R14" s="251">
        <v>2308</v>
      </c>
      <c r="S14" s="280">
        <v>2167</v>
      </c>
    </row>
    <row r="15" spans="1:19" ht="15.75" customHeight="1">
      <c r="A15" s="279" t="s">
        <v>337</v>
      </c>
      <c r="B15" s="250">
        <f>C15+D15</f>
        <v>13561</v>
      </c>
      <c r="C15" s="251">
        <f t="shared" si="4"/>
        <v>6930</v>
      </c>
      <c r="D15" s="251">
        <f t="shared" si="4"/>
        <v>6631</v>
      </c>
      <c r="E15" s="250">
        <f>F15+G15</f>
        <v>814</v>
      </c>
      <c r="F15" s="251">
        <v>436</v>
      </c>
      <c r="G15" s="251">
        <v>378</v>
      </c>
      <c r="H15" s="250">
        <f>I15+J15</f>
        <v>2439</v>
      </c>
      <c r="I15" s="251">
        <v>1253</v>
      </c>
      <c r="J15" s="251">
        <v>1186</v>
      </c>
      <c r="K15" s="250">
        <f>L15+M15</f>
        <v>2199</v>
      </c>
      <c r="L15" s="251">
        <v>1103</v>
      </c>
      <c r="M15" s="251">
        <v>1096</v>
      </c>
      <c r="N15" s="250">
        <f>O15+P15</f>
        <v>3664</v>
      </c>
      <c r="O15" s="251">
        <v>1854</v>
      </c>
      <c r="P15" s="251">
        <v>1810</v>
      </c>
      <c r="Q15" s="250">
        <f>R15+S15</f>
        <v>4445</v>
      </c>
      <c r="R15" s="251">
        <v>2284</v>
      </c>
      <c r="S15" s="280">
        <v>2161</v>
      </c>
    </row>
    <row r="16" spans="1:19" ht="15.75" customHeight="1">
      <c r="A16" s="279" t="s">
        <v>342</v>
      </c>
      <c r="B16" s="250">
        <f>C16+D16</f>
        <v>13749</v>
      </c>
      <c r="C16" s="251">
        <f t="shared" si="4"/>
        <v>7059</v>
      </c>
      <c r="D16" s="251">
        <f t="shared" si="4"/>
        <v>6690</v>
      </c>
      <c r="E16" s="250">
        <f>F16+G16</f>
        <v>728</v>
      </c>
      <c r="F16" s="251">
        <v>374</v>
      </c>
      <c r="G16" s="251">
        <v>354</v>
      </c>
      <c r="H16" s="250">
        <f>I16+J16</f>
        <v>2577</v>
      </c>
      <c r="I16" s="251">
        <v>1326</v>
      </c>
      <c r="J16" s="251">
        <v>1251</v>
      </c>
      <c r="K16" s="250">
        <f>L16+M16</f>
        <v>2143</v>
      </c>
      <c r="L16" s="251">
        <v>1087</v>
      </c>
      <c r="M16" s="251">
        <v>1056</v>
      </c>
      <c r="N16" s="250">
        <f>O16+P16</f>
        <v>3681</v>
      </c>
      <c r="O16" s="251">
        <v>1914</v>
      </c>
      <c r="P16" s="251">
        <v>1767</v>
      </c>
      <c r="Q16" s="250">
        <f>R16+S16</f>
        <v>4620</v>
      </c>
      <c r="R16" s="251">
        <v>2358</v>
      </c>
      <c r="S16" s="280">
        <v>2262</v>
      </c>
    </row>
    <row r="17" spans="1:19" ht="15.75" customHeight="1">
      <c r="A17" s="279" t="s">
        <v>341</v>
      </c>
      <c r="B17" s="250">
        <f>C17+D17</f>
        <v>15314</v>
      </c>
      <c r="C17" s="251">
        <f t="shared" si="4"/>
        <v>8001</v>
      </c>
      <c r="D17" s="251">
        <f t="shared" si="4"/>
        <v>7313</v>
      </c>
      <c r="E17" s="250">
        <f>F17+G17</f>
        <v>786</v>
      </c>
      <c r="F17" s="251">
        <v>416</v>
      </c>
      <c r="G17" s="251">
        <v>370</v>
      </c>
      <c r="H17" s="250">
        <f>I17+J17</f>
        <v>2792</v>
      </c>
      <c r="I17" s="251">
        <v>1483</v>
      </c>
      <c r="J17" s="251">
        <v>1309</v>
      </c>
      <c r="K17" s="250">
        <f>L17+M17</f>
        <v>2408</v>
      </c>
      <c r="L17" s="251">
        <v>1245</v>
      </c>
      <c r="M17" s="251">
        <v>1163</v>
      </c>
      <c r="N17" s="250">
        <f>O17+P17</f>
        <v>4049</v>
      </c>
      <c r="O17" s="251">
        <v>2087</v>
      </c>
      <c r="P17" s="251">
        <v>1962</v>
      </c>
      <c r="Q17" s="250">
        <f>R17+S17</f>
        <v>5279</v>
      </c>
      <c r="R17" s="251">
        <v>2770</v>
      </c>
      <c r="S17" s="280">
        <v>2509</v>
      </c>
    </row>
    <row r="18" spans="1:19" s="59" customFormat="1" ht="15.75" customHeight="1">
      <c r="A18" s="281" t="s">
        <v>44</v>
      </c>
      <c r="B18" s="241">
        <f t="shared" ref="B18:S18" si="5">SUM(B19:B23)</f>
        <v>75021</v>
      </c>
      <c r="C18" s="242">
        <f t="shared" si="5"/>
        <v>38702</v>
      </c>
      <c r="D18" s="242">
        <f t="shared" si="5"/>
        <v>36319</v>
      </c>
      <c r="E18" s="241">
        <f t="shared" si="5"/>
        <v>3423</v>
      </c>
      <c r="F18" s="242">
        <f t="shared" si="5"/>
        <v>1739</v>
      </c>
      <c r="G18" s="242">
        <f t="shared" si="5"/>
        <v>1684</v>
      </c>
      <c r="H18" s="241">
        <f t="shared" si="5"/>
        <v>14242</v>
      </c>
      <c r="I18" s="242">
        <f t="shared" si="5"/>
        <v>7462</v>
      </c>
      <c r="J18" s="242">
        <f t="shared" si="5"/>
        <v>6780</v>
      </c>
      <c r="K18" s="241">
        <f t="shared" si="5"/>
        <v>11543</v>
      </c>
      <c r="L18" s="242">
        <f t="shared" si="5"/>
        <v>5759</v>
      </c>
      <c r="M18" s="242">
        <f t="shared" si="5"/>
        <v>5784</v>
      </c>
      <c r="N18" s="241">
        <f t="shared" si="5"/>
        <v>20016</v>
      </c>
      <c r="O18" s="242">
        <f t="shared" si="5"/>
        <v>10530</v>
      </c>
      <c r="P18" s="242">
        <f t="shared" si="5"/>
        <v>9486</v>
      </c>
      <c r="Q18" s="241">
        <f t="shared" si="5"/>
        <v>25797</v>
      </c>
      <c r="R18" s="242">
        <f t="shared" si="5"/>
        <v>13212</v>
      </c>
      <c r="S18" s="278">
        <f t="shared" si="5"/>
        <v>12585</v>
      </c>
    </row>
    <row r="19" spans="1:19" ht="15.75" customHeight="1">
      <c r="A19" s="279" t="s">
        <v>204</v>
      </c>
      <c r="B19" s="250">
        <f>C19+D19</f>
        <v>14742</v>
      </c>
      <c r="C19" s="251">
        <f t="shared" ref="C19:D23" si="6">F19+I19+L19+O19+R19</f>
        <v>7599</v>
      </c>
      <c r="D19" s="251">
        <f t="shared" si="6"/>
        <v>7143</v>
      </c>
      <c r="E19" s="250">
        <f>F19+G19</f>
        <v>732</v>
      </c>
      <c r="F19" s="251">
        <v>371</v>
      </c>
      <c r="G19" s="251">
        <v>361</v>
      </c>
      <c r="H19" s="250">
        <f>I19+J19</f>
        <v>2768</v>
      </c>
      <c r="I19" s="251">
        <v>1442</v>
      </c>
      <c r="J19" s="251">
        <v>1326</v>
      </c>
      <c r="K19" s="250">
        <f>L19+M19</f>
        <v>2289</v>
      </c>
      <c r="L19" s="251">
        <v>1139</v>
      </c>
      <c r="M19" s="251">
        <v>1150</v>
      </c>
      <c r="N19" s="250">
        <f>O19+P19</f>
        <v>3977</v>
      </c>
      <c r="O19" s="251">
        <v>2068</v>
      </c>
      <c r="P19" s="251">
        <v>1909</v>
      </c>
      <c r="Q19" s="250">
        <f>R19+S19</f>
        <v>4976</v>
      </c>
      <c r="R19" s="251">
        <v>2579</v>
      </c>
      <c r="S19" s="280">
        <v>2397</v>
      </c>
    </row>
    <row r="20" spans="1:19" ht="15.75" customHeight="1">
      <c r="A20" s="279" t="s">
        <v>214</v>
      </c>
      <c r="B20" s="250">
        <f>C20+D20</f>
        <v>14999</v>
      </c>
      <c r="C20" s="251">
        <f t="shared" si="6"/>
        <v>7721</v>
      </c>
      <c r="D20" s="251">
        <f t="shared" si="6"/>
        <v>7278</v>
      </c>
      <c r="E20" s="250">
        <f>F20+G20</f>
        <v>699</v>
      </c>
      <c r="F20" s="251">
        <v>373</v>
      </c>
      <c r="G20" s="251">
        <v>326</v>
      </c>
      <c r="H20" s="250">
        <f>I20+J20</f>
        <v>2786</v>
      </c>
      <c r="I20" s="251">
        <v>1494</v>
      </c>
      <c r="J20" s="251">
        <v>1292</v>
      </c>
      <c r="K20" s="250">
        <f>L20+M20</f>
        <v>2343</v>
      </c>
      <c r="L20" s="251">
        <v>1156</v>
      </c>
      <c r="M20" s="251">
        <v>1187</v>
      </c>
      <c r="N20" s="250">
        <f>O20+P20</f>
        <v>3954</v>
      </c>
      <c r="O20" s="251">
        <v>2002</v>
      </c>
      <c r="P20" s="251">
        <v>1952</v>
      </c>
      <c r="Q20" s="250">
        <f>R20+S20</f>
        <v>5217</v>
      </c>
      <c r="R20" s="251">
        <v>2696</v>
      </c>
      <c r="S20" s="280">
        <v>2521</v>
      </c>
    </row>
    <row r="21" spans="1:19" ht="15.75" customHeight="1">
      <c r="A21" s="279" t="s">
        <v>206</v>
      </c>
      <c r="B21" s="250">
        <f>C21+D21</f>
        <v>14335</v>
      </c>
      <c r="C21" s="251">
        <f t="shared" si="6"/>
        <v>7406</v>
      </c>
      <c r="D21" s="251">
        <f t="shared" si="6"/>
        <v>6929</v>
      </c>
      <c r="E21" s="250">
        <f>F21+G21</f>
        <v>595</v>
      </c>
      <c r="F21" s="251">
        <v>300</v>
      </c>
      <c r="G21" s="251">
        <v>295</v>
      </c>
      <c r="H21" s="250">
        <f>I21+J21</f>
        <v>2732</v>
      </c>
      <c r="I21" s="251">
        <v>1422</v>
      </c>
      <c r="J21" s="251">
        <v>1310</v>
      </c>
      <c r="K21" s="250">
        <f>L21+M21</f>
        <v>2197</v>
      </c>
      <c r="L21" s="251">
        <v>1095</v>
      </c>
      <c r="M21" s="251">
        <v>1102</v>
      </c>
      <c r="N21" s="250">
        <f>O21+P21</f>
        <v>3812</v>
      </c>
      <c r="O21" s="251">
        <v>2043</v>
      </c>
      <c r="P21" s="251">
        <v>1769</v>
      </c>
      <c r="Q21" s="250">
        <f>R21+S21</f>
        <v>4999</v>
      </c>
      <c r="R21" s="251">
        <v>2546</v>
      </c>
      <c r="S21" s="280">
        <v>2453</v>
      </c>
    </row>
    <row r="22" spans="1:19" ht="15.75" customHeight="1">
      <c r="A22" s="279" t="s">
        <v>198</v>
      </c>
      <c r="B22" s="250">
        <f>C22+D22</f>
        <v>14832</v>
      </c>
      <c r="C22" s="251">
        <f t="shared" si="6"/>
        <v>7605</v>
      </c>
      <c r="D22" s="251">
        <f t="shared" si="6"/>
        <v>7227</v>
      </c>
      <c r="E22" s="250">
        <f>F22+G22</f>
        <v>668</v>
      </c>
      <c r="F22" s="251">
        <v>342</v>
      </c>
      <c r="G22" s="251">
        <v>326</v>
      </c>
      <c r="H22" s="250">
        <f>I22+J22</f>
        <v>2847</v>
      </c>
      <c r="I22" s="251">
        <v>1473</v>
      </c>
      <c r="J22" s="251">
        <v>1374</v>
      </c>
      <c r="K22" s="250">
        <f>L22+M22</f>
        <v>2286</v>
      </c>
      <c r="L22" s="251">
        <v>1155</v>
      </c>
      <c r="M22" s="251">
        <v>1131</v>
      </c>
      <c r="N22" s="250">
        <f>O22+P22</f>
        <v>3964</v>
      </c>
      <c r="O22" s="251">
        <v>2094</v>
      </c>
      <c r="P22" s="251">
        <v>1870</v>
      </c>
      <c r="Q22" s="250">
        <f>R22+S22</f>
        <v>5067</v>
      </c>
      <c r="R22" s="251">
        <v>2541</v>
      </c>
      <c r="S22" s="280">
        <v>2526</v>
      </c>
    </row>
    <row r="23" spans="1:19" ht="15.75" customHeight="1">
      <c r="A23" s="279" t="s">
        <v>205</v>
      </c>
      <c r="B23" s="250">
        <f>C23+D23</f>
        <v>16113</v>
      </c>
      <c r="C23" s="251">
        <f t="shared" si="6"/>
        <v>8371</v>
      </c>
      <c r="D23" s="251">
        <f t="shared" si="6"/>
        <v>7742</v>
      </c>
      <c r="E23" s="250">
        <f>F23+G23</f>
        <v>729</v>
      </c>
      <c r="F23" s="251">
        <v>353</v>
      </c>
      <c r="G23" s="251">
        <v>376</v>
      </c>
      <c r="H23" s="250">
        <f>I23+J23</f>
        <v>3109</v>
      </c>
      <c r="I23" s="251">
        <v>1631</v>
      </c>
      <c r="J23" s="251">
        <v>1478</v>
      </c>
      <c r="K23" s="250">
        <f>L23+M23</f>
        <v>2428</v>
      </c>
      <c r="L23" s="251">
        <v>1214</v>
      </c>
      <c r="M23" s="251">
        <v>1214</v>
      </c>
      <c r="N23" s="250">
        <f>O23+P23</f>
        <v>4309</v>
      </c>
      <c r="O23" s="251">
        <v>2323</v>
      </c>
      <c r="P23" s="251">
        <v>1986</v>
      </c>
      <c r="Q23" s="250">
        <f>R23+S23</f>
        <v>5538</v>
      </c>
      <c r="R23" s="251">
        <v>2850</v>
      </c>
      <c r="S23" s="280">
        <v>2688</v>
      </c>
    </row>
    <row r="24" spans="1:19" s="59" customFormat="1" ht="15.75" customHeight="1">
      <c r="A24" s="281" t="s">
        <v>38</v>
      </c>
      <c r="B24" s="241">
        <f t="shared" ref="B24:S24" si="7">SUM(B25:B29)</f>
        <v>77383</v>
      </c>
      <c r="C24" s="242">
        <f t="shared" si="7"/>
        <v>40155</v>
      </c>
      <c r="D24" s="242">
        <f t="shared" si="7"/>
        <v>37228</v>
      </c>
      <c r="E24" s="241">
        <f t="shared" si="7"/>
        <v>3840</v>
      </c>
      <c r="F24" s="242">
        <f t="shared" si="7"/>
        <v>1970</v>
      </c>
      <c r="G24" s="242">
        <f t="shared" si="7"/>
        <v>1870</v>
      </c>
      <c r="H24" s="241">
        <f t="shared" si="7"/>
        <v>15620</v>
      </c>
      <c r="I24" s="242">
        <f t="shared" si="7"/>
        <v>8280</v>
      </c>
      <c r="J24" s="242">
        <f t="shared" si="7"/>
        <v>7340</v>
      </c>
      <c r="K24" s="241">
        <f t="shared" si="7"/>
        <v>11196</v>
      </c>
      <c r="L24" s="242">
        <f t="shared" si="7"/>
        <v>5586</v>
      </c>
      <c r="M24" s="242">
        <f t="shared" si="7"/>
        <v>5610</v>
      </c>
      <c r="N24" s="241">
        <f t="shared" si="7"/>
        <v>21343</v>
      </c>
      <c r="O24" s="242">
        <f t="shared" si="7"/>
        <v>11240</v>
      </c>
      <c r="P24" s="242">
        <f t="shared" si="7"/>
        <v>10103</v>
      </c>
      <c r="Q24" s="241">
        <f t="shared" si="7"/>
        <v>25384</v>
      </c>
      <c r="R24" s="242">
        <f t="shared" si="7"/>
        <v>13079</v>
      </c>
      <c r="S24" s="278">
        <f t="shared" si="7"/>
        <v>12305</v>
      </c>
    </row>
    <row r="25" spans="1:19" ht="15.75" customHeight="1">
      <c r="A25" s="279" t="s">
        <v>200</v>
      </c>
      <c r="B25" s="250">
        <f>C25+D25</f>
        <v>14652</v>
      </c>
      <c r="C25" s="251">
        <f t="shared" ref="C25:D29" si="8">F25+I25+L25+O25+R25</f>
        <v>7597</v>
      </c>
      <c r="D25" s="251">
        <f t="shared" si="8"/>
        <v>7055</v>
      </c>
      <c r="E25" s="250">
        <f>F25+G25</f>
        <v>688</v>
      </c>
      <c r="F25" s="251">
        <v>362</v>
      </c>
      <c r="G25" s="251">
        <v>326</v>
      </c>
      <c r="H25" s="250">
        <f>I25+J25</f>
        <v>2942</v>
      </c>
      <c r="I25" s="251">
        <v>1563</v>
      </c>
      <c r="J25" s="251">
        <v>1379</v>
      </c>
      <c r="K25" s="250">
        <f>L25+M25</f>
        <v>2227</v>
      </c>
      <c r="L25" s="251">
        <v>1091</v>
      </c>
      <c r="M25" s="251">
        <v>1136</v>
      </c>
      <c r="N25" s="250">
        <f>O25+P25</f>
        <v>3893</v>
      </c>
      <c r="O25" s="251">
        <v>2055</v>
      </c>
      <c r="P25" s="251">
        <v>1838</v>
      </c>
      <c r="Q25" s="250">
        <f>R25+S25</f>
        <v>4902</v>
      </c>
      <c r="R25" s="251">
        <v>2526</v>
      </c>
      <c r="S25" s="280">
        <v>2376</v>
      </c>
    </row>
    <row r="26" spans="1:19" ht="15.75" customHeight="1">
      <c r="A26" s="279" t="s">
        <v>215</v>
      </c>
      <c r="B26" s="250">
        <f>C26+D26</f>
        <v>14160</v>
      </c>
      <c r="C26" s="251">
        <f t="shared" si="8"/>
        <v>7334</v>
      </c>
      <c r="D26" s="251">
        <f t="shared" si="8"/>
        <v>6826</v>
      </c>
      <c r="E26" s="250">
        <f>F26+G26</f>
        <v>634</v>
      </c>
      <c r="F26" s="251">
        <v>321</v>
      </c>
      <c r="G26" s="251">
        <v>313</v>
      </c>
      <c r="H26" s="250">
        <f>I26+J26</f>
        <v>2757</v>
      </c>
      <c r="I26" s="251">
        <v>1468</v>
      </c>
      <c r="J26" s="251">
        <v>1289</v>
      </c>
      <c r="K26" s="250">
        <f>L26+M26</f>
        <v>2092</v>
      </c>
      <c r="L26" s="251">
        <v>1036</v>
      </c>
      <c r="M26" s="251">
        <v>1056</v>
      </c>
      <c r="N26" s="250">
        <f>O26+P26</f>
        <v>3882</v>
      </c>
      <c r="O26" s="251">
        <v>2064</v>
      </c>
      <c r="P26" s="251">
        <v>1818</v>
      </c>
      <c r="Q26" s="250">
        <f>R26+S26</f>
        <v>4795</v>
      </c>
      <c r="R26" s="251">
        <v>2445</v>
      </c>
      <c r="S26" s="280">
        <v>2350</v>
      </c>
    </row>
    <row r="27" spans="1:19" ht="15.75" customHeight="1">
      <c r="A27" s="279" t="s">
        <v>201</v>
      </c>
      <c r="B27" s="250">
        <f>C27+D27</f>
        <v>15486</v>
      </c>
      <c r="C27" s="251">
        <f t="shared" si="8"/>
        <v>8041</v>
      </c>
      <c r="D27" s="251">
        <f t="shared" si="8"/>
        <v>7445</v>
      </c>
      <c r="E27" s="250">
        <f>F27+G27</f>
        <v>756</v>
      </c>
      <c r="F27" s="251">
        <v>394</v>
      </c>
      <c r="G27" s="251">
        <v>362</v>
      </c>
      <c r="H27" s="250">
        <f>I27+J27</f>
        <v>3155</v>
      </c>
      <c r="I27" s="251">
        <v>1620</v>
      </c>
      <c r="J27" s="251">
        <v>1535</v>
      </c>
      <c r="K27" s="250">
        <f>L27+M27</f>
        <v>2238</v>
      </c>
      <c r="L27" s="251">
        <v>1133</v>
      </c>
      <c r="M27" s="251">
        <v>1105</v>
      </c>
      <c r="N27" s="250">
        <f>O27+P27</f>
        <v>4209</v>
      </c>
      <c r="O27" s="251">
        <v>2236</v>
      </c>
      <c r="P27" s="251">
        <v>1973</v>
      </c>
      <c r="Q27" s="250">
        <f>R27+S27</f>
        <v>5128</v>
      </c>
      <c r="R27" s="251">
        <v>2658</v>
      </c>
      <c r="S27" s="280">
        <v>2470</v>
      </c>
    </row>
    <row r="28" spans="1:19" ht="15.75" customHeight="1">
      <c r="A28" s="279" t="s">
        <v>210</v>
      </c>
      <c r="B28" s="250">
        <f>C28+D28</f>
        <v>16750</v>
      </c>
      <c r="C28" s="251">
        <f t="shared" si="8"/>
        <v>8774</v>
      </c>
      <c r="D28" s="251">
        <f t="shared" si="8"/>
        <v>7976</v>
      </c>
      <c r="E28" s="250">
        <f>F28+G28</f>
        <v>861</v>
      </c>
      <c r="F28" s="251">
        <v>455</v>
      </c>
      <c r="G28" s="251">
        <v>406</v>
      </c>
      <c r="H28" s="250">
        <f>I28+J28</f>
        <v>3366</v>
      </c>
      <c r="I28" s="251">
        <v>1804</v>
      </c>
      <c r="J28" s="251">
        <v>1562</v>
      </c>
      <c r="K28" s="250">
        <f>L28+M28</f>
        <v>2322</v>
      </c>
      <c r="L28" s="251">
        <v>1180</v>
      </c>
      <c r="M28" s="251">
        <v>1142</v>
      </c>
      <c r="N28" s="250">
        <f>O28+P28</f>
        <v>4770</v>
      </c>
      <c r="O28" s="251">
        <v>2506</v>
      </c>
      <c r="P28" s="251">
        <v>2264</v>
      </c>
      <c r="Q28" s="250">
        <f>R28+S28</f>
        <v>5431</v>
      </c>
      <c r="R28" s="251">
        <v>2829</v>
      </c>
      <c r="S28" s="280">
        <v>2602</v>
      </c>
    </row>
    <row r="29" spans="1:19" ht="15.75" customHeight="1">
      <c r="A29" s="279" t="s">
        <v>209</v>
      </c>
      <c r="B29" s="250">
        <f>C29+D29</f>
        <v>16335</v>
      </c>
      <c r="C29" s="251">
        <f t="shared" si="8"/>
        <v>8409</v>
      </c>
      <c r="D29" s="251">
        <f t="shared" si="8"/>
        <v>7926</v>
      </c>
      <c r="E29" s="250">
        <f>F29+G29</f>
        <v>901</v>
      </c>
      <c r="F29" s="251">
        <v>438</v>
      </c>
      <c r="G29" s="251">
        <v>463</v>
      </c>
      <c r="H29" s="250">
        <f>I29+J29</f>
        <v>3400</v>
      </c>
      <c r="I29" s="251">
        <v>1825</v>
      </c>
      <c r="J29" s="251">
        <v>1575</v>
      </c>
      <c r="K29" s="250">
        <f>L29+M29</f>
        <v>2317</v>
      </c>
      <c r="L29" s="251">
        <v>1146</v>
      </c>
      <c r="M29" s="251">
        <v>1171</v>
      </c>
      <c r="N29" s="250">
        <f>O29+P29</f>
        <v>4589</v>
      </c>
      <c r="O29" s="251">
        <v>2379</v>
      </c>
      <c r="P29" s="251">
        <v>2210</v>
      </c>
      <c r="Q29" s="250">
        <f>R29+S29</f>
        <v>5128</v>
      </c>
      <c r="R29" s="251">
        <v>2621</v>
      </c>
      <c r="S29" s="280">
        <v>2507</v>
      </c>
    </row>
    <row r="30" spans="1:19" s="59" customFormat="1" ht="16.5" customHeight="1">
      <c r="A30" s="281" t="s">
        <v>32</v>
      </c>
      <c r="B30" s="241">
        <f t="shared" ref="B30:S30" si="9">SUM(B31:B35)</f>
        <v>103128</v>
      </c>
      <c r="C30" s="242">
        <f t="shared" si="9"/>
        <v>53585</v>
      </c>
      <c r="D30" s="242">
        <f t="shared" si="9"/>
        <v>49543</v>
      </c>
      <c r="E30" s="241">
        <f t="shared" si="9"/>
        <v>7189</v>
      </c>
      <c r="F30" s="242">
        <f t="shared" si="9"/>
        <v>3699</v>
      </c>
      <c r="G30" s="242">
        <f t="shared" si="9"/>
        <v>3490</v>
      </c>
      <c r="H30" s="241">
        <f t="shared" si="9"/>
        <v>21937</v>
      </c>
      <c r="I30" s="242">
        <f t="shared" si="9"/>
        <v>11278</v>
      </c>
      <c r="J30" s="242">
        <f t="shared" si="9"/>
        <v>10659</v>
      </c>
      <c r="K30" s="241">
        <f t="shared" si="9"/>
        <v>13921</v>
      </c>
      <c r="L30" s="242">
        <f t="shared" si="9"/>
        <v>7128</v>
      </c>
      <c r="M30" s="242">
        <f t="shared" si="9"/>
        <v>6793</v>
      </c>
      <c r="N30" s="241">
        <f t="shared" si="9"/>
        <v>29859</v>
      </c>
      <c r="O30" s="242">
        <f t="shared" si="9"/>
        <v>15566</v>
      </c>
      <c r="P30" s="242">
        <f t="shared" si="9"/>
        <v>14293</v>
      </c>
      <c r="Q30" s="241">
        <f t="shared" si="9"/>
        <v>30222</v>
      </c>
      <c r="R30" s="242">
        <f t="shared" si="9"/>
        <v>15914</v>
      </c>
      <c r="S30" s="278">
        <f t="shared" si="9"/>
        <v>14308</v>
      </c>
    </row>
    <row r="31" spans="1:19" ht="16.5" customHeight="1">
      <c r="A31" s="279" t="s">
        <v>203</v>
      </c>
      <c r="B31" s="250">
        <f>C31+D31</f>
        <v>18766</v>
      </c>
      <c r="C31" s="251">
        <f t="shared" ref="C31:D35" si="10">F31+I31+L31+O31+R31</f>
        <v>9761</v>
      </c>
      <c r="D31" s="251">
        <f t="shared" si="10"/>
        <v>9005</v>
      </c>
      <c r="E31" s="250">
        <f>F31+G31</f>
        <v>1093</v>
      </c>
      <c r="F31" s="251">
        <v>550</v>
      </c>
      <c r="G31" s="251">
        <v>543</v>
      </c>
      <c r="H31" s="250">
        <f>I31+J31</f>
        <v>3977</v>
      </c>
      <c r="I31" s="251">
        <v>2073</v>
      </c>
      <c r="J31" s="251">
        <v>1904</v>
      </c>
      <c r="K31" s="250">
        <f>L31+M31</f>
        <v>2577</v>
      </c>
      <c r="L31" s="251">
        <v>1313</v>
      </c>
      <c r="M31" s="251">
        <v>1264</v>
      </c>
      <c r="N31" s="250">
        <f>O31+P31</f>
        <v>5330</v>
      </c>
      <c r="O31" s="251">
        <v>2801</v>
      </c>
      <c r="P31" s="251">
        <v>2529</v>
      </c>
      <c r="Q31" s="250">
        <f>R31+S31</f>
        <v>5789</v>
      </c>
      <c r="R31" s="251">
        <v>3024</v>
      </c>
      <c r="S31" s="280">
        <v>2765</v>
      </c>
    </row>
    <row r="32" spans="1:19" ht="16.5" customHeight="1">
      <c r="A32" s="279" t="s">
        <v>208</v>
      </c>
      <c r="B32" s="250">
        <f>C32+D32</f>
        <v>21403</v>
      </c>
      <c r="C32" s="251">
        <f t="shared" si="10"/>
        <v>11166</v>
      </c>
      <c r="D32" s="251">
        <f t="shared" si="10"/>
        <v>10237</v>
      </c>
      <c r="E32" s="250">
        <f>F32+G32</f>
        <v>1452</v>
      </c>
      <c r="F32" s="251">
        <v>730</v>
      </c>
      <c r="G32" s="251">
        <v>722</v>
      </c>
      <c r="H32" s="250">
        <f>I32+J32</f>
        <v>4406</v>
      </c>
      <c r="I32" s="251">
        <v>2283</v>
      </c>
      <c r="J32" s="251">
        <v>2123</v>
      </c>
      <c r="K32" s="250">
        <f>L32+M32</f>
        <v>2907</v>
      </c>
      <c r="L32" s="251">
        <v>1499</v>
      </c>
      <c r="M32" s="251">
        <v>1408</v>
      </c>
      <c r="N32" s="250">
        <f>O32+P32</f>
        <v>6103</v>
      </c>
      <c r="O32" s="251">
        <v>3263</v>
      </c>
      <c r="P32" s="251">
        <v>2840</v>
      </c>
      <c r="Q32" s="250">
        <f>R32+S32</f>
        <v>6535</v>
      </c>
      <c r="R32" s="251">
        <v>3391</v>
      </c>
      <c r="S32" s="280">
        <v>3144</v>
      </c>
    </row>
    <row r="33" spans="1:19" ht="16.5" customHeight="1">
      <c r="A33" s="279" t="s">
        <v>207</v>
      </c>
      <c r="B33" s="250">
        <f>C33+D33</f>
        <v>20542</v>
      </c>
      <c r="C33" s="251">
        <f t="shared" si="10"/>
        <v>10596</v>
      </c>
      <c r="D33" s="251">
        <f t="shared" si="10"/>
        <v>9946</v>
      </c>
      <c r="E33" s="250">
        <f>F33+G33</f>
        <v>1459</v>
      </c>
      <c r="F33" s="251">
        <v>751</v>
      </c>
      <c r="G33" s="251">
        <v>708</v>
      </c>
      <c r="H33" s="250">
        <f>I33+J33</f>
        <v>4374</v>
      </c>
      <c r="I33" s="251">
        <v>2268</v>
      </c>
      <c r="J33" s="251">
        <v>2106</v>
      </c>
      <c r="K33" s="250">
        <f>L33+M33</f>
        <v>2739</v>
      </c>
      <c r="L33" s="251">
        <v>1401</v>
      </c>
      <c r="M33" s="251">
        <v>1338</v>
      </c>
      <c r="N33" s="250">
        <f>O33+P33</f>
        <v>5895</v>
      </c>
      <c r="O33" s="251">
        <v>3015</v>
      </c>
      <c r="P33" s="251">
        <v>2880</v>
      </c>
      <c r="Q33" s="250">
        <f>R33+S33</f>
        <v>6075</v>
      </c>
      <c r="R33" s="251">
        <v>3161</v>
      </c>
      <c r="S33" s="280">
        <v>2914</v>
      </c>
    </row>
    <row r="34" spans="1:19" ht="16.5" customHeight="1">
      <c r="A34" s="279" t="s">
        <v>225</v>
      </c>
      <c r="B34" s="250">
        <f>C34+D34</f>
        <v>20832</v>
      </c>
      <c r="C34" s="251">
        <f t="shared" si="10"/>
        <v>10817</v>
      </c>
      <c r="D34" s="251">
        <f t="shared" si="10"/>
        <v>10015</v>
      </c>
      <c r="E34" s="250">
        <f>F34+G34</f>
        <v>1573</v>
      </c>
      <c r="F34" s="251">
        <v>822</v>
      </c>
      <c r="G34" s="251">
        <v>751</v>
      </c>
      <c r="H34" s="250">
        <f>I34+J34</f>
        <v>4425</v>
      </c>
      <c r="I34" s="251">
        <v>2257</v>
      </c>
      <c r="J34" s="251">
        <v>2168</v>
      </c>
      <c r="K34" s="250">
        <f>L34+M34</f>
        <v>2881</v>
      </c>
      <c r="L34" s="251">
        <v>1480</v>
      </c>
      <c r="M34" s="251">
        <v>1401</v>
      </c>
      <c r="N34" s="250">
        <f>O34+P34</f>
        <v>6080</v>
      </c>
      <c r="O34" s="251">
        <v>3108</v>
      </c>
      <c r="P34" s="251">
        <v>2972</v>
      </c>
      <c r="Q34" s="250">
        <f>R34+S34</f>
        <v>5873</v>
      </c>
      <c r="R34" s="251">
        <v>3150</v>
      </c>
      <c r="S34" s="280">
        <v>2723</v>
      </c>
    </row>
    <row r="35" spans="1:19" ht="16.5" customHeight="1">
      <c r="A35" s="279" t="s">
        <v>211</v>
      </c>
      <c r="B35" s="250">
        <f>C35+D35</f>
        <v>21585</v>
      </c>
      <c r="C35" s="251">
        <f t="shared" si="10"/>
        <v>11245</v>
      </c>
      <c r="D35" s="251">
        <f t="shared" si="10"/>
        <v>10340</v>
      </c>
      <c r="E35" s="250">
        <f>F35+G35</f>
        <v>1612</v>
      </c>
      <c r="F35" s="251">
        <v>846</v>
      </c>
      <c r="G35" s="251">
        <v>766</v>
      </c>
      <c r="H35" s="250">
        <f>I35+J35</f>
        <v>4755</v>
      </c>
      <c r="I35" s="251">
        <v>2397</v>
      </c>
      <c r="J35" s="251">
        <v>2358</v>
      </c>
      <c r="K35" s="250">
        <f>L35+M35</f>
        <v>2817</v>
      </c>
      <c r="L35" s="251">
        <v>1435</v>
      </c>
      <c r="M35" s="251">
        <v>1382</v>
      </c>
      <c r="N35" s="250">
        <f>O35+P35</f>
        <v>6451</v>
      </c>
      <c r="O35" s="251">
        <v>3379</v>
      </c>
      <c r="P35" s="251">
        <v>3072</v>
      </c>
      <c r="Q35" s="250">
        <f>R35+S35</f>
        <v>5950</v>
      </c>
      <c r="R35" s="251">
        <v>3188</v>
      </c>
      <c r="S35" s="280">
        <v>2762</v>
      </c>
    </row>
    <row r="36" spans="1:19" s="59" customFormat="1" ht="16.5" customHeight="1">
      <c r="A36" s="282" t="s">
        <v>26</v>
      </c>
      <c r="B36" s="241">
        <f t="shared" ref="B36:S36" si="11">SUM(B37:B41)</f>
        <v>103344</v>
      </c>
      <c r="C36" s="242">
        <f t="shared" si="11"/>
        <v>54196</v>
      </c>
      <c r="D36" s="242">
        <f t="shared" si="11"/>
        <v>49148</v>
      </c>
      <c r="E36" s="241">
        <f t="shared" si="11"/>
        <v>7670</v>
      </c>
      <c r="F36" s="242">
        <f t="shared" si="11"/>
        <v>3941</v>
      </c>
      <c r="G36" s="242">
        <f t="shared" si="11"/>
        <v>3729</v>
      </c>
      <c r="H36" s="241">
        <f t="shared" si="11"/>
        <v>22639</v>
      </c>
      <c r="I36" s="242">
        <f t="shared" si="11"/>
        <v>11559</v>
      </c>
      <c r="J36" s="242">
        <f t="shared" si="11"/>
        <v>11080</v>
      </c>
      <c r="K36" s="241">
        <f t="shared" si="11"/>
        <v>13603</v>
      </c>
      <c r="L36" s="242">
        <f t="shared" si="11"/>
        <v>6966</v>
      </c>
      <c r="M36" s="242">
        <f t="shared" si="11"/>
        <v>6637</v>
      </c>
      <c r="N36" s="241">
        <f t="shared" si="11"/>
        <v>31283</v>
      </c>
      <c r="O36" s="242">
        <f t="shared" si="11"/>
        <v>16591</v>
      </c>
      <c r="P36" s="242">
        <f t="shared" si="11"/>
        <v>14692</v>
      </c>
      <c r="Q36" s="241">
        <f t="shared" si="11"/>
        <v>28149</v>
      </c>
      <c r="R36" s="242">
        <f t="shared" si="11"/>
        <v>15139</v>
      </c>
      <c r="S36" s="278">
        <f t="shared" si="11"/>
        <v>13010</v>
      </c>
    </row>
    <row r="37" spans="1:19" ht="16.5" customHeight="1">
      <c r="A37" s="283" t="s">
        <v>25</v>
      </c>
      <c r="B37" s="250">
        <f>C37+D37</f>
        <v>21098</v>
      </c>
      <c r="C37" s="251">
        <f t="shared" ref="C37:D41" si="12">F37+I37+L37+O37+R37</f>
        <v>11095</v>
      </c>
      <c r="D37" s="251">
        <f t="shared" si="12"/>
        <v>10003</v>
      </c>
      <c r="E37" s="250">
        <f>F37+G37</f>
        <v>1555</v>
      </c>
      <c r="F37" s="251">
        <v>806</v>
      </c>
      <c r="G37" s="251">
        <v>749</v>
      </c>
      <c r="H37" s="250">
        <f>I37+J37</f>
        <v>4646</v>
      </c>
      <c r="I37" s="251">
        <v>2348</v>
      </c>
      <c r="J37" s="251">
        <v>2298</v>
      </c>
      <c r="K37" s="250">
        <f>L37+M37</f>
        <v>2757</v>
      </c>
      <c r="L37" s="251">
        <v>1385</v>
      </c>
      <c r="M37" s="251">
        <v>1372</v>
      </c>
      <c r="N37" s="250">
        <f>O37+P37</f>
        <v>6316</v>
      </c>
      <c r="O37" s="251">
        <v>3406</v>
      </c>
      <c r="P37" s="251">
        <v>2910</v>
      </c>
      <c r="Q37" s="250">
        <f>R37+S37</f>
        <v>5824</v>
      </c>
      <c r="R37" s="251">
        <v>3150</v>
      </c>
      <c r="S37" s="280">
        <v>2674</v>
      </c>
    </row>
    <row r="38" spans="1:19" ht="16.5" customHeight="1">
      <c r="A38" s="283" t="s">
        <v>24</v>
      </c>
      <c r="B38" s="250">
        <f>C38+D38</f>
        <v>21526</v>
      </c>
      <c r="C38" s="251">
        <f t="shared" si="12"/>
        <v>11134</v>
      </c>
      <c r="D38" s="251">
        <f t="shared" si="12"/>
        <v>10392</v>
      </c>
      <c r="E38" s="250">
        <f>F38+G38</f>
        <v>1556</v>
      </c>
      <c r="F38" s="251">
        <v>775</v>
      </c>
      <c r="G38" s="251">
        <v>781</v>
      </c>
      <c r="H38" s="250">
        <f>I38+J38</f>
        <v>4856</v>
      </c>
      <c r="I38" s="251">
        <v>2443</v>
      </c>
      <c r="J38" s="251">
        <v>2413</v>
      </c>
      <c r="K38" s="250">
        <f>L38+M38</f>
        <v>2838</v>
      </c>
      <c r="L38" s="251">
        <v>1428</v>
      </c>
      <c r="M38" s="251">
        <v>1410</v>
      </c>
      <c r="N38" s="250">
        <f>O38+P38</f>
        <v>6523</v>
      </c>
      <c r="O38" s="251">
        <v>3396</v>
      </c>
      <c r="P38" s="251">
        <v>3127</v>
      </c>
      <c r="Q38" s="250">
        <f>R38+S38</f>
        <v>5753</v>
      </c>
      <c r="R38" s="251">
        <v>3092</v>
      </c>
      <c r="S38" s="280">
        <v>2661</v>
      </c>
    </row>
    <row r="39" spans="1:19" ht="16.5" customHeight="1">
      <c r="A39" s="283" t="s">
        <v>23</v>
      </c>
      <c r="B39" s="250">
        <f>C39+D39</f>
        <v>20593</v>
      </c>
      <c r="C39" s="251">
        <f t="shared" si="12"/>
        <v>10901</v>
      </c>
      <c r="D39" s="251">
        <f t="shared" si="12"/>
        <v>9692</v>
      </c>
      <c r="E39" s="250">
        <f>F39+G39</f>
        <v>1564</v>
      </c>
      <c r="F39" s="251">
        <v>826</v>
      </c>
      <c r="G39" s="251">
        <v>738</v>
      </c>
      <c r="H39" s="250">
        <f>I39+J39</f>
        <v>4482</v>
      </c>
      <c r="I39" s="251">
        <v>2320</v>
      </c>
      <c r="J39" s="251">
        <v>2162</v>
      </c>
      <c r="K39" s="250">
        <f>L39+M39</f>
        <v>2745</v>
      </c>
      <c r="L39" s="251">
        <v>1449</v>
      </c>
      <c r="M39" s="251">
        <v>1296</v>
      </c>
      <c r="N39" s="250">
        <f>O39+P39</f>
        <v>6283</v>
      </c>
      <c r="O39" s="251">
        <v>3359</v>
      </c>
      <c r="P39" s="251">
        <v>2924</v>
      </c>
      <c r="Q39" s="250">
        <f>R39+S39</f>
        <v>5519</v>
      </c>
      <c r="R39" s="251">
        <v>2947</v>
      </c>
      <c r="S39" s="280">
        <v>2572</v>
      </c>
    </row>
    <row r="40" spans="1:19" ht="16.5" customHeight="1">
      <c r="A40" s="279" t="s">
        <v>199</v>
      </c>
      <c r="B40" s="250">
        <f>C40+D40</f>
        <v>19994</v>
      </c>
      <c r="C40" s="251">
        <f t="shared" si="12"/>
        <v>10508</v>
      </c>
      <c r="D40" s="251">
        <f t="shared" si="12"/>
        <v>9486</v>
      </c>
      <c r="E40" s="250">
        <f>F40+G40</f>
        <v>1478</v>
      </c>
      <c r="F40" s="251">
        <v>728</v>
      </c>
      <c r="G40" s="251">
        <v>750</v>
      </c>
      <c r="H40" s="250">
        <f>I40+J40</f>
        <v>4329</v>
      </c>
      <c r="I40" s="251">
        <v>2229</v>
      </c>
      <c r="J40" s="251">
        <v>2100</v>
      </c>
      <c r="K40" s="250">
        <f>L40+M40</f>
        <v>2670</v>
      </c>
      <c r="L40" s="251">
        <v>1373</v>
      </c>
      <c r="M40" s="251">
        <v>1297</v>
      </c>
      <c r="N40" s="250">
        <f>O40+P40</f>
        <v>6025</v>
      </c>
      <c r="O40" s="251">
        <v>3209</v>
      </c>
      <c r="P40" s="251">
        <v>2816</v>
      </c>
      <c r="Q40" s="250">
        <f>R40+S40</f>
        <v>5492</v>
      </c>
      <c r="R40" s="251">
        <v>2969</v>
      </c>
      <c r="S40" s="280">
        <v>2523</v>
      </c>
    </row>
    <row r="41" spans="1:19" ht="16.5" customHeight="1">
      <c r="A41" s="279" t="s">
        <v>223</v>
      </c>
      <c r="B41" s="250">
        <f>C41+D41</f>
        <v>20133</v>
      </c>
      <c r="C41" s="251">
        <f t="shared" si="12"/>
        <v>10558</v>
      </c>
      <c r="D41" s="251">
        <f t="shared" si="12"/>
        <v>9575</v>
      </c>
      <c r="E41" s="250">
        <f>F41+G41</f>
        <v>1517</v>
      </c>
      <c r="F41" s="251">
        <v>806</v>
      </c>
      <c r="G41" s="251">
        <v>711</v>
      </c>
      <c r="H41" s="250">
        <f>I41+J41</f>
        <v>4326</v>
      </c>
      <c r="I41" s="251">
        <v>2219</v>
      </c>
      <c r="J41" s="251">
        <v>2107</v>
      </c>
      <c r="K41" s="250">
        <f>L41+M41</f>
        <v>2593</v>
      </c>
      <c r="L41" s="251">
        <v>1331</v>
      </c>
      <c r="M41" s="251">
        <v>1262</v>
      </c>
      <c r="N41" s="250">
        <f>O41+P41</f>
        <v>6136</v>
      </c>
      <c r="O41" s="251">
        <v>3221</v>
      </c>
      <c r="P41" s="251">
        <v>2915</v>
      </c>
      <c r="Q41" s="250">
        <f>R41+S41</f>
        <v>5561</v>
      </c>
      <c r="R41" s="251">
        <v>2981</v>
      </c>
      <c r="S41" s="280">
        <v>2580</v>
      </c>
    </row>
    <row r="42" spans="1:19" s="59" customFormat="1" ht="16.5" customHeight="1">
      <c r="A42" s="281" t="s">
        <v>20</v>
      </c>
      <c r="B42" s="241">
        <f t="shared" ref="B42:S42" si="13">SUM(B43:B47)</f>
        <v>84397</v>
      </c>
      <c r="C42" s="242">
        <f t="shared" si="13"/>
        <v>43660</v>
      </c>
      <c r="D42" s="242">
        <f t="shared" si="13"/>
        <v>40737</v>
      </c>
      <c r="E42" s="241">
        <f t="shared" si="13"/>
        <v>6527</v>
      </c>
      <c r="F42" s="242">
        <f t="shared" si="13"/>
        <v>3348</v>
      </c>
      <c r="G42" s="242">
        <f t="shared" si="13"/>
        <v>3179</v>
      </c>
      <c r="H42" s="241">
        <f t="shared" si="13"/>
        <v>16724</v>
      </c>
      <c r="I42" s="242">
        <f t="shared" si="13"/>
        <v>8660</v>
      </c>
      <c r="J42" s="242">
        <f t="shared" si="13"/>
        <v>8064</v>
      </c>
      <c r="K42" s="241">
        <f t="shared" si="13"/>
        <v>11282</v>
      </c>
      <c r="L42" s="242">
        <f t="shared" si="13"/>
        <v>5737</v>
      </c>
      <c r="M42" s="242">
        <f t="shared" si="13"/>
        <v>5545</v>
      </c>
      <c r="N42" s="241">
        <f t="shared" si="13"/>
        <v>26042</v>
      </c>
      <c r="O42" s="242">
        <f t="shared" si="13"/>
        <v>13582</v>
      </c>
      <c r="P42" s="242">
        <f t="shared" si="13"/>
        <v>12460</v>
      </c>
      <c r="Q42" s="241">
        <f t="shared" si="13"/>
        <v>23822</v>
      </c>
      <c r="R42" s="242">
        <f t="shared" si="13"/>
        <v>12333</v>
      </c>
      <c r="S42" s="278">
        <f t="shared" si="13"/>
        <v>11489</v>
      </c>
    </row>
    <row r="43" spans="1:19" ht="16.5" customHeight="1">
      <c r="A43" s="279" t="s">
        <v>202</v>
      </c>
      <c r="B43" s="250">
        <f>C43+D43</f>
        <v>18861</v>
      </c>
      <c r="C43" s="251">
        <f t="shared" ref="C43:D47" si="14">F43+I43+L43+O43+R43</f>
        <v>9809</v>
      </c>
      <c r="D43" s="251">
        <f t="shared" si="14"/>
        <v>9052</v>
      </c>
      <c r="E43" s="250">
        <f>F43+G43</f>
        <v>1375</v>
      </c>
      <c r="F43" s="251">
        <v>677</v>
      </c>
      <c r="G43" s="251">
        <v>698</v>
      </c>
      <c r="H43" s="250">
        <f>I43+J43</f>
        <v>3905</v>
      </c>
      <c r="I43" s="251">
        <v>2019</v>
      </c>
      <c r="J43" s="251">
        <v>1886</v>
      </c>
      <c r="K43" s="250">
        <f>L43+M43</f>
        <v>2514</v>
      </c>
      <c r="L43" s="251">
        <v>1253</v>
      </c>
      <c r="M43" s="251">
        <v>1261</v>
      </c>
      <c r="N43" s="250">
        <f>O43+P43</f>
        <v>5770</v>
      </c>
      <c r="O43" s="251">
        <v>3066</v>
      </c>
      <c r="P43" s="251">
        <v>2704</v>
      </c>
      <c r="Q43" s="250">
        <f>R43+S43</f>
        <v>5297</v>
      </c>
      <c r="R43" s="251">
        <v>2794</v>
      </c>
      <c r="S43" s="280">
        <v>2503</v>
      </c>
    </row>
    <row r="44" spans="1:19" ht="16.5" customHeight="1">
      <c r="A44" s="279" t="s">
        <v>226</v>
      </c>
      <c r="B44" s="250">
        <f>C44+D44</f>
        <v>16804</v>
      </c>
      <c r="C44" s="251">
        <f t="shared" si="14"/>
        <v>8847</v>
      </c>
      <c r="D44" s="251">
        <f t="shared" si="14"/>
        <v>7957</v>
      </c>
      <c r="E44" s="250">
        <f>F44+G44</f>
        <v>1331</v>
      </c>
      <c r="F44" s="251">
        <v>676</v>
      </c>
      <c r="G44" s="251">
        <v>655</v>
      </c>
      <c r="H44" s="250">
        <f>I44+J44</f>
        <v>3342</v>
      </c>
      <c r="I44" s="251">
        <v>1793</v>
      </c>
      <c r="J44" s="251">
        <v>1549</v>
      </c>
      <c r="K44" s="250">
        <f>L44+M44</f>
        <v>2185</v>
      </c>
      <c r="L44" s="251">
        <v>1143</v>
      </c>
      <c r="M44" s="251">
        <v>1042</v>
      </c>
      <c r="N44" s="250">
        <f>O44+P44</f>
        <v>5164</v>
      </c>
      <c r="O44" s="251">
        <v>2708</v>
      </c>
      <c r="P44" s="251">
        <v>2456</v>
      </c>
      <c r="Q44" s="250">
        <f>R44+S44</f>
        <v>4782</v>
      </c>
      <c r="R44" s="251">
        <v>2527</v>
      </c>
      <c r="S44" s="280">
        <v>2255</v>
      </c>
    </row>
    <row r="45" spans="1:19" ht="16.5" customHeight="1">
      <c r="A45" s="279" t="s">
        <v>230</v>
      </c>
      <c r="B45" s="250">
        <f>C45+D45</f>
        <v>16404</v>
      </c>
      <c r="C45" s="251">
        <f t="shared" si="14"/>
        <v>8455</v>
      </c>
      <c r="D45" s="251">
        <f t="shared" si="14"/>
        <v>7949</v>
      </c>
      <c r="E45" s="250">
        <f>F45+G45</f>
        <v>1287</v>
      </c>
      <c r="F45" s="251">
        <v>669</v>
      </c>
      <c r="G45" s="251">
        <v>618</v>
      </c>
      <c r="H45" s="250">
        <f>I45+J45</f>
        <v>3333</v>
      </c>
      <c r="I45" s="251">
        <v>1718</v>
      </c>
      <c r="J45" s="251">
        <v>1615</v>
      </c>
      <c r="K45" s="250">
        <f>L45+M45</f>
        <v>2183</v>
      </c>
      <c r="L45" s="251">
        <v>1120</v>
      </c>
      <c r="M45" s="251">
        <v>1063</v>
      </c>
      <c r="N45" s="250">
        <f>O45+P45</f>
        <v>5106</v>
      </c>
      <c r="O45" s="251">
        <v>2646</v>
      </c>
      <c r="P45" s="251">
        <v>2460</v>
      </c>
      <c r="Q45" s="250">
        <f>R45+S45</f>
        <v>4495</v>
      </c>
      <c r="R45" s="251">
        <v>2302</v>
      </c>
      <c r="S45" s="280">
        <v>2193</v>
      </c>
    </row>
    <row r="46" spans="1:19" ht="16.5" customHeight="1">
      <c r="A46" s="279" t="s">
        <v>229</v>
      </c>
      <c r="B46" s="250">
        <f>C46+D46</f>
        <v>16096</v>
      </c>
      <c r="C46" s="251">
        <f t="shared" si="14"/>
        <v>8275</v>
      </c>
      <c r="D46" s="251">
        <f t="shared" si="14"/>
        <v>7821</v>
      </c>
      <c r="E46" s="250">
        <f>F46+G46</f>
        <v>1277</v>
      </c>
      <c r="F46" s="251">
        <v>690</v>
      </c>
      <c r="G46" s="251">
        <v>587</v>
      </c>
      <c r="H46" s="250">
        <f>I46+J46</f>
        <v>3090</v>
      </c>
      <c r="I46" s="251">
        <v>1587</v>
      </c>
      <c r="J46" s="251">
        <v>1503</v>
      </c>
      <c r="K46" s="250">
        <f>L46+M46</f>
        <v>2204</v>
      </c>
      <c r="L46" s="251">
        <v>1116</v>
      </c>
      <c r="M46" s="251">
        <v>1088</v>
      </c>
      <c r="N46" s="250">
        <f>O46+P46</f>
        <v>4973</v>
      </c>
      <c r="O46" s="251">
        <v>2582</v>
      </c>
      <c r="P46" s="251">
        <v>2391</v>
      </c>
      <c r="Q46" s="250">
        <f>R46+S46</f>
        <v>4552</v>
      </c>
      <c r="R46" s="251">
        <v>2300</v>
      </c>
      <c r="S46" s="280">
        <v>2252</v>
      </c>
    </row>
    <row r="47" spans="1:19" ht="16.5" customHeight="1">
      <c r="A47" s="279" t="s">
        <v>233</v>
      </c>
      <c r="B47" s="250">
        <f>C47+D47</f>
        <v>16232</v>
      </c>
      <c r="C47" s="251">
        <f t="shared" si="14"/>
        <v>8274</v>
      </c>
      <c r="D47" s="251">
        <f t="shared" si="14"/>
        <v>7958</v>
      </c>
      <c r="E47" s="250">
        <f>F47+G47</f>
        <v>1257</v>
      </c>
      <c r="F47" s="251">
        <v>636</v>
      </c>
      <c r="G47" s="251">
        <v>621</v>
      </c>
      <c r="H47" s="250">
        <f>I47+J47</f>
        <v>3054</v>
      </c>
      <c r="I47" s="251">
        <v>1543</v>
      </c>
      <c r="J47" s="251">
        <v>1511</v>
      </c>
      <c r="K47" s="250">
        <f>L47+M47</f>
        <v>2196</v>
      </c>
      <c r="L47" s="251">
        <v>1105</v>
      </c>
      <c r="M47" s="251">
        <v>1091</v>
      </c>
      <c r="N47" s="250">
        <f>O47+P47</f>
        <v>5029</v>
      </c>
      <c r="O47" s="251">
        <v>2580</v>
      </c>
      <c r="P47" s="251">
        <v>2449</v>
      </c>
      <c r="Q47" s="250">
        <f>R47+S47</f>
        <v>4696</v>
      </c>
      <c r="R47" s="251">
        <v>2410</v>
      </c>
      <c r="S47" s="280">
        <v>2286</v>
      </c>
    </row>
    <row r="48" spans="1:19" s="59" customFormat="1" ht="16.5" customHeight="1">
      <c r="A48" s="281" t="s">
        <v>14</v>
      </c>
      <c r="B48" s="241">
        <f t="shared" ref="B48:S48" si="15">SUM(B49:B53)</f>
        <v>96792</v>
      </c>
      <c r="C48" s="242">
        <f t="shared" si="15"/>
        <v>49123</v>
      </c>
      <c r="D48" s="242">
        <f t="shared" si="15"/>
        <v>47669</v>
      </c>
      <c r="E48" s="241">
        <f t="shared" si="15"/>
        <v>6892</v>
      </c>
      <c r="F48" s="242">
        <f t="shared" si="15"/>
        <v>3577</v>
      </c>
      <c r="G48" s="242">
        <f t="shared" si="15"/>
        <v>3315</v>
      </c>
      <c r="H48" s="241">
        <f t="shared" si="15"/>
        <v>18276</v>
      </c>
      <c r="I48" s="242">
        <f t="shared" si="15"/>
        <v>9162</v>
      </c>
      <c r="J48" s="242">
        <f t="shared" si="15"/>
        <v>9114</v>
      </c>
      <c r="K48" s="241">
        <f t="shared" si="15"/>
        <v>13939</v>
      </c>
      <c r="L48" s="242">
        <f t="shared" si="15"/>
        <v>6778</v>
      </c>
      <c r="M48" s="242">
        <f t="shared" si="15"/>
        <v>7161</v>
      </c>
      <c r="N48" s="241">
        <f t="shared" si="15"/>
        <v>28521</v>
      </c>
      <c r="O48" s="242">
        <f t="shared" si="15"/>
        <v>14874</v>
      </c>
      <c r="P48" s="242">
        <f t="shared" si="15"/>
        <v>13647</v>
      </c>
      <c r="Q48" s="241">
        <f t="shared" si="15"/>
        <v>29164</v>
      </c>
      <c r="R48" s="242">
        <f t="shared" si="15"/>
        <v>14732</v>
      </c>
      <c r="S48" s="278">
        <f t="shared" si="15"/>
        <v>14432</v>
      </c>
    </row>
    <row r="49" spans="1:19" ht="16.5" customHeight="1">
      <c r="A49" s="279" t="s">
        <v>231</v>
      </c>
      <c r="B49" s="250">
        <f>C49+D49</f>
        <v>16589</v>
      </c>
      <c r="C49" s="251">
        <f t="shared" ref="C49:D53" si="16">F49+I49+L49+O49+R49</f>
        <v>8411</v>
      </c>
      <c r="D49" s="251">
        <f t="shared" si="16"/>
        <v>8178</v>
      </c>
      <c r="E49" s="250">
        <f>F49+G49</f>
        <v>1291</v>
      </c>
      <c r="F49" s="251">
        <v>640</v>
      </c>
      <c r="G49" s="251">
        <v>651</v>
      </c>
      <c r="H49" s="250">
        <f>I49+J49</f>
        <v>3116</v>
      </c>
      <c r="I49" s="251">
        <v>1592</v>
      </c>
      <c r="J49" s="251">
        <v>1524</v>
      </c>
      <c r="K49" s="250">
        <f>L49+M49</f>
        <v>2267</v>
      </c>
      <c r="L49" s="251">
        <v>1132</v>
      </c>
      <c r="M49" s="251">
        <v>1135</v>
      </c>
      <c r="N49" s="250">
        <f>O49+P49</f>
        <v>5019</v>
      </c>
      <c r="O49" s="251">
        <v>2581</v>
      </c>
      <c r="P49" s="251">
        <v>2438</v>
      </c>
      <c r="Q49" s="250">
        <f>R49+S49</f>
        <v>4896</v>
      </c>
      <c r="R49" s="251">
        <v>2466</v>
      </c>
      <c r="S49" s="280">
        <v>2430</v>
      </c>
    </row>
    <row r="50" spans="1:19" ht="16.5" customHeight="1">
      <c r="A50" s="279" t="s">
        <v>212</v>
      </c>
      <c r="B50" s="250">
        <f>C50+D50</f>
        <v>17486</v>
      </c>
      <c r="C50" s="251">
        <f t="shared" si="16"/>
        <v>8886</v>
      </c>
      <c r="D50" s="251">
        <f t="shared" si="16"/>
        <v>8600</v>
      </c>
      <c r="E50" s="250">
        <f>F50+G50</f>
        <v>1279</v>
      </c>
      <c r="F50" s="251">
        <v>663</v>
      </c>
      <c r="G50" s="251">
        <v>616</v>
      </c>
      <c r="H50" s="250">
        <f>I50+J50</f>
        <v>3321</v>
      </c>
      <c r="I50" s="251">
        <v>1640</v>
      </c>
      <c r="J50" s="251">
        <v>1681</v>
      </c>
      <c r="K50" s="250">
        <f>L50+M50</f>
        <v>2502</v>
      </c>
      <c r="L50" s="251">
        <v>1184</v>
      </c>
      <c r="M50" s="251">
        <v>1318</v>
      </c>
      <c r="N50" s="250">
        <f>O50+P50</f>
        <v>5227</v>
      </c>
      <c r="O50" s="251">
        <v>2737</v>
      </c>
      <c r="P50" s="251">
        <v>2490</v>
      </c>
      <c r="Q50" s="250">
        <f>R50+S50</f>
        <v>5157</v>
      </c>
      <c r="R50" s="251">
        <v>2662</v>
      </c>
      <c r="S50" s="280">
        <v>2495</v>
      </c>
    </row>
    <row r="51" spans="1:19" ht="16.5" customHeight="1">
      <c r="A51" s="279" t="s">
        <v>232</v>
      </c>
      <c r="B51" s="250">
        <f>C51+D51</f>
        <v>18296</v>
      </c>
      <c r="C51" s="251">
        <f t="shared" si="16"/>
        <v>9319</v>
      </c>
      <c r="D51" s="251">
        <f t="shared" si="16"/>
        <v>8977</v>
      </c>
      <c r="E51" s="250">
        <f>F51+G51</f>
        <v>1333</v>
      </c>
      <c r="F51" s="251">
        <v>716</v>
      </c>
      <c r="G51" s="251">
        <v>617</v>
      </c>
      <c r="H51" s="250">
        <f>I51+J51</f>
        <v>3493</v>
      </c>
      <c r="I51" s="251">
        <v>1710</v>
      </c>
      <c r="J51" s="251">
        <v>1783</v>
      </c>
      <c r="K51" s="250">
        <f>L51+M51</f>
        <v>2614</v>
      </c>
      <c r="L51" s="251">
        <v>1282</v>
      </c>
      <c r="M51" s="251">
        <v>1332</v>
      </c>
      <c r="N51" s="250">
        <f>O51+P51</f>
        <v>5392</v>
      </c>
      <c r="O51" s="251">
        <v>2858</v>
      </c>
      <c r="P51" s="251">
        <v>2534</v>
      </c>
      <c r="Q51" s="250">
        <f>R51+S51</f>
        <v>5464</v>
      </c>
      <c r="R51" s="251">
        <v>2753</v>
      </c>
      <c r="S51" s="280">
        <v>2711</v>
      </c>
    </row>
    <row r="52" spans="1:19" ht="16.5" customHeight="1">
      <c r="A52" s="279" t="s">
        <v>224</v>
      </c>
      <c r="B52" s="250">
        <f>C52+D52</f>
        <v>21071</v>
      </c>
      <c r="C52" s="251">
        <f t="shared" si="16"/>
        <v>10743</v>
      </c>
      <c r="D52" s="251">
        <f t="shared" si="16"/>
        <v>10328</v>
      </c>
      <c r="E52" s="250">
        <f>F52+G52</f>
        <v>1409</v>
      </c>
      <c r="F52" s="251">
        <v>704</v>
      </c>
      <c r="G52" s="251">
        <v>705</v>
      </c>
      <c r="H52" s="250">
        <f>I52+J52</f>
        <v>3976</v>
      </c>
      <c r="I52" s="251">
        <v>2028</v>
      </c>
      <c r="J52" s="251">
        <v>1948</v>
      </c>
      <c r="K52" s="250">
        <f>L52+M52</f>
        <v>3119</v>
      </c>
      <c r="L52" s="251">
        <v>1552</v>
      </c>
      <c r="M52" s="251">
        <v>1567</v>
      </c>
      <c r="N52" s="250">
        <f>O52+P52</f>
        <v>6203</v>
      </c>
      <c r="O52" s="251">
        <v>3229</v>
      </c>
      <c r="P52" s="251">
        <v>2974</v>
      </c>
      <c r="Q52" s="250">
        <f>R52+S52</f>
        <v>6364</v>
      </c>
      <c r="R52" s="251">
        <v>3230</v>
      </c>
      <c r="S52" s="280">
        <v>3134</v>
      </c>
    </row>
    <row r="53" spans="1:19" ht="16.5" customHeight="1">
      <c r="A53" s="279" t="s">
        <v>187</v>
      </c>
      <c r="B53" s="250">
        <f>C53+D53</f>
        <v>23350</v>
      </c>
      <c r="C53" s="251">
        <f t="shared" si="16"/>
        <v>11764</v>
      </c>
      <c r="D53" s="251">
        <f t="shared" si="16"/>
        <v>11586</v>
      </c>
      <c r="E53" s="250">
        <f>F53+G53</f>
        <v>1580</v>
      </c>
      <c r="F53" s="251">
        <v>854</v>
      </c>
      <c r="G53" s="251">
        <v>726</v>
      </c>
      <c r="H53" s="250">
        <f>I53+J53</f>
        <v>4370</v>
      </c>
      <c r="I53" s="251">
        <v>2192</v>
      </c>
      <c r="J53" s="251">
        <v>2178</v>
      </c>
      <c r="K53" s="250">
        <f>L53+M53</f>
        <v>3437</v>
      </c>
      <c r="L53" s="251">
        <v>1628</v>
      </c>
      <c r="M53" s="251">
        <v>1809</v>
      </c>
      <c r="N53" s="250">
        <f>O53+P53</f>
        <v>6680</v>
      </c>
      <c r="O53" s="251">
        <v>3469</v>
      </c>
      <c r="P53" s="251">
        <v>3211</v>
      </c>
      <c r="Q53" s="250">
        <f>R53+S53</f>
        <v>7283</v>
      </c>
      <c r="R53" s="251">
        <v>3621</v>
      </c>
      <c r="S53" s="280">
        <v>3662</v>
      </c>
    </row>
    <row r="54" spans="1:19" s="59" customFormat="1" ht="16.5" customHeight="1">
      <c r="A54" s="281" t="s">
        <v>9</v>
      </c>
      <c r="B54" s="241">
        <f t="shared" ref="B54:S54" si="17">SUM(B55:B59)</f>
        <v>114283</v>
      </c>
      <c r="C54" s="242">
        <f t="shared" si="17"/>
        <v>56720</v>
      </c>
      <c r="D54" s="242">
        <f t="shared" si="17"/>
        <v>57563</v>
      </c>
      <c r="E54" s="241">
        <f t="shared" si="17"/>
        <v>7087</v>
      </c>
      <c r="F54" s="242">
        <f t="shared" si="17"/>
        <v>3773</v>
      </c>
      <c r="G54" s="242">
        <f t="shared" si="17"/>
        <v>3314</v>
      </c>
      <c r="H54" s="241">
        <f t="shared" si="17"/>
        <v>22170</v>
      </c>
      <c r="I54" s="242">
        <f t="shared" si="17"/>
        <v>10800</v>
      </c>
      <c r="J54" s="242">
        <f t="shared" si="17"/>
        <v>11370</v>
      </c>
      <c r="K54" s="241">
        <f t="shared" si="17"/>
        <v>17008</v>
      </c>
      <c r="L54" s="242">
        <f t="shared" si="17"/>
        <v>8293</v>
      </c>
      <c r="M54" s="242">
        <f t="shared" si="17"/>
        <v>8715</v>
      </c>
      <c r="N54" s="241">
        <f t="shared" si="17"/>
        <v>31726</v>
      </c>
      <c r="O54" s="242">
        <f t="shared" si="17"/>
        <v>15973</v>
      </c>
      <c r="P54" s="242">
        <f t="shared" si="17"/>
        <v>15753</v>
      </c>
      <c r="Q54" s="241">
        <f t="shared" si="17"/>
        <v>36292</v>
      </c>
      <c r="R54" s="242">
        <f t="shared" si="17"/>
        <v>17881</v>
      </c>
      <c r="S54" s="278">
        <f t="shared" si="17"/>
        <v>18411</v>
      </c>
    </row>
    <row r="55" spans="1:19" ht="16.5" customHeight="1">
      <c r="A55" s="279" t="s">
        <v>188</v>
      </c>
      <c r="B55" s="250">
        <f>C55+D55</f>
        <v>23401</v>
      </c>
      <c r="C55" s="251">
        <f t="shared" ref="C55:D59" si="18">F55+I55+L55+O55+R55</f>
        <v>11720</v>
      </c>
      <c r="D55" s="251">
        <f t="shared" si="18"/>
        <v>11681</v>
      </c>
      <c r="E55" s="250">
        <f>F55+G55</f>
        <v>1584</v>
      </c>
      <c r="F55" s="251">
        <v>852</v>
      </c>
      <c r="G55" s="251">
        <v>732</v>
      </c>
      <c r="H55" s="250">
        <f>I55+J55</f>
        <v>4445</v>
      </c>
      <c r="I55" s="251">
        <v>2221</v>
      </c>
      <c r="J55" s="251">
        <v>2224</v>
      </c>
      <c r="K55" s="250">
        <f>L55+M55</f>
        <v>3517</v>
      </c>
      <c r="L55" s="251">
        <v>1690</v>
      </c>
      <c r="M55" s="251">
        <v>1827</v>
      </c>
      <c r="N55" s="250">
        <f>O55+P55</f>
        <v>6548</v>
      </c>
      <c r="O55" s="251">
        <v>3305</v>
      </c>
      <c r="P55" s="251">
        <v>3243</v>
      </c>
      <c r="Q55" s="250">
        <f>R55+S55</f>
        <v>7307</v>
      </c>
      <c r="R55" s="251">
        <v>3652</v>
      </c>
      <c r="S55" s="280">
        <v>3655</v>
      </c>
    </row>
    <row r="56" spans="1:19" ht="16.5" customHeight="1">
      <c r="A56" s="279" t="s">
        <v>186</v>
      </c>
      <c r="B56" s="250">
        <f>C56+D56</f>
        <v>23335</v>
      </c>
      <c r="C56" s="251">
        <f t="shared" si="18"/>
        <v>11597</v>
      </c>
      <c r="D56" s="251">
        <f t="shared" si="18"/>
        <v>11738</v>
      </c>
      <c r="E56" s="250">
        <f>F56+G56</f>
        <v>1395</v>
      </c>
      <c r="F56" s="251">
        <v>734</v>
      </c>
      <c r="G56" s="251">
        <v>661</v>
      </c>
      <c r="H56" s="250">
        <f>I56+J56</f>
        <v>4555</v>
      </c>
      <c r="I56" s="251">
        <v>2218</v>
      </c>
      <c r="J56" s="251">
        <v>2337</v>
      </c>
      <c r="K56" s="250">
        <f>L56+M56</f>
        <v>3453</v>
      </c>
      <c r="L56" s="251">
        <v>1677</v>
      </c>
      <c r="M56" s="251">
        <v>1776</v>
      </c>
      <c r="N56" s="250">
        <f>O56+P56</f>
        <v>6540</v>
      </c>
      <c r="O56" s="251">
        <v>3318</v>
      </c>
      <c r="P56" s="251">
        <v>3222</v>
      </c>
      <c r="Q56" s="250">
        <f>R56+S56</f>
        <v>7392</v>
      </c>
      <c r="R56" s="251">
        <v>3650</v>
      </c>
      <c r="S56" s="280">
        <v>3742</v>
      </c>
    </row>
    <row r="57" spans="1:19" ht="16.5" customHeight="1">
      <c r="A57" s="279" t="s">
        <v>185</v>
      </c>
      <c r="B57" s="250">
        <f>C57+D57</f>
        <v>23879</v>
      </c>
      <c r="C57" s="251">
        <f t="shared" si="18"/>
        <v>11718</v>
      </c>
      <c r="D57" s="251">
        <f t="shared" si="18"/>
        <v>12161</v>
      </c>
      <c r="E57" s="250">
        <f>F57+G57</f>
        <v>1419</v>
      </c>
      <c r="F57" s="251">
        <v>745</v>
      </c>
      <c r="G57" s="251">
        <v>674</v>
      </c>
      <c r="H57" s="250">
        <f>I57+J57</f>
        <v>4592</v>
      </c>
      <c r="I57" s="251">
        <v>2169</v>
      </c>
      <c r="J57" s="251">
        <v>2423</v>
      </c>
      <c r="K57" s="250">
        <f>L57+M57</f>
        <v>3501</v>
      </c>
      <c r="L57" s="251">
        <v>1691</v>
      </c>
      <c r="M57" s="251">
        <v>1810</v>
      </c>
      <c r="N57" s="250">
        <f>O57+P57</f>
        <v>6705</v>
      </c>
      <c r="O57" s="251">
        <v>3394</v>
      </c>
      <c r="P57" s="251">
        <v>3311</v>
      </c>
      <c r="Q57" s="250">
        <f>R57+S57</f>
        <v>7662</v>
      </c>
      <c r="R57" s="251">
        <v>3719</v>
      </c>
      <c r="S57" s="280">
        <v>3943</v>
      </c>
    </row>
    <row r="58" spans="1:19" ht="16.5" customHeight="1">
      <c r="A58" s="279" t="s">
        <v>183</v>
      </c>
      <c r="B58" s="250">
        <f>C58+D58</f>
        <v>20864</v>
      </c>
      <c r="C58" s="251">
        <f t="shared" si="18"/>
        <v>10467</v>
      </c>
      <c r="D58" s="251">
        <f t="shared" si="18"/>
        <v>10397</v>
      </c>
      <c r="E58" s="250">
        <f>F58+G58</f>
        <v>1320</v>
      </c>
      <c r="F58" s="251">
        <v>728</v>
      </c>
      <c r="G58" s="251">
        <v>592</v>
      </c>
      <c r="H58" s="250">
        <f>I58+J58</f>
        <v>4075</v>
      </c>
      <c r="I58" s="251">
        <v>2020</v>
      </c>
      <c r="J58" s="251">
        <v>2055</v>
      </c>
      <c r="K58" s="250">
        <f>L58+M58</f>
        <v>3050</v>
      </c>
      <c r="L58" s="251">
        <v>1507</v>
      </c>
      <c r="M58" s="251">
        <v>1543</v>
      </c>
      <c r="N58" s="250">
        <f>O58+P58</f>
        <v>5741</v>
      </c>
      <c r="O58" s="251">
        <v>2894</v>
      </c>
      <c r="P58" s="251">
        <v>2847</v>
      </c>
      <c r="Q58" s="250">
        <f>R58+S58</f>
        <v>6678</v>
      </c>
      <c r="R58" s="251">
        <v>3318</v>
      </c>
      <c r="S58" s="280">
        <v>3360</v>
      </c>
    </row>
    <row r="59" spans="1:19" ht="16.5" customHeight="1">
      <c r="A59" s="279" t="s">
        <v>184</v>
      </c>
      <c r="B59" s="250">
        <f>C59+D59</f>
        <v>22804</v>
      </c>
      <c r="C59" s="251">
        <f t="shared" si="18"/>
        <v>11218</v>
      </c>
      <c r="D59" s="251">
        <f t="shared" si="18"/>
        <v>11586</v>
      </c>
      <c r="E59" s="250">
        <f>F59+G59</f>
        <v>1369</v>
      </c>
      <c r="F59" s="251">
        <v>714</v>
      </c>
      <c r="G59" s="251">
        <v>655</v>
      </c>
      <c r="H59" s="250">
        <f>I59+J59</f>
        <v>4503</v>
      </c>
      <c r="I59" s="251">
        <v>2172</v>
      </c>
      <c r="J59" s="251">
        <v>2331</v>
      </c>
      <c r="K59" s="250">
        <f>L59+M59</f>
        <v>3487</v>
      </c>
      <c r="L59" s="251">
        <v>1728</v>
      </c>
      <c r="M59" s="251">
        <v>1759</v>
      </c>
      <c r="N59" s="250">
        <f>O59+P59</f>
        <v>6192</v>
      </c>
      <c r="O59" s="251">
        <v>3062</v>
      </c>
      <c r="P59" s="251">
        <v>3130</v>
      </c>
      <c r="Q59" s="250">
        <f>R59+S59</f>
        <v>7253</v>
      </c>
      <c r="R59" s="251">
        <v>3542</v>
      </c>
      <c r="S59" s="280">
        <v>3711</v>
      </c>
    </row>
    <row r="60" spans="1:19" s="59" customFormat="1" ht="16.5" customHeight="1">
      <c r="A60" s="281" t="s">
        <v>59</v>
      </c>
      <c r="B60" s="241">
        <f t="shared" ref="B60:S60" si="19">SUM(B61:B65)</f>
        <v>121884</v>
      </c>
      <c r="C60" s="242">
        <f t="shared" si="19"/>
        <v>60663</v>
      </c>
      <c r="D60" s="242">
        <f t="shared" si="19"/>
        <v>61221</v>
      </c>
      <c r="E60" s="241">
        <f t="shared" si="19"/>
        <v>7028</v>
      </c>
      <c r="F60" s="242">
        <f t="shared" si="19"/>
        <v>3621</v>
      </c>
      <c r="G60" s="242">
        <f t="shared" si="19"/>
        <v>3407</v>
      </c>
      <c r="H60" s="241">
        <f t="shared" si="19"/>
        <v>24808</v>
      </c>
      <c r="I60" s="242">
        <f t="shared" si="19"/>
        <v>11978</v>
      </c>
      <c r="J60" s="242">
        <f t="shared" si="19"/>
        <v>12830</v>
      </c>
      <c r="K60" s="241">
        <f t="shared" si="19"/>
        <v>17269</v>
      </c>
      <c r="L60" s="242">
        <f t="shared" si="19"/>
        <v>8568</v>
      </c>
      <c r="M60" s="242">
        <f t="shared" si="19"/>
        <v>8701</v>
      </c>
      <c r="N60" s="241">
        <f t="shared" si="19"/>
        <v>34020</v>
      </c>
      <c r="O60" s="242">
        <f t="shared" si="19"/>
        <v>17123</v>
      </c>
      <c r="P60" s="242">
        <f t="shared" si="19"/>
        <v>16897</v>
      </c>
      <c r="Q60" s="241">
        <f t="shared" si="19"/>
        <v>38759</v>
      </c>
      <c r="R60" s="242">
        <f t="shared" si="19"/>
        <v>19373</v>
      </c>
      <c r="S60" s="278">
        <f t="shared" si="19"/>
        <v>19386</v>
      </c>
    </row>
    <row r="61" spans="1:19" ht="16.5" customHeight="1">
      <c r="A61" s="279" t="s">
        <v>182</v>
      </c>
      <c r="B61" s="250">
        <f>C61+D61</f>
        <v>22643</v>
      </c>
      <c r="C61" s="251">
        <f t="shared" ref="C61:D65" si="20">F61+I61+L61+O61+R61</f>
        <v>11357</v>
      </c>
      <c r="D61" s="251">
        <f t="shared" si="20"/>
        <v>11286</v>
      </c>
      <c r="E61" s="250">
        <f>F61+G61</f>
        <v>1323</v>
      </c>
      <c r="F61" s="251">
        <v>716</v>
      </c>
      <c r="G61" s="251">
        <v>607</v>
      </c>
      <c r="H61" s="250">
        <f>I61+J61</f>
        <v>4536</v>
      </c>
      <c r="I61" s="251">
        <v>2223</v>
      </c>
      <c r="J61" s="251">
        <v>2313</v>
      </c>
      <c r="K61" s="250">
        <f>L61+M61</f>
        <v>3259</v>
      </c>
      <c r="L61" s="251">
        <v>1620</v>
      </c>
      <c r="M61" s="251">
        <v>1639</v>
      </c>
      <c r="N61" s="250">
        <f>O61+P61</f>
        <v>6182</v>
      </c>
      <c r="O61" s="251">
        <v>3134</v>
      </c>
      <c r="P61" s="251">
        <v>3048</v>
      </c>
      <c r="Q61" s="250">
        <f>R61+S61</f>
        <v>7343</v>
      </c>
      <c r="R61" s="251">
        <v>3664</v>
      </c>
      <c r="S61" s="280">
        <v>3679</v>
      </c>
    </row>
    <row r="62" spans="1:19" ht="16.5" customHeight="1">
      <c r="A62" s="279" t="s">
        <v>181</v>
      </c>
      <c r="B62" s="250">
        <f>C62+D62</f>
        <v>22476</v>
      </c>
      <c r="C62" s="251">
        <f t="shared" si="20"/>
        <v>11183</v>
      </c>
      <c r="D62" s="251">
        <f t="shared" si="20"/>
        <v>11293</v>
      </c>
      <c r="E62" s="250">
        <f>F62+G62</f>
        <v>1260</v>
      </c>
      <c r="F62" s="251">
        <v>649</v>
      </c>
      <c r="G62" s="251">
        <v>611</v>
      </c>
      <c r="H62" s="250">
        <f>I62+J62</f>
        <v>4503</v>
      </c>
      <c r="I62" s="251">
        <v>2166</v>
      </c>
      <c r="J62" s="251">
        <v>2337</v>
      </c>
      <c r="K62" s="250">
        <f>L62+M62</f>
        <v>3264</v>
      </c>
      <c r="L62" s="251">
        <v>1647</v>
      </c>
      <c r="M62" s="251">
        <v>1617</v>
      </c>
      <c r="N62" s="250">
        <f>O62+P62</f>
        <v>6293</v>
      </c>
      <c r="O62" s="251">
        <v>3214</v>
      </c>
      <c r="P62" s="251">
        <v>3079</v>
      </c>
      <c r="Q62" s="250">
        <f>R62+S62</f>
        <v>7156</v>
      </c>
      <c r="R62" s="251">
        <v>3507</v>
      </c>
      <c r="S62" s="280">
        <v>3649</v>
      </c>
    </row>
    <row r="63" spans="1:19" ht="16.5" customHeight="1">
      <c r="A63" s="279" t="s">
        <v>180</v>
      </c>
      <c r="B63" s="250">
        <f>C63+D63</f>
        <v>25347</v>
      </c>
      <c r="C63" s="251">
        <f t="shared" si="20"/>
        <v>12666</v>
      </c>
      <c r="D63" s="251">
        <f t="shared" si="20"/>
        <v>12681</v>
      </c>
      <c r="E63" s="250">
        <f>F63+G63</f>
        <v>1376</v>
      </c>
      <c r="F63" s="251">
        <v>721</v>
      </c>
      <c r="G63" s="251">
        <v>655</v>
      </c>
      <c r="H63" s="250">
        <f>I63+J63</f>
        <v>5197</v>
      </c>
      <c r="I63" s="251">
        <v>2536</v>
      </c>
      <c r="J63" s="251">
        <v>2661</v>
      </c>
      <c r="K63" s="250">
        <f>L63+M63</f>
        <v>3542</v>
      </c>
      <c r="L63" s="251">
        <v>1761</v>
      </c>
      <c r="M63" s="251">
        <v>1781</v>
      </c>
      <c r="N63" s="250">
        <f>O63+P63</f>
        <v>7123</v>
      </c>
      <c r="O63" s="251">
        <v>3593</v>
      </c>
      <c r="P63" s="251">
        <v>3530</v>
      </c>
      <c r="Q63" s="250">
        <f>R63+S63</f>
        <v>8109</v>
      </c>
      <c r="R63" s="251">
        <v>4055</v>
      </c>
      <c r="S63" s="280">
        <v>4054</v>
      </c>
    </row>
    <row r="64" spans="1:19" ht="16.5" customHeight="1">
      <c r="A64" s="279" t="s">
        <v>179</v>
      </c>
      <c r="B64" s="250">
        <f>C64+D64</f>
        <v>25626</v>
      </c>
      <c r="C64" s="251">
        <f t="shared" si="20"/>
        <v>12618</v>
      </c>
      <c r="D64" s="251">
        <f t="shared" si="20"/>
        <v>13008</v>
      </c>
      <c r="E64" s="250">
        <f>F64+G64</f>
        <v>1529</v>
      </c>
      <c r="F64" s="251">
        <v>755</v>
      </c>
      <c r="G64" s="251">
        <v>774</v>
      </c>
      <c r="H64" s="250">
        <f>I64+J64</f>
        <v>5158</v>
      </c>
      <c r="I64" s="251">
        <v>2468</v>
      </c>
      <c r="J64" s="251">
        <v>2690</v>
      </c>
      <c r="K64" s="250">
        <f>L64+M64</f>
        <v>3570</v>
      </c>
      <c r="L64" s="251">
        <v>1732</v>
      </c>
      <c r="M64" s="251">
        <v>1838</v>
      </c>
      <c r="N64" s="250">
        <f>O64+P64</f>
        <v>7192</v>
      </c>
      <c r="O64" s="251">
        <v>3583</v>
      </c>
      <c r="P64" s="251">
        <v>3609</v>
      </c>
      <c r="Q64" s="250">
        <f>R64+S64</f>
        <v>8177</v>
      </c>
      <c r="R64" s="251">
        <v>4080</v>
      </c>
      <c r="S64" s="280">
        <v>4097</v>
      </c>
    </row>
    <row r="65" spans="1:19" ht="16.5" customHeight="1">
      <c r="A65" s="279" t="s">
        <v>143</v>
      </c>
      <c r="B65" s="250">
        <f>C65+D65</f>
        <v>25792</v>
      </c>
      <c r="C65" s="251">
        <f t="shared" si="20"/>
        <v>12839</v>
      </c>
      <c r="D65" s="251">
        <f t="shared" si="20"/>
        <v>12953</v>
      </c>
      <c r="E65" s="250">
        <f>F65+G65</f>
        <v>1540</v>
      </c>
      <c r="F65" s="251">
        <v>780</v>
      </c>
      <c r="G65" s="251">
        <v>760</v>
      </c>
      <c r="H65" s="250">
        <f>I65+J65</f>
        <v>5414</v>
      </c>
      <c r="I65" s="251">
        <v>2585</v>
      </c>
      <c r="J65" s="251">
        <v>2829</v>
      </c>
      <c r="K65" s="250">
        <f>L65+M65</f>
        <v>3634</v>
      </c>
      <c r="L65" s="251">
        <v>1808</v>
      </c>
      <c r="M65" s="251">
        <v>1826</v>
      </c>
      <c r="N65" s="250">
        <f>O65+P65</f>
        <v>7230</v>
      </c>
      <c r="O65" s="251">
        <v>3599</v>
      </c>
      <c r="P65" s="251">
        <v>3631</v>
      </c>
      <c r="Q65" s="250">
        <f>R65+S65</f>
        <v>7974</v>
      </c>
      <c r="R65" s="251">
        <v>4067</v>
      </c>
      <c r="S65" s="280">
        <v>3907</v>
      </c>
    </row>
    <row r="66" spans="1:19" s="59" customFormat="1" ht="16.5" customHeight="1">
      <c r="A66" s="281" t="s">
        <v>65</v>
      </c>
      <c r="B66" s="241">
        <f t="shared" ref="B66:S66" si="21">SUM(B67:B71)</f>
        <v>126905</v>
      </c>
      <c r="C66" s="242">
        <f t="shared" si="21"/>
        <v>62819</v>
      </c>
      <c r="D66" s="242">
        <f t="shared" si="21"/>
        <v>64086</v>
      </c>
      <c r="E66" s="241">
        <f t="shared" si="21"/>
        <v>7837</v>
      </c>
      <c r="F66" s="242">
        <f t="shared" si="21"/>
        <v>3925</v>
      </c>
      <c r="G66" s="242">
        <f t="shared" si="21"/>
        <v>3912</v>
      </c>
      <c r="H66" s="241">
        <f t="shared" si="21"/>
        <v>26831</v>
      </c>
      <c r="I66" s="242">
        <f t="shared" si="21"/>
        <v>13106</v>
      </c>
      <c r="J66" s="242">
        <f t="shared" si="21"/>
        <v>13725</v>
      </c>
      <c r="K66" s="241">
        <f t="shared" si="21"/>
        <v>17475</v>
      </c>
      <c r="L66" s="242">
        <f t="shared" si="21"/>
        <v>8372</v>
      </c>
      <c r="M66" s="242">
        <f t="shared" si="21"/>
        <v>9103</v>
      </c>
      <c r="N66" s="241">
        <f t="shared" si="21"/>
        <v>37158</v>
      </c>
      <c r="O66" s="242">
        <f t="shared" si="21"/>
        <v>18189</v>
      </c>
      <c r="P66" s="242">
        <f t="shared" si="21"/>
        <v>18969</v>
      </c>
      <c r="Q66" s="241">
        <f t="shared" si="21"/>
        <v>37604</v>
      </c>
      <c r="R66" s="242">
        <f t="shared" si="21"/>
        <v>19227</v>
      </c>
      <c r="S66" s="278">
        <f t="shared" si="21"/>
        <v>18377</v>
      </c>
    </row>
    <row r="67" spans="1:19" ht="16.5" customHeight="1">
      <c r="A67" s="279" t="s">
        <v>178</v>
      </c>
      <c r="B67" s="250">
        <f>C67+D67</f>
        <v>26657</v>
      </c>
      <c r="C67" s="251">
        <f t="shared" ref="C67:D71" si="22">F67+I67+L67+O67+R67</f>
        <v>13228</v>
      </c>
      <c r="D67" s="251">
        <f t="shared" si="22"/>
        <v>13429</v>
      </c>
      <c r="E67" s="250">
        <f>F67+G67</f>
        <v>1574</v>
      </c>
      <c r="F67" s="251">
        <v>787</v>
      </c>
      <c r="G67" s="251">
        <v>787</v>
      </c>
      <c r="H67" s="250">
        <f>I67+J67</f>
        <v>5571</v>
      </c>
      <c r="I67" s="251">
        <v>2679</v>
      </c>
      <c r="J67" s="251">
        <v>2892</v>
      </c>
      <c r="K67" s="250">
        <f>L67+M67</f>
        <v>3716</v>
      </c>
      <c r="L67" s="251">
        <v>1821</v>
      </c>
      <c r="M67" s="251">
        <v>1895</v>
      </c>
      <c r="N67" s="250">
        <f>O67+P67</f>
        <v>7546</v>
      </c>
      <c r="O67" s="251">
        <v>3689</v>
      </c>
      <c r="P67" s="251">
        <v>3857</v>
      </c>
      <c r="Q67" s="250">
        <f>R67+S67</f>
        <v>8250</v>
      </c>
      <c r="R67" s="251">
        <v>4252</v>
      </c>
      <c r="S67" s="280">
        <v>3998</v>
      </c>
    </row>
    <row r="68" spans="1:19" ht="16.5" customHeight="1">
      <c r="A68" s="279" t="s">
        <v>194</v>
      </c>
      <c r="B68" s="250">
        <f>C68+D68</f>
        <v>26052</v>
      </c>
      <c r="C68" s="251">
        <f t="shared" si="22"/>
        <v>12949</v>
      </c>
      <c r="D68" s="251">
        <f t="shared" si="22"/>
        <v>13103</v>
      </c>
      <c r="E68" s="250">
        <f>F68+G68</f>
        <v>1670</v>
      </c>
      <c r="F68" s="251">
        <v>830</v>
      </c>
      <c r="G68" s="251">
        <v>840</v>
      </c>
      <c r="H68" s="250">
        <f>I68+J68</f>
        <v>5436</v>
      </c>
      <c r="I68" s="251">
        <v>2717</v>
      </c>
      <c r="J68" s="251">
        <v>2719</v>
      </c>
      <c r="K68" s="250">
        <f>L68+M68</f>
        <v>3560</v>
      </c>
      <c r="L68" s="251">
        <v>1698</v>
      </c>
      <c r="M68" s="251">
        <v>1862</v>
      </c>
      <c r="N68" s="250">
        <f>O68+P68</f>
        <v>7522</v>
      </c>
      <c r="O68" s="251">
        <v>3678</v>
      </c>
      <c r="P68" s="251">
        <v>3844</v>
      </c>
      <c r="Q68" s="250">
        <f>R68+S68</f>
        <v>7864</v>
      </c>
      <c r="R68" s="251">
        <v>4026</v>
      </c>
      <c r="S68" s="280">
        <v>3838</v>
      </c>
    </row>
    <row r="69" spans="1:19" ht="16.5" customHeight="1">
      <c r="A69" s="279" t="s">
        <v>140</v>
      </c>
      <c r="B69" s="250">
        <f>C69+D69</f>
        <v>24720</v>
      </c>
      <c r="C69" s="251">
        <f t="shared" si="22"/>
        <v>12274</v>
      </c>
      <c r="D69" s="251">
        <f t="shared" si="22"/>
        <v>12446</v>
      </c>
      <c r="E69" s="250">
        <f>F69+G69</f>
        <v>1590</v>
      </c>
      <c r="F69" s="251">
        <v>787</v>
      </c>
      <c r="G69" s="251">
        <v>803</v>
      </c>
      <c r="H69" s="250">
        <f>I69+J69</f>
        <v>5336</v>
      </c>
      <c r="I69" s="251">
        <v>2588</v>
      </c>
      <c r="J69" s="251">
        <v>2748</v>
      </c>
      <c r="K69" s="250">
        <f>L69+M69</f>
        <v>3357</v>
      </c>
      <c r="L69" s="251">
        <v>1652</v>
      </c>
      <c r="M69" s="251">
        <v>1705</v>
      </c>
      <c r="N69" s="250">
        <f>O69+P69</f>
        <v>7178</v>
      </c>
      <c r="O69" s="251">
        <v>3496</v>
      </c>
      <c r="P69" s="251">
        <v>3682</v>
      </c>
      <c r="Q69" s="250">
        <f>R69+S69</f>
        <v>7259</v>
      </c>
      <c r="R69" s="251">
        <v>3751</v>
      </c>
      <c r="S69" s="280">
        <v>3508</v>
      </c>
    </row>
    <row r="70" spans="1:19" ht="16.5" customHeight="1">
      <c r="A70" s="279" t="s">
        <v>173</v>
      </c>
      <c r="B70" s="250">
        <f>C70+D70</f>
        <v>25959</v>
      </c>
      <c r="C70" s="251">
        <f t="shared" si="22"/>
        <v>12804</v>
      </c>
      <c r="D70" s="251">
        <f t="shared" si="22"/>
        <v>13155</v>
      </c>
      <c r="E70" s="250">
        <f>F70+G70</f>
        <v>1577</v>
      </c>
      <c r="F70" s="251">
        <v>790</v>
      </c>
      <c r="G70" s="251">
        <v>787</v>
      </c>
      <c r="H70" s="250">
        <f>I70+J70</f>
        <v>5418</v>
      </c>
      <c r="I70" s="251">
        <v>2632</v>
      </c>
      <c r="J70" s="251">
        <v>2786</v>
      </c>
      <c r="K70" s="250">
        <f>L70+M70</f>
        <v>3544</v>
      </c>
      <c r="L70" s="251">
        <v>1695</v>
      </c>
      <c r="M70" s="251">
        <v>1849</v>
      </c>
      <c r="N70" s="250">
        <f>O70+P70</f>
        <v>7774</v>
      </c>
      <c r="O70" s="251">
        <v>3887</v>
      </c>
      <c r="P70" s="251">
        <v>3887</v>
      </c>
      <c r="Q70" s="250">
        <f>R70+S70</f>
        <v>7646</v>
      </c>
      <c r="R70" s="251">
        <v>3800</v>
      </c>
      <c r="S70" s="280">
        <v>3846</v>
      </c>
    </row>
    <row r="71" spans="1:19" ht="16.5" customHeight="1">
      <c r="A71" s="279" t="s">
        <v>193</v>
      </c>
      <c r="B71" s="250">
        <f>C71+D71</f>
        <v>23517</v>
      </c>
      <c r="C71" s="251">
        <f t="shared" si="22"/>
        <v>11564</v>
      </c>
      <c r="D71" s="251">
        <f t="shared" si="22"/>
        <v>11953</v>
      </c>
      <c r="E71" s="250">
        <f>F71+G71</f>
        <v>1426</v>
      </c>
      <c r="F71" s="251">
        <v>731</v>
      </c>
      <c r="G71" s="251">
        <v>695</v>
      </c>
      <c r="H71" s="250">
        <f>I71+J71</f>
        <v>5070</v>
      </c>
      <c r="I71" s="251">
        <v>2490</v>
      </c>
      <c r="J71" s="251">
        <v>2580</v>
      </c>
      <c r="K71" s="250">
        <f>L71+M71</f>
        <v>3298</v>
      </c>
      <c r="L71" s="251">
        <v>1506</v>
      </c>
      <c r="M71" s="251">
        <v>1792</v>
      </c>
      <c r="N71" s="250">
        <f>O71+P71</f>
        <v>7138</v>
      </c>
      <c r="O71" s="251">
        <v>3439</v>
      </c>
      <c r="P71" s="251">
        <v>3699</v>
      </c>
      <c r="Q71" s="250">
        <f>R71+S71</f>
        <v>6585</v>
      </c>
      <c r="R71" s="251">
        <v>3398</v>
      </c>
      <c r="S71" s="280">
        <v>3187</v>
      </c>
    </row>
    <row r="72" spans="1:19" s="59" customFormat="1" ht="16.5" customHeight="1">
      <c r="A72" s="281" t="s">
        <v>71</v>
      </c>
      <c r="B72" s="241">
        <f t="shared" ref="B72:S72" si="23">SUM(B73:B77)</f>
        <v>108859</v>
      </c>
      <c r="C72" s="242">
        <f t="shared" si="23"/>
        <v>54164</v>
      </c>
      <c r="D72" s="242">
        <f t="shared" si="23"/>
        <v>54695</v>
      </c>
      <c r="E72" s="241">
        <f t="shared" si="23"/>
        <v>7638</v>
      </c>
      <c r="F72" s="242">
        <f t="shared" si="23"/>
        <v>3741</v>
      </c>
      <c r="G72" s="242">
        <f t="shared" si="23"/>
        <v>3897</v>
      </c>
      <c r="H72" s="241">
        <f t="shared" si="23"/>
        <v>22652</v>
      </c>
      <c r="I72" s="242">
        <f t="shared" si="23"/>
        <v>11098</v>
      </c>
      <c r="J72" s="242">
        <f t="shared" si="23"/>
        <v>11554</v>
      </c>
      <c r="K72" s="241">
        <f t="shared" si="23"/>
        <v>15513</v>
      </c>
      <c r="L72" s="242">
        <f t="shared" si="23"/>
        <v>7325</v>
      </c>
      <c r="M72" s="242">
        <f t="shared" si="23"/>
        <v>8188</v>
      </c>
      <c r="N72" s="241">
        <f t="shared" si="23"/>
        <v>34190</v>
      </c>
      <c r="O72" s="242">
        <f t="shared" si="23"/>
        <v>16770</v>
      </c>
      <c r="P72" s="242">
        <f t="shared" si="23"/>
        <v>17420</v>
      </c>
      <c r="Q72" s="241">
        <f t="shared" si="23"/>
        <v>28866</v>
      </c>
      <c r="R72" s="242">
        <f t="shared" si="23"/>
        <v>15230</v>
      </c>
      <c r="S72" s="278">
        <f t="shared" si="23"/>
        <v>13636</v>
      </c>
    </row>
    <row r="73" spans="1:19" ht="16.5" customHeight="1">
      <c r="A73" s="279" t="s">
        <v>141</v>
      </c>
      <c r="B73" s="250">
        <f>C73+D73</f>
        <v>22699</v>
      </c>
      <c r="C73" s="251">
        <f t="shared" ref="C73:D77" si="24">F73+I73+L73+O73+R73</f>
        <v>11539</v>
      </c>
      <c r="D73" s="251">
        <f t="shared" si="24"/>
        <v>11160</v>
      </c>
      <c r="E73" s="250">
        <f>F73+G73</f>
        <v>1520</v>
      </c>
      <c r="F73" s="251">
        <v>783</v>
      </c>
      <c r="G73" s="251">
        <v>737</v>
      </c>
      <c r="H73" s="250">
        <f>I73+J73</f>
        <v>4732</v>
      </c>
      <c r="I73" s="251">
        <v>2363</v>
      </c>
      <c r="J73" s="251">
        <v>2369</v>
      </c>
      <c r="K73" s="250">
        <f>L73+M73</f>
        <v>3053</v>
      </c>
      <c r="L73" s="251">
        <v>1513</v>
      </c>
      <c r="M73" s="251">
        <v>1540</v>
      </c>
      <c r="N73" s="250">
        <f>O73+P73</f>
        <v>7010</v>
      </c>
      <c r="O73" s="251">
        <v>3564</v>
      </c>
      <c r="P73" s="251">
        <v>3446</v>
      </c>
      <c r="Q73" s="250">
        <f>R73+S73</f>
        <v>6384</v>
      </c>
      <c r="R73" s="251">
        <v>3316</v>
      </c>
      <c r="S73" s="280">
        <v>3068</v>
      </c>
    </row>
    <row r="74" spans="1:19" ht="16.5" customHeight="1">
      <c r="A74" s="279" t="s">
        <v>175</v>
      </c>
      <c r="B74" s="250">
        <f>C74+D74</f>
        <v>22625</v>
      </c>
      <c r="C74" s="251">
        <f t="shared" si="24"/>
        <v>11040</v>
      </c>
      <c r="D74" s="251">
        <f t="shared" si="24"/>
        <v>11585</v>
      </c>
      <c r="E74" s="250">
        <f>F74+G74</f>
        <v>1546</v>
      </c>
      <c r="F74" s="251">
        <v>752</v>
      </c>
      <c r="G74" s="251">
        <v>794</v>
      </c>
      <c r="H74" s="250">
        <f>I74+J74</f>
        <v>4610</v>
      </c>
      <c r="I74" s="251">
        <v>2278</v>
      </c>
      <c r="J74" s="251">
        <v>2332</v>
      </c>
      <c r="K74" s="250">
        <f>L74+M74</f>
        <v>3167</v>
      </c>
      <c r="L74" s="251">
        <v>1488</v>
      </c>
      <c r="M74" s="251">
        <v>1679</v>
      </c>
      <c r="N74" s="250">
        <f>O74+P74</f>
        <v>7043</v>
      </c>
      <c r="O74" s="251">
        <v>3393</v>
      </c>
      <c r="P74" s="251">
        <v>3650</v>
      </c>
      <c r="Q74" s="250">
        <f>R74+S74</f>
        <v>6259</v>
      </c>
      <c r="R74" s="251">
        <v>3129</v>
      </c>
      <c r="S74" s="280">
        <v>3130</v>
      </c>
    </row>
    <row r="75" spans="1:19" ht="16.5" customHeight="1">
      <c r="A75" s="279" t="s">
        <v>144</v>
      </c>
      <c r="B75" s="250">
        <f>C75+D75</f>
        <v>21213</v>
      </c>
      <c r="C75" s="251">
        <f t="shared" si="24"/>
        <v>10612</v>
      </c>
      <c r="D75" s="251">
        <f t="shared" si="24"/>
        <v>10601</v>
      </c>
      <c r="E75" s="250">
        <f>F75+G75</f>
        <v>1501</v>
      </c>
      <c r="F75" s="251">
        <v>719</v>
      </c>
      <c r="G75" s="251">
        <v>782</v>
      </c>
      <c r="H75" s="250">
        <f>I75+J75</f>
        <v>4524</v>
      </c>
      <c r="I75" s="251">
        <v>2234</v>
      </c>
      <c r="J75" s="251">
        <v>2290</v>
      </c>
      <c r="K75" s="250">
        <f>L75+M75</f>
        <v>3029</v>
      </c>
      <c r="L75" s="251">
        <v>1429</v>
      </c>
      <c r="M75" s="251">
        <v>1600</v>
      </c>
      <c r="N75" s="250">
        <f>O75+P75</f>
        <v>6619</v>
      </c>
      <c r="O75" s="251">
        <v>3255</v>
      </c>
      <c r="P75" s="251">
        <v>3364</v>
      </c>
      <c r="Q75" s="250">
        <f>R75+S75</f>
        <v>5540</v>
      </c>
      <c r="R75" s="251">
        <v>2975</v>
      </c>
      <c r="S75" s="280">
        <v>2565</v>
      </c>
    </row>
    <row r="76" spans="1:19" ht="16.5" customHeight="1">
      <c r="A76" s="279" t="s">
        <v>174</v>
      </c>
      <c r="B76" s="250">
        <f>C76+D76</f>
        <v>21172</v>
      </c>
      <c r="C76" s="251">
        <f t="shared" si="24"/>
        <v>10508</v>
      </c>
      <c r="D76" s="251">
        <f t="shared" si="24"/>
        <v>10664</v>
      </c>
      <c r="E76" s="250">
        <f>F76+G76</f>
        <v>1559</v>
      </c>
      <c r="F76" s="251">
        <v>746</v>
      </c>
      <c r="G76" s="251">
        <v>813</v>
      </c>
      <c r="H76" s="250">
        <f>I76+J76</f>
        <v>4343</v>
      </c>
      <c r="I76" s="251">
        <v>2120</v>
      </c>
      <c r="J76" s="251">
        <v>2223</v>
      </c>
      <c r="K76" s="250">
        <f>L76+M76</f>
        <v>3053</v>
      </c>
      <c r="L76" s="251">
        <v>1445</v>
      </c>
      <c r="M76" s="251">
        <v>1608</v>
      </c>
      <c r="N76" s="250">
        <f>O76+P76</f>
        <v>6747</v>
      </c>
      <c r="O76" s="251">
        <v>3262</v>
      </c>
      <c r="P76" s="251">
        <v>3485</v>
      </c>
      <c r="Q76" s="250">
        <f>R76+S76</f>
        <v>5470</v>
      </c>
      <c r="R76" s="251">
        <v>2935</v>
      </c>
      <c r="S76" s="280">
        <v>2535</v>
      </c>
    </row>
    <row r="77" spans="1:19" ht="16.5" customHeight="1">
      <c r="A77" s="279" t="s">
        <v>142</v>
      </c>
      <c r="B77" s="250">
        <f>C77+D77</f>
        <v>21150</v>
      </c>
      <c r="C77" s="251">
        <f t="shared" si="24"/>
        <v>10465</v>
      </c>
      <c r="D77" s="251">
        <f t="shared" si="24"/>
        <v>10685</v>
      </c>
      <c r="E77" s="250">
        <f>F77+G77</f>
        <v>1512</v>
      </c>
      <c r="F77" s="251">
        <v>741</v>
      </c>
      <c r="G77" s="251">
        <v>771</v>
      </c>
      <c r="H77" s="250">
        <f>I77+J77</f>
        <v>4443</v>
      </c>
      <c r="I77" s="251">
        <v>2103</v>
      </c>
      <c r="J77" s="251">
        <v>2340</v>
      </c>
      <c r="K77" s="250">
        <f>L77+M77</f>
        <v>3211</v>
      </c>
      <c r="L77" s="251">
        <v>1450</v>
      </c>
      <c r="M77" s="251">
        <v>1761</v>
      </c>
      <c r="N77" s="250">
        <f>O77+P77</f>
        <v>6771</v>
      </c>
      <c r="O77" s="251">
        <v>3296</v>
      </c>
      <c r="P77" s="251">
        <v>3475</v>
      </c>
      <c r="Q77" s="250">
        <f>R77+S77</f>
        <v>5213</v>
      </c>
      <c r="R77" s="251">
        <v>2875</v>
      </c>
      <c r="S77" s="280">
        <v>2338</v>
      </c>
    </row>
    <row r="78" spans="1:19" s="59" customFormat="1" ht="16.5" customHeight="1">
      <c r="A78" s="281" t="s">
        <v>78</v>
      </c>
      <c r="B78" s="241">
        <f t="shared" ref="B78:S78" si="25">SUM(B79:B83)</f>
        <v>102259</v>
      </c>
      <c r="C78" s="242">
        <f t="shared" si="25"/>
        <v>49124</v>
      </c>
      <c r="D78" s="242">
        <f t="shared" si="25"/>
        <v>53135</v>
      </c>
      <c r="E78" s="241">
        <f t="shared" si="25"/>
        <v>8399</v>
      </c>
      <c r="F78" s="242">
        <f t="shared" si="25"/>
        <v>3989</v>
      </c>
      <c r="G78" s="242">
        <f t="shared" si="25"/>
        <v>4410</v>
      </c>
      <c r="H78" s="241">
        <f t="shared" si="25"/>
        <v>21208</v>
      </c>
      <c r="I78" s="242">
        <f t="shared" si="25"/>
        <v>10009</v>
      </c>
      <c r="J78" s="242">
        <f t="shared" si="25"/>
        <v>11199</v>
      </c>
      <c r="K78" s="241">
        <f t="shared" si="25"/>
        <v>16661</v>
      </c>
      <c r="L78" s="242">
        <f t="shared" si="25"/>
        <v>7587</v>
      </c>
      <c r="M78" s="242">
        <f t="shared" si="25"/>
        <v>9074</v>
      </c>
      <c r="N78" s="241">
        <f t="shared" si="25"/>
        <v>33387</v>
      </c>
      <c r="O78" s="242">
        <f t="shared" si="25"/>
        <v>15916</v>
      </c>
      <c r="P78" s="242">
        <f t="shared" si="25"/>
        <v>17471</v>
      </c>
      <c r="Q78" s="241">
        <f t="shared" si="25"/>
        <v>22604</v>
      </c>
      <c r="R78" s="242">
        <f t="shared" si="25"/>
        <v>11623</v>
      </c>
      <c r="S78" s="278">
        <f t="shared" si="25"/>
        <v>10981</v>
      </c>
    </row>
    <row r="79" spans="1:19" ht="16.5" customHeight="1">
      <c r="A79" s="279" t="s">
        <v>197</v>
      </c>
      <c r="B79" s="250">
        <f>C79+D79</f>
        <v>21537</v>
      </c>
      <c r="C79" s="251">
        <f t="shared" ref="C79:D83" si="26">F79+I79+L79+O79+R79</f>
        <v>10480</v>
      </c>
      <c r="D79" s="251">
        <f t="shared" si="26"/>
        <v>11057</v>
      </c>
      <c r="E79" s="250">
        <f>F79+G79</f>
        <v>1656</v>
      </c>
      <c r="F79" s="251">
        <v>787</v>
      </c>
      <c r="G79" s="251">
        <v>869</v>
      </c>
      <c r="H79" s="250">
        <f>I79+J79</f>
        <v>4445</v>
      </c>
      <c r="I79" s="251">
        <v>2156</v>
      </c>
      <c r="J79" s="251">
        <v>2289</v>
      </c>
      <c r="K79" s="250">
        <f>L79+M79</f>
        <v>3338</v>
      </c>
      <c r="L79" s="251">
        <v>1497</v>
      </c>
      <c r="M79" s="251">
        <v>1841</v>
      </c>
      <c r="N79" s="250">
        <f>O79+P79</f>
        <v>7060</v>
      </c>
      <c r="O79" s="251">
        <v>3413</v>
      </c>
      <c r="P79" s="251">
        <v>3647</v>
      </c>
      <c r="Q79" s="250">
        <f>R79+S79</f>
        <v>5038</v>
      </c>
      <c r="R79" s="251">
        <v>2627</v>
      </c>
      <c r="S79" s="280">
        <v>2411</v>
      </c>
    </row>
    <row r="80" spans="1:19" ht="16.5" customHeight="1">
      <c r="A80" s="279" t="s">
        <v>145</v>
      </c>
      <c r="B80" s="250">
        <f>C80+D80</f>
        <v>23237</v>
      </c>
      <c r="C80" s="251">
        <f t="shared" si="26"/>
        <v>11175</v>
      </c>
      <c r="D80" s="251">
        <f t="shared" si="26"/>
        <v>12062</v>
      </c>
      <c r="E80" s="250">
        <f>F80+G80</f>
        <v>1819</v>
      </c>
      <c r="F80" s="251">
        <v>847</v>
      </c>
      <c r="G80" s="251">
        <v>972</v>
      </c>
      <c r="H80" s="250">
        <f>I80+J80</f>
        <v>4813</v>
      </c>
      <c r="I80" s="251">
        <v>2294</v>
      </c>
      <c r="J80" s="251">
        <v>2519</v>
      </c>
      <c r="K80" s="250">
        <f>L80+M80</f>
        <v>3653</v>
      </c>
      <c r="L80" s="251">
        <v>1639</v>
      </c>
      <c r="M80" s="251">
        <v>2014</v>
      </c>
      <c r="N80" s="250">
        <f>O80+P80</f>
        <v>7624</v>
      </c>
      <c r="O80" s="251">
        <v>3628</v>
      </c>
      <c r="P80" s="251">
        <v>3996</v>
      </c>
      <c r="Q80" s="250">
        <f>R80+S80</f>
        <v>5328</v>
      </c>
      <c r="R80" s="251">
        <v>2767</v>
      </c>
      <c r="S80" s="280">
        <v>2561</v>
      </c>
    </row>
    <row r="81" spans="1:19" ht="16.5" customHeight="1">
      <c r="A81" s="279" t="s">
        <v>146</v>
      </c>
      <c r="B81" s="250">
        <f>C81+D81</f>
        <v>20842</v>
      </c>
      <c r="C81" s="251">
        <f t="shared" si="26"/>
        <v>9947</v>
      </c>
      <c r="D81" s="251">
        <f t="shared" si="26"/>
        <v>10895</v>
      </c>
      <c r="E81" s="250">
        <f>F81+G81</f>
        <v>1653</v>
      </c>
      <c r="F81" s="251">
        <v>796</v>
      </c>
      <c r="G81" s="251">
        <v>857</v>
      </c>
      <c r="H81" s="250">
        <f>I81+J81</f>
        <v>4284</v>
      </c>
      <c r="I81" s="251">
        <v>1989</v>
      </c>
      <c r="J81" s="251">
        <v>2295</v>
      </c>
      <c r="K81" s="250">
        <f>L81+M81</f>
        <v>3423</v>
      </c>
      <c r="L81" s="251">
        <v>1566</v>
      </c>
      <c r="M81" s="251">
        <v>1857</v>
      </c>
      <c r="N81" s="250">
        <f>O81+P81</f>
        <v>6913</v>
      </c>
      <c r="O81" s="251">
        <v>3262</v>
      </c>
      <c r="P81" s="251">
        <v>3651</v>
      </c>
      <c r="Q81" s="250">
        <f>R81+S81</f>
        <v>4569</v>
      </c>
      <c r="R81" s="251">
        <v>2334</v>
      </c>
      <c r="S81" s="280">
        <v>2235</v>
      </c>
    </row>
    <row r="82" spans="1:19" ht="16.5" customHeight="1">
      <c r="A82" s="279" t="s">
        <v>196</v>
      </c>
      <c r="B82" s="250">
        <f>C82+D82</f>
        <v>18500</v>
      </c>
      <c r="C82" s="251">
        <f t="shared" si="26"/>
        <v>8847</v>
      </c>
      <c r="D82" s="251">
        <f t="shared" si="26"/>
        <v>9653</v>
      </c>
      <c r="E82" s="250">
        <f>F82+G82</f>
        <v>1626</v>
      </c>
      <c r="F82" s="251">
        <v>777</v>
      </c>
      <c r="G82" s="251">
        <v>849</v>
      </c>
      <c r="H82" s="250">
        <f>I82+J82</f>
        <v>3873</v>
      </c>
      <c r="I82" s="251">
        <v>1777</v>
      </c>
      <c r="J82" s="251">
        <v>2096</v>
      </c>
      <c r="K82" s="250">
        <f>L82+M82</f>
        <v>3105</v>
      </c>
      <c r="L82" s="251">
        <v>1444</v>
      </c>
      <c r="M82" s="251">
        <v>1661</v>
      </c>
      <c r="N82" s="250">
        <f>O82+P82</f>
        <v>5916</v>
      </c>
      <c r="O82" s="251">
        <v>2791</v>
      </c>
      <c r="P82" s="251">
        <v>3125</v>
      </c>
      <c r="Q82" s="250">
        <f>R82+S82</f>
        <v>3980</v>
      </c>
      <c r="R82" s="251">
        <v>2058</v>
      </c>
      <c r="S82" s="280">
        <v>1922</v>
      </c>
    </row>
    <row r="83" spans="1:19" ht="16.5" customHeight="1">
      <c r="A83" s="279" t="s">
        <v>177</v>
      </c>
      <c r="B83" s="250">
        <f>C83+D83</f>
        <v>18143</v>
      </c>
      <c r="C83" s="251">
        <f t="shared" si="26"/>
        <v>8675</v>
      </c>
      <c r="D83" s="251">
        <f t="shared" si="26"/>
        <v>9468</v>
      </c>
      <c r="E83" s="250">
        <f>F83+G83</f>
        <v>1645</v>
      </c>
      <c r="F83" s="251">
        <v>782</v>
      </c>
      <c r="G83" s="251">
        <v>863</v>
      </c>
      <c r="H83" s="250">
        <f>I83+J83</f>
        <v>3793</v>
      </c>
      <c r="I83" s="251">
        <v>1793</v>
      </c>
      <c r="J83" s="251">
        <v>2000</v>
      </c>
      <c r="K83" s="250">
        <f>L83+M83</f>
        <v>3142</v>
      </c>
      <c r="L83" s="251">
        <v>1441</v>
      </c>
      <c r="M83" s="251">
        <v>1701</v>
      </c>
      <c r="N83" s="250">
        <f>O83+P83</f>
        <v>5874</v>
      </c>
      <c r="O83" s="251">
        <v>2822</v>
      </c>
      <c r="P83" s="251">
        <v>3052</v>
      </c>
      <c r="Q83" s="250">
        <f>R83+S83</f>
        <v>3689</v>
      </c>
      <c r="R83" s="251">
        <v>1837</v>
      </c>
      <c r="S83" s="280">
        <v>1852</v>
      </c>
    </row>
    <row r="84" spans="1:19" s="59" customFormat="1" ht="16.5" customHeight="1">
      <c r="A84" s="281" t="s">
        <v>83</v>
      </c>
      <c r="B84" s="241">
        <f t="shared" ref="B84:S84" si="27">SUM(B85:B89)</f>
        <v>69865</v>
      </c>
      <c r="C84" s="242">
        <f t="shared" si="27"/>
        <v>32901</v>
      </c>
      <c r="D84" s="242">
        <f t="shared" si="27"/>
        <v>36964</v>
      </c>
      <c r="E84" s="241">
        <f t="shared" si="27"/>
        <v>6735</v>
      </c>
      <c r="F84" s="242">
        <f t="shared" si="27"/>
        <v>3123</v>
      </c>
      <c r="G84" s="242">
        <f t="shared" si="27"/>
        <v>3612</v>
      </c>
      <c r="H84" s="241">
        <f t="shared" si="27"/>
        <v>14625</v>
      </c>
      <c r="I84" s="242">
        <f t="shared" si="27"/>
        <v>6834</v>
      </c>
      <c r="J84" s="242">
        <f t="shared" si="27"/>
        <v>7791</v>
      </c>
      <c r="K84" s="241">
        <f t="shared" si="27"/>
        <v>12493</v>
      </c>
      <c r="L84" s="242">
        <f t="shared" si="27"/>
        <v>5732</v>
      </c>
      <c r="M84" s="242">
        <f t="shared" si="27"/>
        <v>6761</v>
      </c>
      <c r="N84" s="241">
        <f t="shared" si="27"/>
        <v>22670</v>
      </c>
      <c r="O84" s="242">
        <f t="shared" si="27"/>
        <v>10720</v>
      </c>
      <c r="P84" s="242">
        <f t="shared" si="27"/>
        <v>11950</v>
      </c>
      <c r="Q84" s="241">
        <f t="shared" si="27"/>
        <v>13342</v>
      </c>
      <c r="R84" s="242">
        <f t="shared" si="27"/>
        <v>6492</v>
      </c>
      <c r="S84" s="278">
        <f t="shared" si="27"/>
        <v>6850</v>
      </c>
    </row>
    <row r="85" spans="1:19" ht="16.5" customHeight="1">
      <c r="A85" s="279" t="s">
        <v>189</v>
      </c>
      <c r="B85" s="250">
        <f>C85+D85</f>
        <v>15341</v>
      </c>
      <c r="C85" s="251">
        <f t="shared" ref="C85:D89" si="28">F85+I85+L85+O85+R85</f>
        <v>7441</v>
      </c>
      <c r="D85" s="251">
        <f t="shared" si="28"/>
        <v>7900</v>
      </c>
      <c r="E85" s="250">
        <f>F85+G85</f>
        <v>1417</v>
      </c>
      <c r="F85" s="251">
        <v>698</v>
      </c>
      <c r="G85" s="251">
        <v>719</v>
      </c>
      <c r="H85" s="250">
        <f>I85+J85</f>
        <v>3224</v>
      </c>
      <c r="I85" s="251">
        <v>1531</v>
      </c>
      <c r="J85" s="251">
        <v>1693</v>
      </c>
      <c r="K85" s="250">
        <f>L85+M85</f>
        <v>2729</v>
      </c>
      <c r="L85" s="251">
        <v>1276</v>
      </c>
      <c r="M85" s="251">
        <v>1453</v>
      </c>
      <c r="N85" s="250">
        <f>O85+P85</f>
        <v>4926</v>
      </c>
      <c r="O85" s="251">
        <v>2415</v>
      </c>
      <c r="P85" s="251">
        <v>2511</v>
      </c>
      <c r="Q85" s="250">
        <f>R85+S85</f>
        <v>3045</v>
      </c>
      <c r="R85" s="251">
        <v>1521</v>
      </c>
      <c r="S85" s="280">
        <v>1524</v>
      </c>
    </row>
    <row r="86" spans="1:19" ht="16.5" customHeight="1">
      <c r="A86" s="279" t="s">
        <v>195</v>
      </c>
      <c r="B86" s="250">
        <f>C86+D86</f>
        <v>16341</v>
      </c>
      <c r="C86" s="251">
        <f t="shared" si="28"/>
        <v>7717</v>
      </c>
      <c r="D86" s="251">
        <f t="shared" si="28"/>
        <v>8624</v>
      </c>
      <c r="E86" s="250">
        <f>F86+G86</f>
        <v>1611</v>
      </c>
      <c r="F86" s="251">
        <v>732</v>
      </c>
      <c r="G86" s="251">
        <v>879</v>
      </c>
      <c r="H86" s="250">
        <f>I86+J86</f>
        <v>3413</v>
      </c>
      <c r="I86" s="251">
        <v>1623</v>
      </c>
      <c r="J86" s="251">
        <v>1790</v>
      </c>
      <c r="K86" s="250">
        <f>L86+M86</f>
        <v>2875</v>
      </c>
      <c r="L86" s="251">
        <v>1311</v>
      </c>
      <c r="M86" s="251">
        <v>1564</v>
      </c>
      <c r="N86" s="250">
        <f>O86+P86</f>
        <v>5369</v>
      </c>
      <c r="O86" s="251">
        <v>2540</v>
      </c>
      <c r="P86" s="251">
        <v>2829</v>
      </c>
      <c r="Q86" s="250">
        <f>R86+S86</f>
        <v>3073</v>
      </c>
      <c r="R86" s="251">
        <v>1511</v>
      </c>
      <c r="S86" s="280">
        <v>1562</v>
      </c>
    </row>
    <row r="87" spans="1:19" ht="16.5" customHeight="1">
      <c r="A87" s="279" t="s">
        <v>227</v>
      </c>
      <c r="B87" s="250">
        <f>C87+D87</f>
        <v>13535</v>
      </c>
      <c r="C87" s="251">
        <f t="shared" si="28"/>
        <v>6383</v>
      </c>
      <c r="D87" s="251">
        <f t="shared" si="28"/>
        <v>7152</v>
      </c>
      <c r="E87" s="250">
        <f>F87+G87</f>
        <v>1311</v>
      </c>
      <c r="F87" s="251">
        <v>618</v>
      </c>
      <c r="G87" s="251">
        <v>693</v>
      </c>
      <c r="H87" s="250">
        <f>I87+J87</f>
        <v>2788</v>
      </c>
      <c r="I87" s="251">
        <v>1284</v>
      </c>
      <c r="J87" s="251">
        <v>1504</v>
      </c>
      <c r="K87" s="250">
        <f>L87+M87</f>
        <v>2337</v>
      </c>
      <c r="L87" s="251">
        <v>1066</v>
      </c>
      <c r="M87" s="251">
        <v>1271</v>
      </c>
      <c r="N87" s="250">
        <f>O87+P87</f>
        <v>4443</v>
      </c>
      <c r="O87" s="251">
        <v>2116</v>
      </c>
      <c r="P87" s="251">
        <v>2327</v>
      </c>
      <c r="Q87" s="250">
        <f>R87+S87</f>
        <v>2656</v>
      </c>
      <c r="R87" s="251">
        <v>1299</v>
      </c>
      <c r="S87" s="280">
        <v>1357</v>
      </c>
    </row>
    <row r="88" spans="1:19" ht="16.5" customHeight="1">
      <c r="A88" s="279" t="s">
        <v>190</v>
      </c>
      <c r="B88" s="250">
        <f>C88+D88</f>
        <v>11607</v>
      </c>
      <c r="C88" s="251">
        <f t="shared" si="28"/>
        <v>5356</v>
      </c>
      <c r="D88" s="251">
        <f t="shared" si="28"/>
        <v>6251</v>
      </c>
      <c r="E88" s="250">
        <f>F88+G88</f>
        <v>1120</v>
      </c>
      <c r="F88" s="251">
        <v>504</v>
      </c>
      <c r="G88" s="251">
        <v>616</v>
      </c>
      <c r="H88" s="250">
        <f>I88+J88</f>
        <v>2465</v>
      </c>
      <c r="I88" s="251">
        <v>1131</v>
      </c>
      <c r="J88" s="251">
        <v>1334</v>
      </c>
      <c r="K88" s="250">
        <f>L88+M88</f>
        <v>2112</v>
      </c>
      <c r="L88" s="251">
        <v>974</v>
      </c>
      <c r="M88" s="251">
        <v>1138</v>
      </c>
      <c r="N88" s="250">
        <f>O88+P88</f>
        <v>3730</v>
      </c>
      <c r="O88" s="251">
        <v>1706</v>
      </c>
      <c r="P88" s="251">
        <v>2024</v>
      </c>
      <c r="Q88" s="250">
        <f>R88+S88</f>
        <v>2180</v>
      </c>
      <c r="R88" s="251">
        <v>1041</v>
      </c>
      <c r="S88" s="280">
        <v>1139</v>
      </c>
    </row>
    <row r="89" spans="1:19" ht="16.5" customHeight="1">
      <c r="A89" s="279" t="s">
        <v>139</v>
      </c>
      <c r="B89" s="250">
        <f>C89+D89</f>
        <v>13041</v>
      </c>
      <c r="C89" s="251">
        <f t="shared" si="28"/>
        <v>6004</v>
      </c>
      <c r="D89" s="251">
        <f t="shared" si="28"/>
        <v>7037</v>
      </c>
      <c r="E89" s="250">
        <f>F89+G89</f>
        <v>1276</v>
      </c>
      <c r="F89" s="251">
        <v>571</v>
      </c>
      <c r="G89" s="251">
        <v>705</v>
      </c>
      <c r="H89" s="250">
        <f>I89+J89</f>
        <v>2735</v>
      </c>
      <c r="I89" s="251">
        <v>1265</v>
      </c>
      <c r="J89" s="251">
        <v>1470</v>
      </c>
      <c r="K89" s="250">
        <f>L89+M89</f>
        <v>2440</v>
      </c>
      <c r="L89" s="251">
        <v>1105</v>
      </c>
      <c r="M89" s="251">
        <v>1335</v>
      </c>
      <c r="N89" s="250">
        <f>O89+P89</f>
        <v>4202</v>
      </c>
      <c r="O89" s="251">
        <v>1943</v>
      </c>
      <c r="P89" s="251">
        <v>2259</v>
      </c>
      <c r="Q89" s="250">
        <f>R89+S89</f>
        <v>2388</v>
      </c>
      <c r="R89" s="251">
        <v>1120</v>
      </c>
      <c r="S89" s="280">
        <v>1268</v>
      </c>
    </row>
    <row r="90" spans="1:19" s="59" customFormat="1" ht="13.5" customHeight="1">
      <c r="A90" s="281" t="s">
        <v>91</v>
      </c>
      <c r="B90" s="241">
        <f t="shared" ref="B90:S90" si="29">SUM(B91:B95)</f>
        <v>54408</v>
      </c>
      <c r="C90" s="242">
        <f t="shared" si="29"/>
        <v>24521</v>
      </c>
      <c r="D90" s="242">
        <f t="shared" si="29"/>
        <v>29887</v>
      </c>
      <c r="E90" s="241">
        <f t="shared" si="29"/>
        <v>5696</v>
      </c>
      <c r="F90" s="242">
        <f t="shared" si="29"/>
        <v>2552</v>
      </c>
      <c r="G90" s="242">
        <f t="shared" si="29"/>
        <v>3144</v>
      </c>
      <c r="H90" s="241">
        <f t="shared" si="29"/>
        <v>11263</v>
      </c>
      <c r="I90" s="242">
        <f t="shared" si="29"/>
        <v>5070</v>
      </c>
      <c r="J90" s="242">
        <f t="shared" si="29"/>
        <v>6193</v>
      </c>
      <c r="K90" s="241">
        <f t="shared" si="29"/>
        <v>10122</v>
      </c>
      <c r="L90" s="242">
        <f t="shared" si="29"/>
        <v>4479</v>
      </c>
      <c r="M90" s="242">
        <f t="shared" si="29"/>
        <v>5643</v>
      </c>
      <c r="N90" s="241">
        <f t="shared" si="29"/>
        <v>17424</v>
      </c>
      <c r="O90" s="242">
        <f t="shared" si="29"/>
        <v>7983</v>
      </c>
      <c r="P90" s="242">
        <f t="shared" si="29"/>
        <v>9441</v>
      </c>
      <c r="Q90" s="241">
        <f t="shared" si="29"/>
        <v>9903</v>
      </c>
      <c r="R90" s="242">
        <f t="shared" si="29"/>
        <v>4437</v>
      </c>
      <c r="S90" s="278">
        <f t="shared" si="29"/>
        <v>5466</v>
      </c>
    </row>
    <row r="91" spans="1:19" ht="13.5" customHeight="1">
      <c r="A91" s="279" t="s">
        <v>192</v>
      </c>
      <c r="B91" s="250">
        <f>C91+D91</f>
        <v>10521</v>
      </c>
      <c r="C91" s="251">
        <f t="shared" ref="C91:D95" si="30">F91+I91+L91+O91+R91</f>
        <v>4840</v>
      </c>
      <c r="D91" s="251">
        <f t="shared" si="30"/>
        <v>5681</v>
      </c>
      <c r="E91" s="250">
        <f>F91+G91</f>
        <v>1075</v>
      </c>
      <c r="F91" s="251">
        <v>510</v>
      </c>
      <c r="G91" s="251">
        <v>565</v>
      </c>
      <c r="H91" s="250">
        <f>I91+J91</f>
        <v>2192</v>
      </c>
      <c r="I91" s="251">
        <v>1002</v>
      </c>
      <c r="J91" s="251">
        <v>1190</v>
      </c>
      <c r="K91" s="250">
        <f>L91+M91</f>
        <v>1898</v>
      </c>
      <c r="L91" s="251">
        <v>837</v>
      </c>
      <c r="M91" s="251">
        <v>1061</v>
      </c>
      <c r="N91" s="250">
        <f>O91+P91</f>
        <v>3423</v>
      </c>
      <c r="O91" s="251">
        <v>1591</v>
      </c>
      <c r="P91" s="251">
        <v>1832</v>
      </c>
      <c r="Q91" s="250">
        <f>R91+S91</f>
        <v>1933</v>
      </c>
      <c r="R91" s="251">
        <v>900</v>
      </c>
      <c r="S91" s="280">
        <v>1033</v>
      </c>
    </row>
    <row r="92" spans="1:19" ht="13.5" customHeight="1">
      <c r="A92" s="279" t="s">
        <v>170</v>
      </c>
      <c r="B92" s="250">
        <f>C92+D92</f>
        <v>11003</v>
      </c>
      <c r="C92" s="251">
        <f t="shared" si="30"/>
        <v>5033</v>
      </c>
      <c r="D92" s="251">
        <f t="shared" si="30"/>
        <v>5970</v>
      </c>
      <c r="E92" s="250">
        <f>F92+G92</f>
        <v>1127</v>
      </c>
      <c r="F92" s="251">
        <v>507</v>
      </c>
      <c r="G92" s="251">
        <v>620</v>
      </c>
      <c r="H92" s="250">
        <f>I92+J92</f>
        <v>2327</v>
      </c>
      <c r="I92" s="251">
        <v>1059</v>
      </c>
      <c r="J92" s="251">
        <v>1268</v>
      </c>
      <c r="K92" s="250">
        <f>L92+M92</f>
        <v>2025</v>
      </c>
      <c r="L92" s="251">
        <v>907</v>
      </c>
      <c r="M92" s="251">
        <v>1118</v>
      </c>
      <c r="N92" s="250">
        <f>O92+P92</f>
        <v>3563</v>
      </c>
      <c r="O92" s="251">
        <v>1688</v>
      </c>
      <c r="P92" s="251">
        <v>1875</v>
      </c>
      <c r="Q92" s="250">
        <f>R92+S92</f>
        <v>1961</v>
      </c>
      <c r="R92" s="251">
        <v>872</v>
      </c>
      <c r="S92" s="280">
        <v>1089</v>
      </c>
    </row>
    <row r="93" spans="1:19" ht="13.5" customHeight="1">
      <c r="A93" s="279" t="s">
        <v>169</v>
      </c>
      <c r="B93" s="250">
        <f>C93+D93</f>
        <v>11424</v>
      </c>
      <c r="C93" s="251">
        <f t="shared" si="30"/>
        <v>5117</v>
      </c>
      <c r="D93" s="251">
        <f t="shared" si="30"/>
        <v>6307</v>
      </c>
      <c r="E93" s="250">
        <f>F93+G93</f>
        <v>1212</v>
      </c>
      <c r="F93" s="251">
        <v>539</v>
      </c>
      <c r="G93" s="251">
        <v>673</v>
      </c>
      <c r="H93" s="250">
        <f>I93+J93</f>
        <v>2287</v>
      </c>
      <c r="I93" s="251">
        <v>1021</v>
      </c>
      <c r="J93" s="251">
        <v>1266</v>
      </c>
      <c r="K93" s="250">
        <f>L93+M93</f>
        <v>2167</v>
      </c>
      <c r="L93" s="251">
        <v>971</v>
      </c>
      <c r="M93" s="251">
        <v>1196</v>
      </c>
      <c r="N93" s="250">
        <f>O93+P93</f>
        <v>3653</v>
      </c>
      <c r="O93" s="251">
        <v>1655</v>
      </c>
      <c r="P93" s="251">
        <v>1998</v>
      </c>
      <c r="Q93" s="250">
        <f>R93+S93</f>
        <v>2105</v>
      </c>
      <c r="R93" s="251">
        <v>931</v>
      </c>
      <c r="S93" s="280">
        <v>1174</v>
      </c>
    </row>
    <row r="94" spans="1:19" ht="13.5" customHeight="1">
      <c r="A94" s="279" t="s">
        <v>166</v>
      </c>
      <c r="B94" s="250">
        <f>C94+D94</f>
        <v>10445</v>
      </c>
      <c r="C94" s="251">
        <f t="shared" si="30"/>
        <v>4725</v>
      </c>
      <c r="D94" s="251">
        <f t="shared" si="30"/>
        <v>5720</v>
      </c>
      <c r="E94" s="250">
        <f>F94+G94</f>
        <v>1111</v>
      </c>
      <c r="F94" s="251">
        <v>480</v>
      </c>
      <c r="G94" s="251">
        <v>631</v>
      </c>
      <c r="H94" s="250">
        <f>I94+J94</f>
        <v>2148</v>
      </c>
      <c r="I94" s="251">
        <v>980</v>
      </c>
      <c r="J94" s="251">
        <v>1168</v>
      </c>
      <c r="K94" s="250">
        <f>L94+M94</f>
        <v>1953</v>
      </c>
      <c r="L94" s="251">
        <v>855</v>
      </c>
      <c r="M94" s="251">
        <v>1098</v>
      </c>
      <c r="N94" s="250">
        <f>O94+P94</f>
        <v>3343</v>
      </c>
      <c r="O94" s="251">
        <v>1544</v>
      </c>
      <c r="P94" s="251">
        <v>1799</v>
      </c>
      <c r="Q94" s="250">
        <f>R94+S94</f>
        <v>1890</v>
      </c>
      <c r="R94" s="251">
        <v>866</v>
      </c>
      <c r="S94" s="280">
        <v>1024</v>
      </c>
    </row>
    <row r="95" spans="1:19" ht="13.5" customHeight="1">
      <c r="A95" s="279" t="s">
        <v>191</v>
      </c>
      <c r="B95" s="250">
        <f>C95+D95</f>
        <v>11015</v>
      </c>
      <c r="C95" s="251">
        <f t="shared" si="30"/>
        <v>4806</v>
      </c>
      <c r="D95" s="251">
        <f t="shared" si="30"/>
        <v>6209</v>
      </c>
      <c r="E95" s="250">
        <f>F95+G95</f>
        <v>1171</v>
      </c>
      <c r="F95" s="251">
        <v>516</v>
      </c>
      <c r="G95" s="251">
        <v>655</v>
      </c>
      <c r="H95" s="250">
        <f>I95+J95</f>
        <v>2309</v>
      </c>
      <c r="I95" s="251">
        <v>1008</v>
      </c>
      <c r="J95" s="251">
        <v>1301</v>
      </c>
      <c r="K95" s="250">
        <f>L95+M95</f>
        <v>2079</v>
      </c>
      <c r="L95" s="251">
        <v>909</v>
      </c>
      <c r="M95" s="251">
        <v>1170</v>
      </c>
      <c r="N95" s="250">
        <f>O95+P95</f>
        <v>3442</v>
      </c>
      <c r="O95" s="251">
        <v>1505</v>
      </c>
      <c r="P95" s="251">
        <v>1937</v>
      </c>
      <c r="Q95" s="250">
        <f>R95+S95</f>
        <v>2014</v>
      </c>
      <c r="R95" s="251">
        <v>868</v>
      </c>
      <c r="S95" s="280">
        <v>1146</v>
      </c>
    </row>
    <row r="96" spans="1:19" s="59" customFormat="1" ht="13.5" customHeight="1">
      <c r="A96" s="281" t="s">
        <v>94</v>
      </c>
      <c r="B96" s="241">
        <f t="shared" ref="B96:S96" si="31">SUM(B97:B101)</f>
        <v>40139</v>
      </c>
      <c r="C96" s="242">
        <f t="shared" si="31"/>
        <v>17495</v>
      </c>
      <c r="D96" s="242">
        <f t="shared" si="31"/>
        <v>22644</v>
      </c>
      <c r="E96" s="241">
        <f t="shared" si="31"/>
        <v>4532</v>
      </c>
      <c r="F96" s="242">
        <f t="shared" si="31"/>
        <v>1998</v>
      </c>
      <c r="G96" s="242">
        <f t="shared" si="31"/>
        <v>2534</v>
      </c>
      <c r="H96" s="241">
        <f t="shared" si="31"/>
        <v>8204</v>
      </c>
      <c r="I96" s="242">
        <f t="shared" si="31"/>
        <v>3574</v>
      </c>
      <c r="J96" s="242">
        <f t="shared" si="31"/>
        <v>4630</v>
      </c>
      <c r="K96" s="241">
        <f t="shared" si="31"/>
        <v>7463</v>
      </c>
      <c r="L96" s="242">
        <f t="shared" si="31"/>
        <v>3348</v>
      </c>
      <c r="M96" s="242">
        <f t="shared" si="31"/>
        <v>4115</v>
      </c>
      <c r="N96" s="241">
        <f t="shared" si="31"/>
        <v>12626</v>
      </c>
      <c r="O96" s="242">
        <f t="shared" si="31"/>
        <v>5505</v>
      </c>
      <c r="P96" s="242">
        <f t="shared" si="31"/>
        <v>7121</v>
      </c>
      <c r="Q96" s="241">
        <f t="shared" si="31"/>
        <v>7314</v>
      </c>
      <c r="R96" s="242">
        <f t="shared" si="31"/>
        <v>3070</v>
      </c>
      <c r="S96" s="278">
        <f t="shared" si="31"/>
        <v>4244</v>
      </c>
    </row>
    <row r="97" spans="1:19" ht="13.5" customHeight="1">
      <c r="A97" s="279" t="s">
        <v>168</v>
      </c>
      <c r="B97" s="250">
        <f>C97+D97</f>
        <v>8703</v>
      </c>
      <c r="C97" s="251">
        <f t="shared" ref="C97:D101" si="32">F97+I97+L97+O97+R97</f>
        <v>3947</v>
      </c>
      <c r="D97" s="251">
        <f t="shared" si="32"/>
        <v>4756</v>
      </c>
      <c r="E97" s="250">
        <f>F97+G97</f>
        <v>936</v>
      </c>
      <c r="F97" s="251">
        <v>391</v>
      </c>
      <c r="G97" s="251">
        <v>545</v>
      </c>
      <c r="H97" s="250">
        <f>I97+J97</f>
        <v>1787</v>
      </c>
      <c r="I97" s="251">
        <v>815</v>
      </c>
      <c r="J97" s="251">
        <v>972</v>
      </c>
      <c r="K97" s="250">
        <f>L97+M97</f>
        <v>1623</v>
      </c>
      <c r="L97" s="251">
        <v>738</v>
      </c>
      <c r="M97" s="251">
        <v>885</v>
      </c>
      <c r="N97" s="250">
        <f>O97+P97</f>
        <v>2735</v>
      </c>
      <c r="O97" s="251">
        <v>1257</v>
      </c>
      <c r="P97" s="251">
        <v>1478</v>
      </c>
      <c r="Q97" s="250">
        <f>R97+S97</f>
        <v>1622</v>
      </c>
      <c r="R97" s="251">
        <v>746</v>
      </c>
      <c r="S97" s="280">
        <v>876</v>
      </c>
    </row>
    <row r="98" spans="1:19" ht="13.5" customHeight="1">
      <c r="A98" s="279" t="s">
        <v>228</v>
      </c>
      <c r="B98" s="250">
        <f>C98+D98</f>
        <v>7650</v>
      </c>
      <c r="C98" s="251">
        <f t="shared" si="32"/>
        <v>3363</v>
      </c>
      <c r="D98" s="251">
        <f t="shared" si="32"/>
        <v>4287</v>
      </c>
      <c r="E98" s="250">
        <f>F98+G98</f>
        <v>891</v>
      </c>
      <c r="F98" s="251">
        <v>392</v>
      </c>
      <c r="G98" s="251">
        <v>499</v>
      </c>
      <c r="H98" s="250">
        <f>I98+J98</f>
        <v>1587</v>
      </c>
      <c r="I98" s="251">
        <v>709</v>
      </c>
      <c r="J98" s="251">
        <v>878</v>
      </c>
      <c r="K98" s="250">
        <f>L98+M98</f>
        <v>1421</v>
      </c>
      <c r="L98" s="251">
        <v>648</v>
      </c>
      <c r="M98" s="251">
        <v>773</v>
      </c>
      <c r="N98" s="250">
        <f>O98+P98</f>
        <v>2390</v>
      </c>
      <c r="O98" s="251">
        <v>1020</v>
      </c>
      <c r="P98" s="251">
        <v>1370</v>
      </c>
      <c r="Q98" s="250">
        <f>R98+S98</f>
        <v>1361</v>
      </c>
      <c r="R98" s="251">
        <v>594</v>
      </c>
      <c r="S98" s="280">
        <v>767</v>
      </c>
    </row>
    <row r="99" spans="1:19" ht="13.5" customHeight="1">
      <c r="A99" s="279" t="s">
        <v>165</v>
      </c>
      <c r="B99" s="250">
        <f>C99+D99</f>
        <v>7514</v>
      </c>
      <c r="C99" s="251">
        <f t="shared" si="32"/>
        <v>3242</v>
      </c>
      <c r="D99" s="251">
        <f t="shared" si="32"/>
        <v>4272</v>
      </c>
      <c r="E99" s="250">
        <f>F99+G99</f>
        <v>844</v>
      </c>
      <c r="F99" s="251">
        <v>402</v>
      </c>
      <c r="G99" s="251">
        <v>442</v>
      </c>
      <c r="H99" s="250">
        <f>I99+J99</f>
        <v>1552</v>
      </c>
      <c r="I99" s="251">
        <v>662</v>
      </c>
      <c r="J99" s="251">
        <v>890</v>
      </c>
      <c r="K99" s="250">
        <f>L99+M99</f>
        <v>1417</v>
      </c>
      <c r="L99" s="251">
        <v>618</v>
      </c>
      <c r="M99" s="251">
        <v>799</v>
      </c>
      <c r="N99" s="250">
        <f>O99+P99</f>
        <v>2356</v>
      </c>
      <c r="O99" s="251">
        <v>1014</v>
      </c>
      <c r="P99" s="251">
        <v>1342</v>
      </c>
      <c r="Q99" s="250">
        <f>R99+S99</f>
        <v>1345</v>
      </c>
      <c r="R99" s="251">
        <v>546</v>
      </c>
      <c r="S99" s="280">
        <v>799</v>
      </c>
    </row>
    <row r="100" spans="1:19" ht="13.5" customHeight="1">
      <c r="A100" s="279" t="s">
        <v>167</v>
      </c>
      <c r="B100" s="250">
        <f>C100+D100</f>
        <v>6863</v>
      </c>
      <c r="C100" s="251">
        <f t="shared" si="32"/>
        <v>2906</v>
      </c>
      <c r="D100" s="251">
        <f t="shared" si="32"/>
        <v>3957</v>
      </c>
      <c r="E100" s="250">
        <f>F100+G100</f>
        <v>790</v>
      </c>
      <c r="F100" s="251">
        <v>338</v>
      </c>
      <c r="G100" s="251">
        <v>452</v>
      </c>
      <c r="H100" s="250">
        <f>I100+J100</f>
        <v>1413</v>
      </c>
      <c r="I100" s="251">
        <v>620</v>
      </c>
      <c r="J100" s="251">
        <v>793</v>
      </c>
      <c r="K100" s="250">
        <f>L100+M100</f>
        <v>1288</v>
      </c>
      <c r="L100" s="251">
        <v>570</v>
      </c>
      <c r="M100" s="251">
        <v>718</v>
      </c>
      <c r="N100" s="250">
        <f>O100+P100</f>
        <v>2132</v>
      </c>
      <c r="O100" s="251">
        <v>882</v>
      </c>
      <c r="P100" s="251">
        <v>1250</v>
      </c>
      <c r="Q100" s="250">
        <f>R100+S100</f>
        <v>1240</v>
      </c>
      <c r="R100" s="251">
        <v>496</v>
      </c>
      <c r="S100" s="280">
        <v>744</v>
      </c>
    </row>
    <row r="101" spans="1:19" ht="13.5" customHeight="1">
      <c r="A101" s="279" t="s">
        <v>176</v>
      </c>
      <c r="B101" s="250">
        <f>C101+D101</f>
        <v>9409</v>
      </c>
      <c r="C101" s="251">
        <f t="shared" si="32"/>
        <v>4037</v>
      </c>
      <c r="D101" s="251">
        <f t="shared" si="32"/>
        <v>5372</v>
      </c>
      <c r="E101" s="250">
        <f>F101+G101</f>
        <v>1071</v>
      </c>
      <c r="F101" s="251">
        <v>475</v>
      </c>
      <c r="G101" s="251">
        <v>596</v>
      </c>
      <c r="H101" s="250">
        <f>I101+J101</f>
        <v>1865</v>
      </c>
      <c r="I101" s="251">
        <v>768</v>
      </c>
      <c r="J101" s="251">
        <v>1097</v>
      </c>
      <c r="K101" s="250">
        <f>L101+M101</f>
        <v>1714</v>
      </c>
      <c r="L101" s="251">
        <v>774</v>
      </c>
      <c r="M101" s="251">
        <v>940</v>
      </c>
      <c r="N101" s="250">
        <f>O101+P101</f>
        <v>3013</v>
      </c>
      <c r="O101" s="251">
        <v>1332</v>
      </c>
      <c r="P101" s="251">
        <v>1681</v>
      </c>
      <c r="Q101" s="250">
        <f>R101+S101</f>
        <v>1746</v>
      </c>
      <c r="R101" s="251">
        <v>688</v>
      </c>
      <c r="S101" s="280">
        <v>1058</v>
      </c>
    </row>
    <row r="102" spans="1:19" s="59" customFormat="1" ht="13.5" customHeight="1">
      <c r="A102" s="281" t="s">
        <v>100</v>
      </c>
      <c r="B102" s="241">
        <f t="shared" ref="B102:S102" si="33">SUM(B103:B107)</f>
        <v>28532</v>
      </c>
      <c r="C102" s="242">
        <f t="shared" si="33"/>
        <v>10961</v>
      </c>
      <c r="D102" s="242">
        <f t="shared" si="33"/>
        <v>17571</v>
      </c>
      <c r="E102" s="241">
        <f t="shared" si="33"/>
        <v>3342</v>
      </c>
      <c r="F102" s="242">
        <f t="shared" si="33"/>
        <v>1440</v>
      </c>
      <c r="G102" s="242">
        <f t="shared" si="33"/>
        <v>1902</v>
      </c>
      <c r="H102" s="241">
        <f t="shared" si="33"/>
        <v>5744</v>
      </c>
      <c r="I102" s="242">
        <f t="shared" si="33"/>
        <v>2231</v>
      </c>
      <c r="J102" s="242">
        <f t="shared" si="33"/>
        <v>3513</v>
      </c>
      <c r="K102" s="241">
        <f t="shared" si="33"/>
        <v>5262</v>
      </c>
      <c r="L102" s="242">
        <f t="shared" si="33"/>
        <v>2116</v>
      </c>
      <c r="M102" s="242">
        <f t="shared" si="33"/>
        <v>3146</v>
      </c>
      <c r="N102" s="241">
        <f t="shared" si="33"/>
        <v>8714</v>
      </c>
      <c r="O102" s="242">
        <f t="shared" si="33"/>
        <v>3376</v>
      </c>
      <c r="P102" s="242">
        <f t="shared" si="33"/>
        <v>5338</v>
      </c>
      <c r="Q102" s="241">
        <f t="shared" si="33"/>
        <v>5470</v>
      </c>
      <c r="R102" s="242">
        <f t="shared" si="33"/>
        <v>1798</v>
      </c>
      <c r="S102" s="278">
        <f t="shared" si="33"/>
        <v>3672</v>
      </c>
    </row>
    <row r="103" spans="1:19" ht="13.5" customHeight="1">
      <c r="A103" s="279" t="s">
        <v>163</v>
      </c>
      <c r="B103" s="250">
        <f>C103+D103</f>
        <v>7266</v>
      </c>
      <c r="C103" s="251">
        <f t="shared" ref="C103:D107" si="34">F103+I103+L103+O103+R103</f>
        <v>2915</v>
      </c>
      <c r="D103" s="251">
        <f t="shared" si="34"/>
        <v>4351</v>
      </c>
      <c r="E103" s="250">
        <f>F103+G103</f>
        <v>858</v>
      </c>
      <c r="F103" s="251">
        <v>365</v>
      </c>
      <c r="G103" s="251">
        <v>493</v>
      </c>
      <c r="H103" s="250">
        <f>I103+J103</f>
        <v>1465</v>
      </c>
      <c r="I103" s="251">
        <v>606</v>
      </c>
      <c r="J103" s="251">
        <v>859</v>
      </c>
      <c r="K103" s="250">
        <f>L103+M103</f>
        <v>1333</v>
      </c>
      <c r="L103" s="251">
        <v>559</v>
      </c>
      <c r="M103" s="251">
        <v>774</v>
      </c>
      <c r="N103" s="250">
        <f>O103+P103</f>
        <v>2207</v>
      </c>
      <c r="O103" s="251">
        <v>891</v>
      </c>
      <c r="P103" s="251">
        <v>1316</v>
      </c>
      <c r="Q103" s="250">
        <f>R103+S103</f>
        <v>1403</v>
      </c>
      <c r="R103" s="251">
        <v>494</v>
      </c>
      <c r="S103" s="280">
        <v>909</v>
      </c>
    </row>
    <row r="104" spans="1:19" ht="13.5" customHeight="1">
      <c r="A104" s="279" t="s">
        <v>162</v>
      </c>
      <c r="B104" s="250">
        <f>C104+D104</f>
        <v>5991</v>
      </c>
      <c r="C104" s="251">
        <f t="shared" si="34"/>
        <v>2300</v>
      </c>
      <c r="D104" s="251">
        <f t="shared" si="34"/>
        <v>3691</v>
      </c>
      <c r="E104" s="250">
        <f>F104+G104</f>
        <v>721</v>
      </c>
      <c r="F104" s="251">
        <v>301</v>
      </c>
      <c r="G104" s="251">
        <v>420</v>
      </c>
      <c r="H104" s="250">
        <f>I104+J104</f>
        <v>1183</v>
      </c>
      <c r="I104" s="251">
        <v>467</v>
      </c>
      <c r="J104" s="251">
        <v>716</v>
      </c>
      <c r="K104" s="250">
        <f>L104+M104</f>
        <v>1104</v>
      </c>
      <c r="L104" s="251">
        <v>444</v>
      </c>
      <c r="M104" s="251">
        <v>660</v>
      </c>
      <c r="N104" s="250">
        <f>O104+P104</f>
        <v>1843</v>
      </c>
      <c r="O104" s="251">
        <v>699</v>
      </c>
      <c r="P104" s="251">
        <v>1144</v>
      </c>
      <c r="Q104" s="250">
        <f>R104+S104</f>
        <v>1140</v>
      </c>
      <c r="R104" s="251">
        <v>389</v>
      </c>
      <c r="S104" s="280">
        <v>751</v>
      </c>
    </row>
    <row r="105" spans="1:19" ht="13.5" customHeight="1">
      <c r="A105" s="279" t="s">
        <v>160</v>
      </c>
      <c r="B105" s="250">
        <f>C105+D105</f>
        <v>5681</v>
      </c>
      <c r="C105" s="251">
        <f t="shared" si="34"/>
        <v>2204</v>
      </c>
      <c r="D105" s="251">
        <f t="shared" si="34"/>
        <v>3477</v>
      </c>
      <c r="E105" s="250">
        <f>F105+G105</f>
        <v>665</v>
      </c>
      <c r="F105" s="251">
        <v>289</v>
      </c>
      <c r="G105" s="251">
        <v>376</v>
      </c>
      <c r="H105" s="250">
        <f>I105+J105</f>
        <v>1177</v>
      </c>
      <c r="I105" s="251">
        <v>449</v>
      </c>
      <c r="J105" s="251">
        <v>728</v>
      </c>
      <c r="K105" s="250">
        <f>L105+M105</f>
        <v>1064</v>
      </c>
      <c r="L105" s="251">
        <v>451</v>
      </c>
      <c r="M105" s="251">
        <v>613</v>
      </c>
      <c r="N105" s="250">
        <f>O105+P105</f>
        <v>1732</v>
      </c>
      <c r="O105" s="251">
        <v>683</v>
      </c>
      <c r="P105" s="251">
        <v>1049</v>
      </c>
      <c r="Q105" s="250">
        <f>R105+S105</f>
        <v>1043</v>
      </c>
      <c r="R105" s="251">
        <v>332</v>
      </c>
      <c r="S105" s="280">
        <v>711</v>
      </c>
    </row>
    <row r="106" spans="1:19" ht="13.5" customHeight="1">
      <c r="A106" s="279" t="s">
        <v>161</v>
      </c>
      <c r="B106" s="250">
        <f>C106+D106</f>
        <v>5092</v>
      </c>
      <c r="C106" s="251">
        <f t="shared" si="34"/>
        <v>1924</v>
      </c>
      <c r="D106" s="251">
        <f t="shared" si="34"/>
        <v>3168</v>
      </c>
      <c r="E106" s="250">
        <f>F106+G106</f>
        <v>589</v>
      </c>
      <c r="F106" s="251">
        <v>259</v>
      </c>
      <c r="G106" s="251">
        <v>330</v>
      </c>
      <c r="H106" s="250">
        <f>I106+J106</f>
        <v>1026</v>
      </c>
      <c r="I106" s="251">
        <v>384</v>
      </c>
      <c r="J106" s="251">
        <v>642</v>
      </c>
      <c r="K106" s="250">
        <f>L106+M106</f>
        <v>934</v>
      </c>
      <c r="L106" s="251">
        <v>377</v>
      </c>
      <c r="M106" s="251">
        <v>557</v>
      </c>
      <c r="N106" s="250">
        <f>O106+P106</f>
        <v>1569</v>
      </c>
      <c r="O106" s="251">
        <v>587</v>
      </c>
      <c r="P106" s="251">
        <v>982</v>
      </c>
      <c r="Q106" s="250">
        <f>R106+S106</f>
        <v>974</v>
      </c>
      <c r="R106" s="251">
        <v>317</v>
      </c>
      <c r="S106" s="280">
        <v>657</v>
      </c>
    </row>
    <row r="107" spans="1:19" ht="13.5" customHeight="1">
      <c r="A107" s="279" t="s">
        <v>155</v>
      </c>
      <c r="B107" s="250">
        <f>C107+D107</f>
        <v>4502</v>
      </c>
      <c r="C107" s="251">
        <f t="shared" si="34"/>
        <v>1618</v>
      </c>
      <c r="D107" s="251">
        <f t="shared" si="34"/>
        <v>2884</v>
      </c>
      <c r="E107" s="250">
        <f>F107+G107</f>
        <v>509</v>
      </c>
      <c r="F107" s="251">
        <v>226</v>
      </c>
      <c r="G107" s="251">
        <v>283</v>
      </c>
      <c r="H107" s="250">
        <f>I107+J107</f>
        <v>893</v>
      </c>
      <c r="I107" s="251">
        <v>325</v>
      </c>
      <c r="J107" s="251">
        <v>568</v>
      </c>
      <c r="K107" s="250">
        <f>L107+M107</f>
        <v>827</v>
      </c>
      <c r="L107" s="251">
        <v>285</v>
      </c>
      <c r="M107" s="251">
        <v>542</v>
      </c>
      <c r="N107" s="250">
        <f>O107+P107</f>
        <v>1363</v>
      </c>
      <c r="O107" s="251">
        <v>516</v>
      </c>
      <c r="P107" s="251">
        <v>847</v>
      </c>
      <c r="Q107" s="250">
        <f>R107+S107</f>
        <v>910</v>
      </c>
      <c r="R107" s="251">
        <v>266</v>
      </c>
      <c r="S107" s="280">
        <v>644</v>
      </c>
    </row>
    <row r="108" spans="1:19" s="59" customFormat="1" ht="13.5" customHeight="1">
      <c r="A108" s="281" t="s">
        <v>107</v>
      </c>
      <c r="B108" s="241">
        <f t="shared" ref="B108:S108" si="35">SUM(B109:B113)</f>
        <v>14104</v>
      </c>
      <c r="C108" s="242">
        <f t="shared" si="35"/>
        <v>4372</v>
      </c>
      <c r="D108" s="242">
        <f t="shared" si="35"/>
        <v>9732</v>
      </c>
      <c r="E108" s="241">
        <f t="shared" si="35"/>
        <v>1634</v>
      </c>
      <c r="F108" s="242">
        <f t="shared" si="35"/>
        <v>634</v>
      </c>
      <c r="G108" s="242">
        <f t="shared" si="35"/>
        <v>1000</v>
      </c>
      <c r="H108" s="241">
        <f t="shared" si="35"/>
        <v>2866</v>
      </c>
      <c r="I108" s="242">
        <f t="shared" si="35"/>
        <v>920</v>
      </c>
      <c r="J108" s="242">
        <f t="shared" si="35"/>
        <v>1946</v>
      </c>
      <c r="K108" s="241">
        <f t="shared" si="35"/>
        <v>2598</v>
      </c>
      <c r="L108" s="242">
        <f t="shared" si="35"/>
        <v>819</v>
      </c>
      <c r="M108" s="242">
        <f t="shared" si="35"/>
        <v>1779</v>
      </c>
      <c r="N108" s="241">
        <f t="shared" si="35"/>
        <v>4257</v>
      </c>
      <c r="O108" s="242">
        <f t="shared" si="35"/>
        <v>1295</v>
      </c>
      <c r="P108" s="242">
        <f t="shared" si="35"/>
        <v>2962</v>
      </c>
      <c r="Q108" s="241">
        <f t="shared" si="35"/>
        <v>2749</v>
      </c>
      <c r="R108" s="242">
        <f t="shared" si="35"/>
        <v>704</v>
      </c>
      <c r="S108" s="278">
        <f t="shared" si="35"/>
        <v>2045</v>
      </c>
    </row>
    <row r="109" spans="1:19" ht="13.5" customHeight="1">
      <c r="A109" s="279" t="s">
        <v>153</v>
      </c>
      <c r="B109" s="250">
        <f>C109+D109</f>
        <v>3645</v>
      </c>
      <c r="C109" s="251">
        <f t="shared" ref="C109:D113" si="36">F109+I109+L109+O109+R109</f>
        <v>1216</v>
      </c>
      <c r="D109" s="251">
        <f t="shared" si="36"/>
        <v>2429</v>
      </c>
      <c r="E109" s="250">
        <f>F109+G109</f>
        <v>468</v>
      </c>
      <c r="F109" s="251">
        <v>207</v>
      </c>
      <c r="G109" s="251">
        <v>261</v>
      </c>
      <c r="H109" s="250">
        <f>I109+J109</f>
        <v>738</v>
      </c>
      <c r="I109" s="251">
        <v>257</v>
      </c>
      <c r="J109" s="251">
        <v>481</v>
      </c>
      <c r="K109" s="250">
        <f>L109+M109</f>
        <v>640</v>
      </c>
      <c r="L109" s="251">
        <v>209</v>
      </c>
      <c r="M109" s="251">
        <v>431</v>
      </c>
      <c r="N109" s="250">
        <f>O109+P109</f>
        <v>1103</v>
      </c>
      <c r="O109" s="251">
        <v>363</v>
      </c>
      <c r="P109" s="251">
        <v>740</v>
      </c>
      <c r="Q109" s="250">
        <f>R109+S109</f>
        <v>696</v>
      </c>
      <c r="R109" s="251">
        <v>180</v>
      </c>
      <c r="S109" s="280">
        <v>516</v>
      </c>
    </row>
    <row r="110" spans="1:19" ht="13.5" customHeight="1">
      <c r="A110" s="279" t="s">
        <v>164</v>
      </c>
      <c r="B110" s="250">
        <f>C110+D110</f>
        <v>3410</v>
      </c>
      <c r="C110" s="251">
        <f t="shared" si="36"/>
        <v>1096</v>
      </c>
      <c r="D110" s="251">
        <f t="shared" si="36"/>
        <v>2314</v>
      </c>
      <c r="E110" s="250">
        <f>F110+G110</f>
        <v>367</v>
      </c>
      <c r="F110" s="251">
        <v>129</v>
      </c>
      <c r="G110" s="251">
        <v>238</v>
      </c>
      <c r="H110" s="250">
        <f>I110+J110</f>
        <v>681</v>
      </c>
      <c r="I110" s="251">
        <v>241</v>
      </c>
      <c r="J110" s="251">
        <v>440</v>
      </c>
      <c r="K110" s="250">
        <f>L110+M110</f>
        <v>640</v>
      </c>
      <c r="L110" s="251">
        <v>215</v>
      </c>
      <c r="M110" s="251">
        <v>425</v>
      </c>
      <c r="N110" s="250">
        <f>O110+P110</f>
        <v>1028</v>
      </c>
      <c r="O110" s="251">
        <v>315</v>
      </c>
      <c r="P110" s="251">
        <v>713</v>
      </c>
      <c r="Q110" s="250">
        <f>R110+S110</f>
        <v>694</v>
      </c>
      <c r="R110" s="251">
        <v>196</v>
      </c>
      <c r="S110" s="280">
        <v>498</v>
      </c>
    </row>
    <row r="111" spans="1:19" ht="13.5" customHeight="1">
      <c r="A111" s="279" t="s">
        <v>159</v>
      </c>
      <c r="B111" s="250">
        <f>C111+D111</f>
        <v>2963</v>
      </c>
      <c r="C111" s="251">
        <f t="shared" si="36"/>
        <v>924</v>
      </c>
      <c r="D111" s="251">
        <f t="shared" si="36"/>
        <v>2039</v>
      </c>
      <c r="E111" s="250">
        <f>F111+G111</f>
        <v>327</v>
      </c>
      <c r="F111" s="251">
        <v>132</v>
      </c>
      <c r="G111" s="251">
        <v>195</v>
      </c>
      <c r="H111" s="250">
        <f>I111+J111</f>
        <v>576</v>
      </c>
      <c r="I111" s="251">
        <v>183</v>
      </c>
      <c r="J111" s="251">
        <v>393</v>
      </c>
      <c r="K111" s="250">
        <f>L111+M111</f>
        <v>542</v>
      </c>
      <c r="L111" s="251">
        <v>174</v>
      </c>
      <c r="M111" s="251">
        <v>368</v>
      </c>
      <c r="N111" s="250">
        <f>O111+P111</f>
        <v>919</v>
      </c>
      <c r="O111" s="251">
        <v>268</v>
      </c>
      <c r="P111" s="251">
        <v>651</v>
      </c>
      <c r="Q111" s="250">
        <f>R111+S111</f>
        <v>599</v>
      </c>
      <c r="R111" s="251">
        <v>167</v>
      </c>
      <c r="S111" s="280">
        <v>432</v>
      </c>
    </row>
    <row r="112" spans="1:19" ht="13.5" customHeight="1">
      <c r="A112" s="279" t="s">
        <v>147</v>
      </c>
      <c r="B112" s="250">
        <f>C112+D112</f>
        <v>2236</v>
      </c>
      <c r="C112" s="251">
        <f t="shared" si="36"/>
        <v>633</v>
      </c>
      <c r="D112" s="251">
        <f t="shared" si="36"/>
        <v>1603</v>
      </c>
      <c r="E112" s="250">
        <f>F112+G112</f>
        <v>251</v>
      </c>
      <c r="F112" s="251">
        <v>96</v>
      </c>
      <c r="G112" s="251">
        <v>155</v>
      </c>
      <c r="H112" s="250">
        <f>I112+J112</f>
        <v>493</v>
      </c>
      <c r="I112" s="251">
        <v>139</v>
      </c>
      <c r="J112" s="251">
        <v>354</v>
      </c>
      <c r="K112" s="250">
        <f>L112+M112</f>
        <v>431</v>
      </c>
      <c r="L112" s="251">
        <v>120</v>
      </c>
      <c r="M112" s="251">
        <v>311</v>
      </c>
      <c r="N112" s="250">
        <f>O112+P112</f>
        <v>665</v>
      </c>
      <c r="O112" s="251">
        <v>194</v>
      </c>
      <c r="P112" s="251">
        <v>471</v>
      </c>
      <c r="Q112" s="250">
        <f>R112+S112</f>
        <v>396</v>
      </c>
      <c r="R112" s="251">
        <v>84</v>
      </c>
      <c r="S112" s="280">
        <v>312</v>
      </c>
    </row>
    <row r="113" spans="1:19" ht="13.5" customHeight="1">
      <c r="A113" s="279" t="s">
        <v>157</v>
      </c>
      <c r="B113" s="250">
        <f>C113+D113</f>
        <v>1850</v>
      </c>
      <c r="C113" s="251">
        <f t="shared" si="36"/>
        <v>503</v>
      </c>
      <c r="D113" s="251">
        <f t="shared" si="36"/>
        <v>1347</v>
      </c>
      <c r="E113" s="250">
        <f>F113+G113</f>
        <v>221</v>
      </c>
      <c r="F113" s="251">
        <v>70</v>
      </c>
      <c r="G113" s="251">
        <v>151</v>
      </c>
      <c r="H113" s="250">
        <f>I113+J113</f>
        <v>378</v>
      </c>
      <c r="I113" s="251">
        <v>100</v>
      </c>
      <c r="J113" s="251">
        <v>278</v>
      </c>
      <c r="K113" s="250">
        <f>L113+M113</f>
        <v>345</v>
      </c>
      <c r="L113" s="251">
        <v>101</v>
      </c>
      <c r="M113" s="251">
        <v>244</v>
      </c>
      <c r="N113" s="250">
        <f>O113+P113</f>
        <v>542</v>
      </c>
      <c r="O113" s="251">
        <v>155</v>
      </c>
      <c r="P113" s="251">
        <v>387</v>
      </c>
      <c r="Q113" s="250">
        <f>R113+S113</f>
        <v>364</v>
      </c>
      <c r="R113" s="251">
        <v>77</v>
      </c>
      <c r="S113" s="280">
        <v>287</v>
      </c>
    </row>
    <row r="114" spans="1:19" s="59" customFormat="1" ht="13.5" customHeight="1">
      <c r="A114" s="281" t="s">
        <v>116</v>
      </c>
      <c r="B114" s="241">
        <f t="shared" ref="B114:S114" si="37">SUM(B115:B119)</f>
        <v>4994</v>
      </c>
      <c r="C114" s="242">
        <f t="shared" si="37"/>
        <v>1147</v>
      </c>
      <c r="D114" s="242">
        <f t="shared" si="37"/>
        <v>3847</v>
      </c>
      <c r="E114" s="241">
        <f t="shared" si="37"/>
        <v>566</v>
      </c>
      <c r="F114" s="242">
        <f t="shared" si="37"/>
        <v>172</v>
      </c>
      <c r="G114" s="242">
        <f t="shared" si="37"/>
        <v>394</v>
      </c>
      <c r="H114" s="241">
        <f t="shared" si="37"/>
        <v>990</v>
      </c>
      <c r="I114" s="242">
        <f t="shared" si="37"/>
        <v>248</v>
      </c>
      <c r="J114" s="242">
        <f t="shared" si="37"/>
        <v>742</v>
      </c>
      <c r="K114" s="241">
        <f t="shared" si="37"/>
        <v>923</v>
      </c>
      <c r="L114" s="242">
        <f t="shared" si="37"/>
        <v>210</v>
      </c>
      <c r="M114" s="242">
        <f t="shared" si="37"/>
        <v>713</v>
      </c>
      <c r="N114" s="241">
        <f t="shared" si="37"/>
        <v>1520</v>
      </c>
      <c r="O114" s="242">
        <f t="shared" si="37"/>
        <v>332</v>
      </c>
      <c r="P114" s="242">
        <f t="shared" si="37"/>
        <v>1188</v>
      </c>
      <c r="Q114" s="241">
        <f t="shared" si="37"/>
        <v>995</v>
      </c>
      <c r="R114" s="242">
        <f t="shared" si="37"/>
        <v>185</v>
      </c>
      <c r="S114" s="278">
        <f t="shared" si="37"/>
        <v>810</v>
      </c>
    </row>
    <row r="115" spans="1:19" ht="13.5" customHeight="1">
      <c r="A115" s="279" t="s">
        <v>150</v>
      </c>
      <c r="B115" s="250">
        <f>C115+D115</f>
        <v>1401</v>
      </c>
      <c r="C115" s="251">
        <f t="shared" ref="C115:D119" si="38">F115+I115+L115+O115+R115</f>
        <v>349</v>
      </c>
      <c r="D115" s="251">
        <f t="shared" si="38"/>
        <v>1052</v>
      </c>
      <c r="E115" s="250">
        <f>F115+G115</f>
        <v>164</v>
      </c>
      <c r="F115" s="251">
        <v>56</v>
      </c>
      <c r="G115" s="251">
        <v>108</v>
      </c>
      <c r="H115" s="250">
        <f>I115+J115</f>
        <v>265</v>
      </c>
      <c r="I115" s="251">
        <v>69</v>
      </c>
      <c r="J115" s="251">
        <v>196</v>
      </c>
      <c r="K115" s="250">
        <f>L115+M115</f>
        <v>226</v>
      </c>
      <c r="L115" s="251">
        <v>59</v>
      </c>
      <c r="M115" s="251">
        <v>167</v>
      </c>
      <c r="N115" s="250">
        <f>O115+P115</f>
        <v>482</v>
      </c>
      <c r="O115" s="251">
        <v>120</v>
      </c>
      <c r="P115" s="251">
        <v>362</v>
      </c>
      <c r="Q115" s="250">
        <f>R115+S115</f>
        <v>264</v>
      </c>
      <c r="R115" s="251">
        <v>45</v>
      </c>
      <c r="S115" s="280">
        <v>219</v>
      </c>
    </row>
    <row r="116" spans="1:19" ht="13.5" customHeight="1">
      <c r="A116" s="279" t="s">
        <v>171</v>
      </c>
      <c r="B116" s="250">
        <f>C116+D116</f>
        <v>1306</v>
      </c>
      <c r="C116" s="251">
        <f t="shared" si="38"/>
        <v>271</v>
      </c>
      <c r="D116" s="251">
        <f t="shared" si="38"/>
        <v>1035</v>
      </c>
      <c r="E116" s="250">
        <f>F116+G116</f>
        <v>139</v>
      </c>
      <c r="F116" s="251">
        <v>36</v>
      </c>
      <c r="G116" s="251">
        <v>103</v>
      </c>
      <c r="H116" s="250">
        <f>I116+J116</f>
        <v>240</v>
      </c>
      <c r="I116" s="251">
        <v>57</v>
      </c>
      <c r="J116" s="251">
        <v>183</v>
      </c>
      <c r="K116" s="250">
        <f>L116+M116</f>
        <v>250</v>
      </c>
      <c r="L116" s="251">
        <v>57</v>
      </c>
      <c r="M116" s="251">
        <v>193</v>
      </c>
      <c r="N116" s="250">
        <f>O116+P116</f>
        <v>388</v>
      </c>
      <c r="O116" s="251">
        <v>70</v>
      </c>
      <c r="P116" s="251">
        <v>318</v>
      </c>
      <c r="Q116" s="250">
        <f>R116+S116</f>
        <v>289</v>
      </c>
      <c r="R116" s="251">
        <v>51</v>
      </c>
      <c r="S116" s="280">
        <v>238</v>
      </c>
    </row>
    <row r="117" spans="1:19" ht="13.5" customHeight="1">
      <c r="A117" s="279" t="s">
        <v>158</v>
      </c>
      <c r="B117" s="250">
        <f>C117+D117</f>
        <v>1039</v>
      </c>
      <c r="C117" s="251">
        <f t="shared" si="38"/>
        <v>274</v>
      </c>
      <c r="D117" s="251">
        <f t="shared" si="38"/>
        <v>765</v>
      </c>
      <c r="E117" s="250">
        <f>F117+G117</f>
        <v>125</v>
      </c>
      <c r="F117" s="251">
        <v>42</v>
      </c>
      <c r="G117" s="251">
        <v>83</v>
      </c>
      <c r="H117" s="250">
        <f>I117+J117</f>
        <v>221</v>
      </c>
      <c r="I117" s="251">
        <v>64</v>
      </c>
      <c r="J117" s="251">
        <v>157</v>
      </c>
      <c r="K117" s="250">
        <f>L117+M117</f>
        <v>208</v>
      </c>
      <c r="L117" s="251">
        <v>49</v>
      </c>
      <c r="M117" s="251">
        <v>159</v>
      </c>
      <c r="N117" s="250">
        <f>O117+P117</f>
        <v>281</v>
      </c>
      <c r="O117" s="251">
        <v>71</v>
      </c>
      <c r="P117" s="251">
        <v>210</v>
      </c>
      <c r="Q117" s="250">
        <f>R117+S117</f>
        <v>204</v>
      </c>
      <c r="R117" s="251">
        <v>48</v>
      </c>
      <c r="S117" s="280">
        <v>156</v>
      </c>
    </row>
    <row r="118" spans="1:19" ht="13.5" customHeight="1">
      <c r="A118" s="279" t="s">
        <v>154</v>
      </c>
      <c r="B118" s="250">
        <f>C118+D118</f>
        <v>722</v>
      </c>
      <c r="C118" s="251">
        <f t="shared" si="38"/>
        <v>143</v>
      </c>
      <c r="D118" s="251">
        <f t="shared" si="38"/>
        <v>579</v>
      </c>
      <c r="E118" s="250">
        <f>F118+G118</f>
        <v>76</v>
      </c>
      <c r="F118" s="251">
        <v>25</v>
      </c>
      <c r="G118" s="251">
        <v>51</v>
      </c>
      <c r="H118" s="250">
        <f>I118+J118</f>
        <v>156</v>
      </c>
      <c r="I118" s="251">
        <v>29</v>
      </c>
      <c r="J118" s="251">
        <v>127</v>
      </c>
      <c r="K118" s="250">
        <f>L118+M118</f>
        <v>140</v>
      </c>
      <c r="L118" s="251">
        <v>31</v>
      </c>
      <c r="M118" s="251">
        <v>109</v>
      </c>
      <c r="N118" s="250">
        <f>O118+P118</f>
        <v>213</v>
      </c>
      <c r="O118" s="251">
        <v>33</v>
      </c>
      <c r="P118" s="251">
        <v>180</v>
      </c>
      <c r="Q118" s="250">
        <f>R118+S118</f>
        <v>137</v>
      </c>
      <c r="R118" s="251">
        <v>25</v>
      </c>
      <c r="S118" s="280">
        <v>112</v>
      </c>
    </row>
    <row r="119" spans="1:19" ht="13.5" customHeight="1">
      <c r="A119" s="279" t="s">
        <v>148</v>
      </c>
      <c r="B119" s="250">
        <f>C119+D119</f>
        <v>526</v>
      </c>
      <c r="C119" s="251">
        <f t="shared" si="38"/>
        <v>110</v>
      </c>
      <c r="D119" s="251">
        <f t="shared" si="38"/>
        <v>416</v>
      </c>
      <c r="E119" s="250">
        <f>F119+G119</f>
        <v>62</v>
      </c>
      <c r="F119" s="251">
        <v>13</v>
      </c>
      <c r="G119" s="251">
        <v>49</v>
      </c>
      <c r="H119" s="250">
        <f>I119+J119</f>
        <v>108</v>
      </c>
      <c r="I119" s="251">
        <v>29</v>
      </c>
      <c r="J119" s="251">
        <v>79</v>
      </c>
      <c r="K119" s="250">
        <f>L119+M119</f>
        <v>99</v>
      </c>
      <c r="L119" s="251">
        <v>14</v>
      </c>
      <c r="M119" s="251">
        <v>85</v>
      </c>
      <c r="N119" s="250">
        <f>O119+P119</f>
        <v>156</v>
      </c>
      <c r="O119" s="251">
        <v>38</v>
      </c>
      <c r="P119" s="251">
        <v>118</v>
      </c>
      <c r="Q119" s="250">
        <f>R119+S119</f>
        <v>101</v>
      </c>
      <c r="R119" s="251">
        <v>16</v>
      </c>
      <c r="S119" s="280">
        <v>85</v>
      </c>
    </row>
    <row r="120" spans="1:19" s="59" customFormat="1" ht="13.5" customHeight="1">
      <c r="A120" s="281" t="s">
        <v>117</v>
      </c>
      <c r="B120" s="241">
        <f t="shared" ref="B120:S120" si="39">SUM(B121:B125)</f>
        <v>1072</v>
      </c>
      <c r="C120" s="242">
        <f t="shared" si="39"/>
        <v>169</v>
      </c>
      <c r="D120" s="242">
        <f t="shared" si="39"/>
        <v>903</v>
      </c>
      <c r="E120" s="241">
        <f t="shared" si="39"/>
        <v>122</v>
      </c>
      <c r="F120" s="242">
        <f t="shared" si="39"/>
        <v>25</v>
      </c>
      <c r="G120" s="242">
        <f t="shared" si="39"/>
        <v>97</v>
      </c>
      <c r="H120" s="241">
        <f t="shared" si="39"/>
        <v>218</v>
      </c>
      <c r="I120" s="242">
        <f t="shared" si="39"/>
        <v>27</v>
      </c>
      <c r="J120" s="242">
        <f t="shared" si="39"/>
        <v>191</v>
      </c>
      <c r="K120" s="241">
        <f t="shared" si="39"/>
        <v>214</v>
      </c>
      <c r="L120" s="242">
        <f t="shared" si="39"/>
        <v>34</v>
      </c>
      <c r="M120" s="242">
        <f t="shared" si="39"/>
        <v>180</v>
      </c>
      <c r="N120" s="241">
        <f t="shared" si="39"/>
        <v>307</v>
      </c>
      <c r="O120" s="242">
        <f t="shared" si="39"/>
        <v>53</v>
      </c>
      <c r="P120" s="242">
        <f t="shared" si="39"/>
        <v>254</v>
      </c>
      <c r="Q120" s="241">
        <f t="shared" si="39"/>
        <v>211</v>
      </c>
      <c r="R120" s="242">
        <f t="shared" si="39"/>
        <v>30</v>
      </c>
      <c r="S120" s="278">
        <f t="shared" si="39"/>
        <v>181</v>
      </c>
    </row>
    <row r="121" spans="1:19" ht="13.5" customHeight="1">
      <c r="A121" s="279" t="s">
        <v>152</v>
      </c>
      <c r="B121" s="250">
        <f t="shared" ref="B121:B126" si="40">C121+D121</f>
        <v>365</v>
      </c>
      <c r="C121" s="251">
        <f t="shared" ref="C121:D126" si="41">F121+I121+L121+O121+R121</f>
        <v>67</v>
      </c>
      <c r="D121" s="251">
        <f t="shared" si="41"/>
        <v>298</v>
      </c>
      <c r="E121" s="250">
        <f t="shared" ref="E121:E126" si="42">F121+G121</f>
        <v>37</v>
      </c>
      <c r="F121" s="251">
        <v>9</v>
      </c>
      <c r="G121" s="251">
        <v>28</v>
      </c>
      <c r="H121" s="250">
        <f t="shared" ref="H121:H126" si="43">I121+J121</f>
        <v>74</v>
      </c>
      <c r="I121" s="251">
        <v>12</v>
      </c>
      <c r="J121" s="251">
        <v>62</v>
      </c>
      <c r="K121" s="250">
        <f t="shared" ref="K121:K126" si="44">L121+M121</f>
        <v>69</v>
      </c>
      <c r="L121" s="251">
        <v>9</v>
      </c>
      <c r="M121" s="251">
        <v>60</v>
      </c>
      <c r="N121" s="250">
        <f t="shared" ref="N121:N126" si="45">O121+P121</f>
        <v>120</v>
      </c>
      <c r="O121" s="251">
        <v>24</v>
      </c>
      <c r="P121" s="251">
        <v>96</v>
      </c>
      <c r="Q121" s="250">
        <f t="shared" ref="Q121:Q126" si="46">R121+S121</f>
        <v>65</v>
      </c>
      <c r="R121" s="251">
        <v>13</v>
      </c>
      <c r="S121" s="280">
        <v>52</v>
      </c>
    </row>
    <row r="122" spans="1:19" ht="13.5" customHeight="1">
      <c r="A122" s="279" t="s">
        <v>149</v>
      </c>
      <c r="B122" s="250">
        <f t="shared" si="40"/>
        <v>264</v>
      </c>
      <c r="C122" s="251">
        <f t="shared" si="41"/>
        <v>40</v>
      </c>
      <c r="D122" s="251">
        <f t="shared" si="41"/>
        <v>224</v>
      </c>
      <c r="E122" s="250">
        <f t="shared" si="42"/>
        <v>38</v>
      </c>
      <c r="F122" s="251">
        <v>8</v>
      </c>
      <c r="G122" s="251">
        <v>30</v>
      </c>
      <c r="H122" s="250">
        <f t="shared" si="43"/>
        <v>43</v>
      </c>
      <c r="I122" s="251">
        <v>6</v>
      </c>
      <c r="J122" s="251">
        <v>37</v>
      </c>
      <c r="K122" s="250">
        <f t="shared" si="44"/>
        <v>57</v>
      </c>
      <c r="L122" s="251">
        <v>8</v>
      </c>
      <c r="M122" s="251">
        <v>49</v>
      </c>
      <c r="N122" s="250">
        <f t="shared" si="45"/>
        <v>71</v>
      </c>
      <c r="O122" s="251">
        <v>13</v>
      </c>
      <c r="P122" s="251">
        <v>58</v>
      </c>
      <c r="Q122" s="250">
        <f t="shared" si="46"/>
        <v>55</v>
      </c>
      <c r="R122" s="251">
        <v>5</v>
      </c>
      <c r="S122" s="280">
        <v>50</v>
      </c>
    </row>
    <row r="123" spans="1:19" ht="13.5" customHeight="1">
      <c r="A123" s="279" t="s">
        <v>172</v>
      </c>
      <c r="B123" s="250">
        <f t="shared" si="40"/>
        <v>151</v>
      </c>
      <c r="C123" s="251">
        <f t="shared" si="41"/>
        <v>26</v>
      </c>
      <c r="D123" s="251">
        <f t="shared" si="41"/>
        <v>125</v>
      </c>
      <c r="E123" s="250">
        <f t="shared" si="42"/>
        <v>18</v>
      </c>
      <c r="F123" s="251">
        <v>2</v>
      </c>
      <c r="G123" s="251">
        <v>16</v>
      </c>
      <c r="H123" s="250">
        <f t="shared" si="43"/>
        <v>32</v>
      </c>
      <c r="I123" s="251">
        <v>4</v>
      </c>
      <c r="J123" s="251">
        <v>28</v>
      </c>
      <c r="K123" s="250">
        <f t="shared" si="44"/>
        <v>31</v>
      </c>
      <c r="L123" s="251">
        <v>8</v>
      </c>
      <c r="M123" s="251">
        <v>23</v>
      </c>
      <c r="N123" s="250">
        <f t="shared" si="45"/>
        <v>39</v>
      </c>
      <c r="O123" s="251">
        <v>4</v>
      </c>
      <c r="P123" s="251">
        <v>35</v>
      </c>
      <c r="Q123" s="250">
        <f t="shared" si="46"/>
        <v>31</v>
      </c>
      <c r="R123" s="251">
        <v>8</v>
      </c>
      <c r="S123" s="280">
        <v>23</v>
      </c>
    </row>
    <row r="124" spans="1:19" ht="13.5" customHeight="1">
      <c r="A124" s="279" t="s">
        <v>156</v>
      </c>
      <c r="B124" s="250">
        <f t="shared" si="40"/>
        <v>183</v>
      </c>
      <c r="C124" s="251">
        <f t="shared" si="41"/>
        <v>22</v>
      </c>
      <c r="D124" s="251">
        <f t="shared" si="41"/>
        <v>161</v>
      </c>
      <c r="E124" s="250">
        <f t="shared" si="42"/>
        <v>18</v>
      </c>
      <c r="F124" s="251">
        <v>5</v>
      </c>
      <c r="G124" s="251">
        <v>13</v>
      </c>
      <c r="H124" s="250">
        <f t="shared" si="43"/>
        <v>45</v>
      </c>
      <c r="I124" s="251">
        <v>2</v>
      </c>
      <c r="J124" s="251">
        <v>43</v>
      </c>
      <c r="K124" s="250">
        <f t="shared" si="44"/>
        <v>34</v>
      </c>
      <c r="L124" s="251">
        <v>6</v>
      </c>
      <c r="M124" s="251">
        <v>28</v>
      </c>
      <c r="N124" s="250">
        <f t="shared" si="45"/>
        <v>45</v>
      </c>
      <c r="O124" s="251">
        <v>8</v>
      </c>
      <c r="P124" s="251">
        <v>37</v>
      </c>
      <c r="Q124" s="250">
        <f t="shared" si="46"/>
        <v>41</v>
      </c>
      <c r="R124" s="251">
        <v>1</v>
      </c>
      <c r="S124" s="280">
        <v>40</v>
      </c>
    </row>
    <row r="125" spans="1:19" ht="13.5" customHeight="1">
      <c r="A125" s="279" t="s">
        <v>151</v>
      </c>
      <c r="B125" s="250">
        <f t="shared" si="40"/>
        <v>109</v>
      </c>
      <c r="C125" s="251">
        <f t="shared" si="41"/>
        <v>14</v>
      </c>
      <c r="D125" s="251">
        <f t="shared" si="41"/>
        <v>95</v>
      </c>
      <c r="E125" s="250">
        <f t="shared" si="42"/>
        <v>11</v>
      </c>
      <c r="F125" s="251">
        <v>1</v>
      </c>
      <c r="G125" s="251">
        <v>10</v>
      </c>
      <c r="H125" s="250">
        <f t="shared" si="43"/>
        <v>24</v>
      </c>
      <c r="I125" s="251">
        <v>3</v>
      </c>
      <c r="J125" s="251">
        <v>21</v>
      </c>
      <c r="K125" s="250">
        <f t="shared" si="44"/>
        <v>23</v>
      </c>
      <c r="L125" s="251">
        <v>3</v>
      </c>
      <c r="M125" s="251">
        <v>20</v>
      </c>
      <c r="N125" s="250">
        <f t="shared" si="45"/>
        <v>32</v>
      </c>
      <c r="O125" s="251">
        <v>4</v>
      </c>
      <c r="P125" s="251">
        <v>28</v>
      </c>
      <c r="Q125" s="250">
        <f t="shared" si="46"/>
        <v>19</v>
      </c>
      <c r="R125" s="251">
        <v>3</v>
      </c>
      <c r="S125" s="280">
        <v>16</v>
      </c>
    </row>
    <row r="126" spans="1:19" s="59" customFormat="1" ht="13.5" customHeight="1" thickBot="1">
      <c r="A126" s="284" t="s">
        <v>125</v>
      </c>
      <c r="B126" s="256">
        <f t="shared" si="40"/>
        <v>177</v>
      </c>
      <c r="C126" s="257">
        <f t="shared" si="41"/>
        <v>22</v>
      </c>
      <c r="D126" s="258">
        <f t="shared" si="41"/>
        <v>155</v>
      </c>
      <c r="E126" s="256">
        <f t="shared" si="42"/>
        <v>19</v>
      </c>
      <c r="F126" s="257">
        <v>4</v>
      </c>
      <c r="G126" s="258">
        <v>15</v>
      </c>
      <c r="H126" s="256">
        <f t="shared" si="43"/>
        <v>39</v>
      </c>
      <c r="I126" s="257">
        <v>2</v>
      </c>
      <c r="J126" s="258">
        <v>37</v>
      </c>
      <c r="K126" s="256">
        <f t="shared" si="44"/>
        <v>28</v>
      </c>
      <c r="L126" s="257">
        <v>6</v>
      </c>
      <c r="M126" s="258">
        <v>22</v>
      </c>
      <c r="N126" s="256">
        <f t="shared" si="45"/>
        <v>57</v>
      </c>
      <c r="O126" s="257">
        <v>6</v>
      </c>
      <c r="P126" s="258">
        <v>51</v>
      </c>
      <c r="Q126" s="256">
        <f t="shared" si="46"/>
        <v>34</v>
      </c>
      <c r="R126" s="257">
        <v>4</v>
      </c>
      <c r="S126" s="285">
        <v>30</v>
      </c>
    </row>
    <row r="127" spans="1:19" ht="15.75">
      <c r="B127" s="168"/>
      <c r="C127" s="48"/>
      <c r="D127" s="48"/>
    </row>
    <row r="128" spans="1:19" ht="16.5" thickBot="1">
      <c r="B128" s="168"/>
      <c r="C128" s="48"/>
      <c r="D128" s="48"/>
    </row>
    <row r="129" spans="1:19" s="218" customFormat="1" ht="20.25" customHeight="1">
      <c r="A129" s="217" t="s">
        <v>219</v>
      </c>
      <c r="B129" s="366" t="s">
        <v>367</v>
      </c>
      <c r="C129" s="364"/>
      <c r="D129" s="367"/>
      <c r="E129" s="366" t="s">
        <v>368</v>
      </c>
      <c r="F129" s="364"/>
      <c r="G129" s="364"/>
      <c r="H129" s="366" t="s">
        <v>321</v>
      </c>
      <c r="I129" s="364"/>
      <c r="J129" s="367"/>
      <c r="K129" s="364" t="s">
        <v>327</v>
      </c>
      <c r="L129" s="364"/>
      <c r="M129" s="364"/>
      <c r="N129" s="366" t="s">
        <v>369</v>
      </c>
      <c r="O129" s="364"/>
      <c r="P129" s="367"/>
      <c r="Q129" s="364" t="s">
        <v>332</v>
      </c>
      <c r="R129" s="364"/>
      <c r="S129" s="365"/>
    </row>
    <row r="130" spans="1:19" s="218" customFormat="1" ht="20.25" customHeight="1" thickBot="1">
      <c r="A130" s="219" t="s">
        <v>343</v>
      </c>
      <c r="B130" s="220" t="s">
        <v>3</v>
      </c>
      <c r="C130" s="220" t="s">
        <v>1</v>
      </c>
      <c r="D130" s="220" t="s">
        <v>2</v>
      </c>
      <c r="E130" s="220" t="s">
        <v>3</v>
      </c>
      <c r="F130" s="220" t="s">
        <v>1</v>
      </c>
      <c r="G130" s="220" t="s">
        <v>2</v>
      </c>
      <c r="H130" s="220" t="s">
        <v>3</v>
      </c>
      <c r="I130" s="220" t="s">
        <v>1</v>
      </c>
      <c r="J130" s="220" t="s">
        <v>2</v>
      </c>
      <c r="K130" s="220" t="s">
        <v>3</v>
      </c>
      <c r="L130" s="220" t="s">
        <v>1</v>
      </c>
      <c r="M130" s="220" t="s">
        <v>2</v>
      </c>
      <c r="N130" s="220" t="s">
        <v>3</v>
      </c>
      <c r="O130" s="220" t="s">
        <v>1</v>
      </c>
      <c r="P130" s="220" t="s">
        <v>2</v>
      </c>
      <c r="Q130" s="220" t="s">
        <v>3</v>
      </c>
      <c r="R130" s="220" t="s">
        <v>1</v>
      </c>
      <c r="S130" s="221" t="s">
        <v>2</v>
      </c>
    </row>
    <row r="131" spans="1:19" s="230" customFormat="1" ht="20.25" customHeight="1" thickTop="1">
      <c r="A131" s="222" t="s">
        <v>213</v>
      </c>
      <c r="B131" s="263">
        <f t="shared" ref="B131:S131" si="47">SUM(B132:B148)</f>
        <v>1441611</v>
      </c>
      <c r="C131" s="264">
        <f t="shared" si="47"/>
        <v>713015</v>
      </c>
      <c r="D131" s="265">
        <f t="shared" si="47"/>
        <v>728596</v>
      </c>
      <c r="E131" s="264">
        <f t="shared" si="47"/>
        <v>103470</v>
      </c>
      <c r="F131" s="264">
        <f t="shared" si="47"/>
        <v>51046</v>
      </c>
      <c r="G131" s="264">
        <f t="shared" si="47"/>
        <v>52424</v>
      </c>
      <c r="H131" s="263">
        <f t="shared" si="47"/>
        <v>291231</v>
      </c>
      <c r="I131" s="264">
        <f t="shared" si="47"/>
        <v>142721</v>
      </c>
      <c r="J131" s="265">
        <f t="shared" si="47"/>
        <v>148510</v>
      </c>
      <c r="K131" s="263">
        <f t="shared" si="47"/>
        <v>215575</v>
      </c>
      <c r="L131" s="264">
        <f t="shared" si="47"/>
        <v>103542</v>
      </c>
      <c r="M131" s="265">
        <f t="shared" si="47"/>
        <v>112033</v>
      </c>
      <c r="N131" s="263">
        <f t="shared" si="47"/>
        <v>427114</v>
      </c>
      <c r="O131" s="264">
        <f t="shared" si="47"/>
        <v>211999</v>
      </c>
      <c r="P131" s="265">
        <f t="shared" si="47"/>
        <v>215115</v>
      </c>
      <c r="Q131" s="263">
        <f t="shared" si="47"/>
        <v>404221</v>
      </c>
      <c r="R131" s="264">
        <f t="shared" si="47"/>
        <v>203707</v>
      </c>
      <c r="S131" s="266">
        <f t="shared" si="47"/>
        <v>200514</v>
      </c>
    </row>
    <row r="132" spans="1:19" s="218" customFormat="1" ht="20.25" customHeight="1">
      <c r="A132" s="231" t="s">
        <v>56</v>
      </c>
      <c r="B132" s="267">
        <f t="shared" ref="B132:B148" si="48">SUM(C132:D132)</f>
        <v>45349</v>
      </c>
      <c r="C132" s="268">
        <f>F132+I132+L132+O132+R132</f>
        <v>23167</v>
      </c>
      <c r="D132" s="269">
        <f>G132+J132+M132+P132+S132</f>
        <v>22182</v>
      </c>
      <c r="E132" s="267">
        <f t="shared" ref="E132:E148" si="49">SUM(F132:G132)</f>
        <v>3354</v>
      </c>
      <c r="F132" s="268">
        <f>F6</f>
        <v>1726</v>
      </c>
      <c r="G132" s="268">
        <f>G6</f>
        <v>1628</v>
      </c>
      <c r="H132" s="267">
        <f t="shared" ref="H132:H148" si="50">SUM(I132:J132)</f>
        <v>7815</v>
      </c>
      <c r="I132" s="268">
        <f>I6</f>
        <v>4009</v>
      </c>
      <c r="J132" s="268">
        <f>J6</f>
        <v>3806</v>
      </c>
      <c r="K132" s="267">
        <f t="shared" ref="K132:K148" si="51">SUM(L132:M132)</f>
        <v>6354</v>
      </c>
      <c r="L132" s="268">
        <f>L6</f>
        <v>3252</v>
      </c>
      <c r="M132" s="268">
        <f>M6</f>
        <v>3102</v>
      </c>
      <c r="N132" s="267">
        <f t="shared" ref="N132:N148" si="52">SUM(O132:P132)</f>
        <v>13325</v>
      </c>
      <c r="O132" s="268">
        <f>O6</f>
        <v>6802</v>
      </c>
      <c r="P132" s="268">
        <f>P6</f>
        <v>6523</v>
      </c>
      <c r="Q132" s="267">
        <f t="shared" ref="Q132:Q148" si="53">SUM(R132:S132)</f>
        <v>14501</v>
      </c>
      <c r="R132" s="268">
        <f>R6</f>
        <v>7378</v>
      </c>
      <c r="S132" s="270">
        <f>S6</f>
        <v>7123</v>
      </c>
    </row>
    <row r="133" spans="1:19" s="218" customFormat="1" ht="20.25" customHeight="1">
      <c r="A133" s="231" t="s">
        <v>50</v>
      </c>
      <c r="B133" s="267">
        <f t="shared" si="48"/>
        <v>68716</v>
      </c>
      <c r="C133" s="268">
        <f t="shared" ref="C133:D148" si="54">F133+I133+L133+O133+R133</f>
        <v>35349</v>
      </c>
      <c r="D133" s="269">
        <f t="shared" si="54"/>
        <v>33367</v>
      </c>
      <c r="E133" s="267">
        <f t="shared" si="49"/>
        <v>3940</v>
      </c>
      <c r="F133" s="268">
        <f>F12</f>
        <v>2049</v>
      </c>
      <c r="G133" s="268">
        <f>G12</f>
        <v>1891</v>
      </c>
      <c r="H133" s="267">
        <f t="shared" si="50"/>
        <v>12360</v>
      </c>
      <c r="I133" s="268">
        <f>I12</f>
        <v>6414</v>
      </c>
      <c r="J133" s="268">
        <f>J12</f>
        <v>5946</v>
      </c>
      <c r="K133" s="267">
        <f t="shared" si="51"/>
        <v>10708</v>
      </c>
      <c r="L133" s="268">
        <f>L12</f>
        <v>5447</v>
      </c>
      <c r="M133" s="268">
        <f>M12</f>
        <v>5261</v>
      </c>
      <c r="N133" s="267">
        <f t="shared" si="52"/>
        <v>18669</v>
      </c>
      <c r="O133" s="268">
        <f>O12</f>
        <v>9573</v>
      </c>
      <c r="P133" s="268">
        <f>P12</f>
        <v>9096</v>
      </c>
      <c r="Q133" s="267">
        <f t="shared" si="53"/>
        <v>23039</v>
      </c>
      <c r="R133" s="268">
        <f>R12</f>
        <v>11866</v>
      </c>
      <c r="S133" s="270">
        <f>S12</f>
        <v>11173</v>
      </c>
    </row>
    <row r="134" spans="1:19" s="218" customFormat="1" ht="20.25" customHeight="1">
      <c r="A134" s="231" t="s">
        <v>44</v>
      </c>
      <c r="B134" s="267">
        <f t="shared" si="48"/>
        <v>75021</v>
      </c>
      <c r="C134" s="268">
        <f t="shared" si="54"/>
        <v>38702</v>
      </c>
      <c r="D134" s="269">
        <f t="shared" si="54"/>
        <v>36319</v>
      </c>
      <c r="E134" s="267">
        <f t="shared" si="49"/>
        <v>3423</v>
      </c>
      <c r="F134" s="268">
        <f>F18</f>
        <v>1739</v>
      </c>
      <c r="G134" s="268">
        <f>G18</f>
        <v>1684</v>
      </c>
      <c r="H134" s="267">
        <f t="shared" si="50"/>
        <v>14242</v>
      </c>
      <c r="I134" s="268">
        <f>I18</f>
        <v>7462</v>
      </c>
      <c r="J134" s="268">
        <f>J18</f>
        <v>6780</v>
      </c>
      <c r="K134" s="267">
        <f t="shared" si="51"/>
        <v>11543</v>
      </c>
      <c r="L134" s="268">
        <f>L18</f>
        <v>5759</v>
      </c>
      <c r="M134" s="268">
        <f>M18</f>
        <v>5784</v>
      </c>
      <c r="N134" s="267">
        <f t="shared" si="52"/>
        <v>20016</v>
      </c>
      <c r="O134" s="268">
        <f>O18</f>
        <v>10530</v>
      </c>
      <c r="P134" s="268">
        <f>P18</f>
        <v>9486</v>
      </c>
      <c r="Q134" s="267">
        <f t="shared" si="53"/>
        <v>25797</v>
      </c>
      <c r="R134" s="268">
        <f>R18</f>
        <v>13212</v>
      </c>
      <c r="S134" s="270">
        <f>S18</f>
        <v>12585</v>
      </c>
    </row>
    <row r="135" spans="1:19" s="218" customFormat="1" ht="20.25" customHeight="1">
      <c r="A135" s="231" t="s">
        <v>38</v>
      </c>
      <c r="B135" s="267">
        <f t="shared" si="48"/>
        <v>77383</v>
      </c>
      <c r="C135" s="268">
        <f t="shared" si="54"/>
        <v>40155</v>
      </c>
      <c r="D135" s="269">
        <f t="shared" si="54"/>
        <v>37228</v>
      </c>
      <c r="E135" s="267">
        <f t="shared" si="49"/>
        <v>3840</v>
      </c>
      <c r="F135" s="268">
        <f>F24</f>
        <v>1970</v>
      </c>
      <c r="G135" s="268">
        <f>G24</f>
        <v>1870</v>
      </c>
      <c r="H135" s="267">
        <f t="shared" si="50"/>
        <v>15620</v>
      </c>
      <c r="I135" s="268">
        <f>I24</f>
        <v>8280</v>
      </c>
      <c r="J135" s="268">
        <f>J24</f>
        <v>7340</v>
      </c>
      <c r="K135" s="267">
        <f t="shared" si="51"/>
        <v>11196</v>
      </c>
      <c r="L135" s="268">
        <f>L24</f>
        <v>5586</v>
      </c>
      <c r="M135" s="268">
        <f>M24</f>
        <v>5610</v>
      </c>
      <c r="N135" s="267">
        <f t="shared" si="52"/>
        <v>21343</v>
      </c>
      <c r="O135" s="268">
        <f>O24</f>
        <v>11240</v>
      </c>
      <c r="P135" s="268">
        <f>P24</f>
        <v>10103</v>
      </c>
      <c r="Q135" s="267">
        <f t="shared" si="53"/>
        <v>25384</v>
      </c>
      <c r="R135" s="268">
        <f>R24</f>
        <v>13079</v>
      </c>
      <c r="S135" s="270">
        <f>S24</f>
        <v>12305</v>
      </c>
    </row>
    <row r="136" spans="1:19" s="218" customFormat="1" ht="20.25" customHeight="1">
      <c r="A136" s="231" t="s">
        <v>32</v>
      </c>
      <c r="B136" s="267">
        <f t="shared" si="48"/>
        <v>103128</v>
      </c>
      <c r="C136" s="268">
        <f t="shared" si="54"/>
        <v>53585</v>
      </c>
      <c r="D136" s="269">
        <f t="shared" si="54"/>
        <v>49543</v>
      </c>
      <c r="E136" s="267">
        <f t="shared" si="49"/>
        <v>7189</v>
      </c>
      <c r="F136" s="268">
        <f>F30</f>
        <v>3699</v>
      </c>
      <c r="G136" s="268">
        <f>G30</f>
        <v>3490</v>
      </c>
      <c r="H136" s="267">
        <f t="shared" si="50"/>
        <v>21937</v>
      </c>
      <c r="I136" s="268">
        <f>I30</f>
        <v>11278</v>
      </c>
      <c r="J136" s="268">
        <f>J30</f>
        <v>10659</v>
      </c>
      <c r="K136" s="267">
        <f t="shared" si="51"/>
        <v>13921</v>
      </c>
      <c r="L136" s="268">
        <f>L30</f>
        <v>7128</v>
      </c>
      <c r="M136" s="268">
        <f>M30</f>
        <v>6793</v>
      </c>
      <c r="N136" s="267">
        <f t="shared" si="52"/>
        <v>29859</v>
      </c>
      <c r="O136" s="268">
        <f>O30</f>
        <v>15566</v>
      </c>
      <c r="P136" s="268">
        <f>P30</f>
        <v>14293</v>
      </c>
      <c r="Q136" s="267">
        <f t="shared" si="53"/>
        <v>30222</v>
      </c>
      <c r="R136" s="268">
        <f>R30</f>
        <v>15914</v>
      </c>
      <c r="S136" s="270">
        <f>S30</f>
        <v>14308</v>
      </c>
    </row>
    <row r="137" spans="1:19" s="218" customFormat="1" ht="20.25" customHeight="1">
      <c r="A137" s="231" t="s">
        <v>26</v>
      </c>
      <c r="B137" s="267">
        <f t="shared" si="48"/>
        <v>103344</v>
      </c>
      <c r="C137" s="268">
        <f t="shared" si="54"/>
        <v>54196</v>
      </c>
      <c r="D137" s="269">
        <f t="shared" si="54"/>
        <v>49148</v>
      </c>
      <c r="E137" s="267">
        <f t="shared" si="49"/>
        <v>7670</v>
      </c>
      <c r="F137" s="268">
        <f>F36</f>
        <v>3941</v>
      </c>
      <c r="G137" s="268">
        <f>G36</f>
        <v>3729</v>
      </c>
      <c r="H137" s="267">
        <f t="shared" si="50"/>
        <v>22639</v>
      </c>
      <c r="I137" s="268">
        <f>I36</f>
        <v>11559</v>
      </c>
      <c r="J137" s="268">
        <f>J36</f>
        <v>11080</v>
      </c>
      <c r="K137" s="267">
        <f t="shared" si="51"/>
        <v>13603</v>
      </c>
      <c r="L137" s="268">
        <f>L36</f>
        <v>6966</v>
      </c>
      <c r="M137" s="268">
        <f>M36</f>
        <v>6637</v>
      </c>
      <c r="N137" s="267">
        <f t="shared" si="52"/>
        <v>31283</v>
      </c>
      <c r="O137" s="268">
        <f>O36</f>
        <v>16591</v>
      </c>
      <c r="P137" s="268">
        <f>P36</f>
        <v>14692</v>
      </c>
      <c r="Q137" s="267">
        <f t="shared" si="53"/>
        <v>28149</v>
      </c>
      <c r="R137" s="268">
        <f>R36</f>
        <v>15139</v>
      </c>
      <c r="S137" s="270">
        <f>S36</f>
        <v>13010</v>
      </c>
    </row>
    <row r="138" spans="1:19" s="218" customFormat="1" ht="20.25" customHeight="1">
      <c r="A138" s="231" t="s">
        <v>20</v>
      </c>
      <c r="B138" s="267">
        <f t="shared" si="48"/>
        <v>84397</v>
      </c>
      <c r="C138" s="268">
        <f t="shared" si="54"/>
        <v>43660</v>
      </c>
      <c r="D138" s="269">
        <f t="shared" si="54"/>
        <v>40737</v>
      </c>
      <c r="E138" s="267">
        <f t="shared" si="49"/>
        <v>6527</v>
      </c>
      <c r="F138" s="268">
        <f>F42</f>
        <v>3348</v>
      </c>
      <c r="G138" s="268">
        <f>G42</f>
        <v>3179</v>
      </c>
      <c r="H138" s="267">
        <f t="shared" si="50"/>
        <v>16724</v>
      </c>
      <c r="I138" s="268">
        <f>I42</f>
        <v>8660</v>
      </c>
      <c r="J138" s="268">
        <f>J42</f>
        <v>8064</v>
      </c>
      <c r="K138" s="267">
        <f t="shared" si="51"/>
        <v>11282</v>
      </c>
      <c r="L138" s="268">
        <f>L42</f>
        <v>5737</v>
      </c>
      <c r="M138" s="268">
        <f>M42</f>
        <v>5545</v>
      </c>
      <c r="N138" s="267">
        <f t="shared" si="52"/>
        <v>26042</v>
      </c>
      <c r="O138" s="268">
        <f>O42</f>
        <v>13582</v>
      </c>
      <c r="P138" s="268">
        <f>P42</f>
        <v>12460</v>
      </c>
      <c r="Q138" s="267">
        <f t="shared" si="53"/>
        <v>23822</v>
      </c>
      <c r="R138" s="268">
        <f>R42</f>
        <v>12333</v>
      </c>
      <c r="S138" s="270">
        <f>S42</f>
        <v>11489</v>
      </c>
    </row>
    <row r="139" spans="1:19" s="218" customFormat="1" ht="20.25" customHeight="1">
      <c r="A139" s="231" t="s">
        <v>14</v>
      </c>
      <c r="B139" s="267">
        <f t="shared" si="48"/>
        <v>96792</v>
      </c>
      <c r="C139" s="268">
        <f t="shared" si="54"/>
        <v>49123</v>
      </c>
      <c r="D139" s="269">
        <f t="shared" si="54"/>
        <v>47669</v>
      </c>
      <c r="E139" s="267">
        <f t="shared" si="49"/>
        <v>6892</v>
      </c>
      <c r="F139" s="268">
        <f>F48</f>
        <v>3577</v>
      </c>
      <c r="G139" s="268">
        <f>G48</f>
        <v>3315</v>
      </c>
      <c r="H139" s="267">
        <f t="shared" si="50"/>
        <v>18276</v>
      </c>
      <c r="I139" s="268">
        <f>I48</f>
        <v>9162</v>
      </c>
      <c r="J139" s="268">
        <f>J48</f>
        <v>9114</v>
      </c>
      <c r="K139" s="267">
        <f t="shared" si="51"/>
        <v>13939</v>
      </c>
      <c r="L139" s="268">
        <f>L48</f>
        <v>6778</v>
      </c>
      <c r="M139" s="268">
        <f>M48</f>
        <v>7161</v>
      </c>
      <c r="N139" s="267">
        <f t="shared" si="52"/>
        <v>28521</v>
      </c>
      <c r="O139" s="268">
        <f>O48</f>
        <v>14874</v>
      </c>
      <c r="P139" s="268">
        <f>P48</f>
        <v>13647</v>
      </c>
      <c r="Q139" s="267">
        <f t="shared" si="53"/>
        <v>29164</v>
      </c>
      <c r="R139" s="268">
        <f>R48</f>
        <v>14732</v>
      </c>
      <c r="S139" s="270">
        <f>S48</f>
        <v>14432</v>
      </c>
    </row>
    <row r="140" spans="1:19" s="218" customFormat="1" ht="20.25" customHeight="1">
      <c r="A140" s="231" t="s">
        <v>9</v>
      </c>
      <c r="B140" s="267">
        <f t="shared" si="48"/>
        <v>114283</v>
      </c>
      <c r="C140" s="268">
        <f t="shared" si="54"/>
        <v>56720</v>
      </c>
      <c r="D140" s="269">
        <f t="shared" si="54"/>
        <v>57563</v>
      </c>
      <c r="E140" s="267">
        <f t="shared" si="49"/>
        <v>7087</v>
      </c>
      <c r="F140" s="268">
        <f>F54</f>
        <v>3773</v>
      </c>
      <c r="G140" s="268">
        <f>G54</f>
        <v>3314</v>
      </c>
      <c r="H140" s="267">
        <f t="shared" si="50"/>
        <v>22170</v>
      </c>
      <c r="I140" s="268">
        <f>I54</f>
        <v>10800</v>
      </c>
      <c r="J140" s="268">
        <f>J54</f>
        <v>11370</v>
      </c>
      <c r="K140" s="267">
        <f t="shared" si="51"/>
        <v>17008</v>
      </c>
      <c r="L140" s="268">
        <f>L54</f>
        <v>8293</v>
      </c>
      <c r="M140" s="268">
        <f>M54</f>
        <v>8715</v>
      </c>
      <c r="N140" s="267">
        <f t="shared" si="52"/>
        <v>31726</v>
      </c>
      <c r="O140" s="268">
        <f>O54</f>
        <v>15973</v>
      </c>
      <c r="P140" s="268">
        <f>P54</f>
        <v>15753</v>
      </c>
      <c r="Q140" s="267">
        <f t="shared" si="53"/>
        <v>36292</v>
      </c>
      <c r="R140" s="268">
        <f>R54</f>
        <v>17881</v>
      </c>
      <c r="S140" s="270">
        <f>S54</f>
        <v>18411</v>
      </c>
    </row>
    <row r="141" spans="1:19" s="218" customFormat="1" ht="20.25" customHeight="1">
      <c r="A141" s="231" t="s">
        <v>59</v>
      </c>
      <c r="B141" s="267">
        <f t="shared" si="48"/>
        <v>121884</v>
      </c>
      <c r="C141" s="268">
        <f t="shared" si="54"/>
        <v>60663</v>
      </c>
      <c r="D141" s="269">
        <f t="shared" si="54"/>
        <v>61221</v>
      </c>
      <c r="E141" s="267">
        <f t="shared" si="49"/>
        <v>7028</v>
      </c>
      <c r="F141" s="268">
        <f>F60</f>
        <v>3621</v>
      </c>
      <c r="G141" s="268">
        <f>G60</f>
        <v>3407</v>
      </c>
      <c r="H141" s="267">
        <f t="shared" si="50"/>
        <v>24808</v>
      </c>
      <c r="I141" s="268">
        <f>I60</f>
        <v>11978</v>
      </c>
      <c r="J141" s="268">
        <f>J60</f>
        <v>12830</v>
      </c>
      <c r="K141" s="267">
        <f t="shared" si="51"/>
        <v>17269</v>
      </c>
      <c r="L141" s="268">
        <f>L60</f>
        <v>8568</v>
      </c>
      <c r="M141" s="268">
        <f>M60</f>
        <v>8701</v>
      </c>
      <c r="N141" s="267">
        <f t="shared" si="52"/>
        <v>34020</v>
      </c>
      <c r="O141" s="268">
        <f>O60</f>
        <v>17123</v>
      </c>
      <c r="P141" s="268">
        <f>P60</f>
        <v>16897</v>
      </c>
      <c r="Q141" s="267">
        <f t="shared" si="53"/>
        <v>38759</v>
      </c>
      <c r="R141" s="268">
        <f>R60</f>
        <v>19373</v>
      </c>
      <c r="S141" s="270">
        <f>S60</f>
        <v>19386</v>
      </c>
    </row>
    <row r="142" spans="1:19" s="218" customFormat="1" ht="20.25" customHeight="1">
      <c r="A142" s="231" t="s">
        <v>65</v>
      </c>
      <c r="B142" s="267">
        <f t="shared" si="48"/>
        <v>126905</v>
      </c>
      <c r="C142" s="268">
        <f t="shared" si="54"/>
        <v>62819</v>
      </c>
      <c r="D142" s="269">
        <f t="shared" si="54"/>
        <v>64086</v>
      </c>
      <c r="E142" s="267">
        <f t="shared" si="49"/>
        <v>7837</v>
      </c>
      <c r="F142" s="268">
        <f>F66</f>
        <v>3925</v>
      </c>
      <c r="G142" s="268">
        <f>G66</f>
        <v>3912</v>
      </c>
      <c r="H142" s="267">
        <f t="shared" si="50"/>
        <v>26831</v>
      </c>
      <c r="I142" s="268">
        <f>I66</f>
        <v>13106</v>
      </c>
      <c r="J142" s="268">
        <f>J66</f>
        <v>13725</v>
      </c>
      <c r="K142" s="267">
        <f t="shared" si="51"/>
        <v>17475</v>
      </c>
      <c r="L142" s="268">
        <f>L66</f>
        <v>8372</v>
      </c>
      <c r="M142" s="268">
        <f>M66</f>
        <v>9103</v>
      </c>
      <c r="N142" s="267">
        <f t="shared" si="52"/>
        <v>37158</v>
      </c>
      <c r="O142" s="268">
        <f>O66</f>
        <v>18189</v>
      </c>
      <c r="P142" s="268">
        <f>P66</f>
        <v>18969</v>
      </c>
      <c r="Q142" s="267">
        <f t="shared" si="53"/>
        <v>37604</v>
      </c>
      <c r="R142" s="268">
        <f>R66</f>
        <v>19227</v>
      </c>
      <c r="S142" s="270">
        <f>S66</f>
        <v>18377</v>
      </c>
    </row>
    <row r="143" spans="1:19" s="218" customFormat="1" ht="20.25" customHeight="1">
      <c r="A143" s="231" t="s">
        <v>71</v>
      </c>
      <c r="B143" s="267">
        <f t="shared" si="48"/>
        <v>108859</v>
      </c>
      <c r="C143" s="268">
        <f t="shared" si="54"/>
        <v>54164</v>
      </c>
      <c r="D143" s="269">
        <f t="shared" si="54"/>
        <v>54695</v>
      </c>
      <c r="E143" s="267">
        <f t="shared" si="49"/>
        <v>7638</v>
      </c>
      <c r="F143" s="268">
        <f>F72</f>
        <v>3741</v>
      </c>
      <c r="G143" s="268">
        <f>G72</f>
        <v>3897</v>
      </c>
      <c r="H143" s="267">
        <f t="shared" si="50"/>
        <v>22652</v>
      </c>
      <c r="I143" s="268">
        <f>I72</f>
        <v>11098</v>
      </c>
      <c r="J143" s="268">
        <f>J72</f>
        <v>11554</v>
      </c>
      <c r="K143" s="267">
        <f t="shared" si="51"/>
        <v>15513</v>
      </c>
      <c r="L143" s="268">
        <f>L72</f>
        <v>7325</v>
      </c>
      <c r="M143" s="268">
        <f>M72</f>
        <v>8188</v>
      </c>
      <c r="N143" s="267">
        <f t="shared" si="52"/>
        <v>34190</v>
      </c>
      <c r="O143" s="268">
        <f>O72</f>
        <v>16770</v>
      </c>
      <c r="P143" s="268">
        <f>P72</f>
        <v>17420</v>
      </c>
      <c r="Q143" s="267">
        <f t="shared" si="53"/>
        <v>28866</v>
      </c>
      <c r="R143" s="268">
        <f>R72</f>
        <v>15230</v>
      </c>
      <c r="S143" s="270">
        <f>S72</f>
        <v>13636</v>
      </c>
    </row>
    <row r="144" spans="1:19" s="218" customFormat="1" ht="20.25" customHeight="1">
      <c r="A144" s="231" t="s">
        <v>78</v>
      </c>
      <c r="B144" s="267">
        <f t="shared" si="48"/>
        <v>102259</v>
      </c>
      <c r="C144" s="268">
        <f t="shared" si="54"/>
        <v>49124</v>
      </c>
      <c r="D144" s="269">
        <f t="shared" si="54"/>
        <v>53135</v>
      </c>
      <c r="E144" s="267">
        <f t="shared" si="49"/>
        <v>8399</v>
      </c>
      <c r="F144" s="268">
        <f>F78</f>
        <v>3989</v>
      </c>
      <c r="G144" s="268">
        <f>G78</f>
        <v>4410</v>
      </c>
      <c r="H144" s="267">
        <f t="shared" si="50"/>
        <v>21208</v>
      </c>
      <c r="I144" s="268">
        <f>I78</f>
        <v>10009</v>
      </c>
      <c r="J144" s="268">
        <f>J78</f>
        <v>11199</v>
      </c>
      <c r="K144" s="267">
        <f t="shared" si="51"/>
        <v>16661</v>
      </c>
      <c r="L144" s="268">
        <f>L78</f>
        <v>7587</v>
      </c>
      <c r="M144" s="268">
        <f>M78</f>
        <v>9074</v>
      </c>
      <c r="N144" s="267">
        <f t="shared" si="52"/>
        <v>33387</v>
      </c>
      <c r="O144" s="268">
        <f>O78</f>
        <v>15916</v>
      </c>
      <c r="P144" s="268">
        <f>P78</f>
        <v>17471</v>
      </c>
      <c r="Q144" s="267">
        <f t="shared" si="53"/>
        <v>22604</v>
      </c>
      <c r="R144" s="268">
        <f>R78</f>
        <v>11623</v>
      </c>
      <c r="S144" s="270">
        <f>S78</f>
        <v>10981</v>
      </c>
    </row>
    <row r="145" spans="1:19" s="218" customFormat="1" ht="20.25" customHeight="1">
      <c r="A145" s="231" t="s">
        <v>83</v>
      </c>
      <c r="B145" s="267">
        <f t="shared" si="48"/>
        <v>69865</v>
      </c>
      <c r="C145" s="268">
        <f t="shared" si="54"/>
        <v>32901</v>
      </c>
      <c r="D145" s="269">
        <f t="shared" si="54"/>
        <v>36964</v>
      </c>
      <c r="E145" s="267">
        <f t="shared" si="49"/>
        <v>6735</v>
      </c>
      <c r="F145" s="268">
        <f>F84</f>
        <v>3123</v>
      </c>
      <c r="G145" s="268">
        <f>G84</f>
        <v>3612</v>
      </c>
      <c r="H145" s="267">
        <f t="shared" si="50"/>
        <v>14625</v>
      </c>
      <c r="I145" s="268">
        <f>I84</f>
        <v>6834</v>
      </c>
      <c r="J145" s="268">
        <f>J84</f>
        <v>7791</v>
      </c>
      <c r="K145" s="267">
        <f t="shared" si="51"/>
        <v>12493</v>
      </c>
      <c r="L145" s="268">
        <f>L84</f>
        <v>5732</v>
      </c>
      <c r="M145" s="268">
        <f>M84</f>
        <v>6761</v>
      </c>
      <c r="N145" s="267">
        <f t="shared" si="52"/>
        <v>22670</v>
      </c>
      <c r="O145" s="268">
        <f>O84</f>
        <v>10720</v>
      </c>
      <c r="P145" s="268">
        <f>P84</f>
        <v>11950</v>
      </c>
      <c r="Q145" s="267">
        <f t="shared" si="53"/>
        <v>13342</v>
      </c>
      <c r="R145" s="268">
        <f>R84</f>
        <v>6492</v>
      </c>
      <c r="S145" s="270">
        <f>S84</f>
        <v>6850</v>
      </c>
    </row>
    <row r="146" spans="1:19" s="218" customFormat="1" ht="20.25" customHeight="1">
      <c r="A146" s="231" t="s">
        <v>91</v>
      </c>
      <c r="B146" s="267">
        <f t="shared" si="48"/>
        <v>54408</v>
      </c>
      <c r="C146" s="268">
        <f t="shared" si="54"/>
        <v>24521</v>
      </c>
      <c r="D146" s="269">
        <f t="shared" si="54"/>
        <v>29887</v>
      </c>
      <c r="E146" s="267">
        <f t="shared" si="49"/>
        <v>5696</v>
      </c>
      <c r="F146" s="268">
        <f>F90</f>
        <v>2552</v>
      </c>
      <c r="G146" s="268">
        <f>G90</f>
        <v>3144</v>
      </c>
      <c r="H146" s="267">
        <f t="shared" si="50"/>
        <v>11263</v>
      </c>
      <c r="I146" s="268">
        <f>I90</f>
        <v>5070</v>
      </c>
      <c r="J146" s="268">
        <f>J90</f>
        <v>6193</v>
      </c>
      <c r="K146" s="267">
        <f t="shared" si="51"/>
        <v>10122</v>
      </c>
      <c r="L146" s="268">
        <f>L90</f>
        <v>4479</v>
      </c>
      <c r="M146" s="268">
        <f>M90</f>
        <v>5643</v>
      </c>
      <c r="N146" s="267">
        <f t="shared" si="52"/>
        <v>17424</v>
      </c>
      <c r="O146" s="268">
        <f>O90</f>
        <v>7983</v>
      </c>
      <c r="P146" s="268">
        <f>P90</f>
        <v>9441</v>
      </c>
      <c r="Q146" s="267">
        <f t="shared" si="53"/>
        <v>9903</v>
      </c>
      <c r="R146" s="268">
        <f>R90</f>
        <v>4437</v>
      </c>
      <c r="S146" s="270">
        <f>S90</f>
        <v>5466</v>
      </c>
    </row>
    <row r="147" spans="1:19" s="218" customFormat="1" ht="20.25" customHeight="1">
      <c r="A147" s="231" t="s">
        <v>94</v>
      </c>
      <c r="B147" s="267">
        <f t="shared" si="48"/>
        <v>40139</v>
      </c>
      <c r="C147" s="268">
        <f t="shared" si="54"/>
        <v>17495</v>
      </c>
      <c r="D147" s="269">
        <f t="shared" si="54"/>
        <v>22644</v>
      </c>
      <c r="E147" s="267">
        <f t="shared" si="49"/>
        <v>4532</v>
      </c>
      <c r="F147" s="268">
        <f>F96</f>
        <v>1998</v>
      </c>
      <c r="G147" s="268">
        <f>G96</f>
        <v>2534</v>
      </c>
      <c r="H147" s="267">
        <f t="shared" si="50"/>
        <v>8204</v>
      </c>
      <c r="I147" s="268">
        <f>I96</f>
        <v>3574</v>
      </c>
      <c r="J147" s="268">
        <f>J96</f>
        <v>4630</v>
      </c>
      <c r="K147" s="267">
        <f t="shared" si="51"/>
        <v>7463</v>
      </c>
      <c r="L147" s="268">
        <f>L96</f>
        <v>3348</v>
      </c>
      <c r="M147" s="268">
        <f>M96</f>
        <v>4115</v>
      </c>
      <c r="N147" s="267">
        <f t="shared" si="52"/>
        <v>12626</v>
      </c>
      <c r="O147" s="268">
        <f>O96</f>
        <v>5505</v>
      </c>
      <c r="P147" s="268">
        <f>P96</f>
        <v>7121</v>
      </c>
      <c r="Q147" s="267">
        <f t="shared" si="53"/>
        <v>7314</v>
      </c>
      <c r="R147" s="268">
        <f>R96</f>
        <v>3070</v>
      </c>
      <c r="S147" s="270">
        <f>S96</f>
        <v>4244</v>
      </c>
    </row>
    <row r="148" spans="1:19" s="218" customFormat="1" ht="20.25" customHeight="1" thickBot="1">
      <c r="A148" s="236" t="s">
        <v>370</v>
      </c>
      <c r="B148" s="271">
        <f t="shared" si="48"/>
        <v>48879</v>
      </c>
      <c r="C148" s="272">
        <f t="shared" si="54"/>
        <v>16671</v>
      </c>
      <c r="D148" s="273">
        <f t="shared" si="54"/>
        <v>32208</v>
      </c>
      <c r="E148" s="271">
        <f t="shared" si="49"/>
        <v>5683</v>
      </c>
      <c r="F148" s="272">
        <f>F102+F108+F114+F120+F126</f>
        <v>2275</v>
      </c>
      <c r="G148" s="272">
        <f>G102+G108+G114+G120+G126</f>
        <v>3408</v>
      </c>
      <c r="H148" s="271">
        <f t="shared" si="50"/>
        <v>9857</v>
      </c>
      <c r="I148" s="272">
        <f>I102+I108+I114+I120+I126</f>
        <v>3428</v>
      </c>
      <c r="J148" s="272">
        <f>J102+J108+J114+J120+J126</f>
        <v>6429</v>
      </c>
      <c r="K148" s="271">
        <f t="shared" si="51"/>
        <v>9025</v>
      </c>
      <c r="L148" s="272">
        <f>L102+L108+L114+L120+L126</f>
        <v>3185</v>
      </c>
      <c r="M148" s="272">
        <f>M102+M108+M114+M120+M126</f>
        <v>5840</v>
      </c>
      <c r="N148" s="271">
        <f t="shared" si="52"/>
        <v>14855</v>
      </c>
      <c r="O148" s="272">
        <f>O102+O108+O114+O120+O126</f>
        <v>5062</v>
      </c>
      <c r="P148" s="272">
        <f>P102+P108+P114+P120+P126</f>
        <v>9793</v>
      </c>
      <c r="Q148" s="271">
        <f t="shared" si="53"/>
        <v>9459</v>
      </c>
      <c r="R148" s="272">
        <f>R102+R108+R114+R120+R126</f>
        <v>2721</v>
      </c>
      <c r="S148" s="274">
        <f>S102+S108+S114+S120+S126</f>
        <v>6738</v>
      </c>
    </row>
  </sheetData>
  <mergeCells count="13">
    <mergeCell ref="Q3:S3"/>
    <mergeCell ref="B129:D129"/>
    <mergeCell ref="E129:G129"/>
    <mergeCell ref="H129:J129"/>
    <mergeCell ref="K129:M129"/>
    <mergeCell ref="N129:P129"/>
    <mergeCell ref="Q129:S129"/>
    <mergeCell ref="N3:P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61EB-48CC-4FAD-9F47-24BBE741F9BB}">
  <dimension ref="A1:S127"/>
  <sheetViews>
    <sheetView zoomScaleNormal="100" workbookViewId="0">
      <selection activeCell="B11" sqref="B11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375</v>
      </c>
      <c r="B1" s="334"/>
      <c r="C1" s="334"/>
      <c r="D1" s="334"/>
      <c r="E1" s="334"/>
      <c r="F1" s="334"/>
      <c r="G1" s="334"/>
    </row>
    <row r="2" spans="1:19" ht="15" thickBot="1">
      <c r="S2" s="288" t="s">
        <v>371</v>
      </c>
    </row>
    <row r="3" spans="1:19" ht="24.75" customHeight="1">
      <c r="A3" s="289" t="s">
        <v>219</v>
      </c>
      <c r="B3" s="368" t="s">
        <v>361</v>
      </c>
      <c r="C3" s="368"/>
      <c r="D3" s="368"/>
      <c r="E3" s="369" t="s">
        <v>362</v>
      </c>
      <c r="F3" s="369"/>
      <c r="G3" s="369"/>
      <c r="H3" s="368" t="s">
        <v>363</v>
      </c>
      <c r="I3" s="368"/>
      <c r="J3" s="368"/>
      <c r="K3" s="369" t="s">
        <v>364</v>
      </c>
      <c r="L3" s="369"/>
      <c r="M3" s="369"/>
      <c r="N3" s="368" t="s">
        <v>365</v>
      </c>
      <c r="O3" s="368"/>
      <c r="P3" s="368"/>
      <c r="Q3" s="369" t="s">
        <v>366</v>
      </c>
      <c r="R3" s="369"/>
      <c r="S3" s="370"/>
    </row>
    <row r="4" spans="1:19" ht="24.75" customHeight="1" thickBot="1">
      <c r="A4" s="290" t="s">
        <v>343</v>
      </c>
      <c r="B4" s="291" t="s">
        <v>3</v>
      </c>
      <c r="C4" s="292" t="s">
        <v>1</v>
      </c>
      <c r="D4" s="292" t="s">
        <v>2</v>
      </c>
      <c r="E4" s="293" t="s">
        <v>3</v>
      </c>
      <c r="F4" s="293" t="s">
        <v>1</v>
      </c>
      <c r="G4" s="293" t="s">
        <v>2</v>
      </c>
      <c r="H4" s="292" t="s">
        <v>3</v>
      </c>
      <c r="I4" s="292" t="s">
        <v>1</v>
      </c>
      <c r="J4" s="292" t="s">
        <v>2</v>
      </c>
      <c r="K4" s="293" t="s">
        <v>3</v>
      </c>
      <c r="L4" s="293" t="s">
        <v>1</v>
      </c>
      <c r="M4" s="293" t="s">
        <v>2</v>
      </c>
      <c r="N4" s="292" t="s">
        <v>3</v>
      </c>
      <c r="O4" s="292" t="s">
        <v>1</v>
      </c>
      <c r="P4" s="292" t="s">
        <v>2</v>
      </c>
      <c r="Q4" s="293" t="s">
        <v>3</v>
      </c>
      <c r="R4" s="293" t="s">
        <v>1</v>
      </c>
      <c r="S4" s="294" t="s">
        <v>2</v>
      </c>
    </row>
    <row r="5" spans="1:19" s="300" customFormat="1" ht="25.5" customHeight="1" thickTop="1">
      <c r="A5" s="295" t="s">
        <v>213</v>
      </c>
      <c r="B5" s="296">
        <v>1431050</v>
      </c>
      <c r="C5" s="297">
        <v>707299</v>
      </c>
      <c r="D5" s="298">
        <v>723751</v>
      </c>
      <c r="E5" s="296">
        <v>105909</v>
      </c>
      <c r="F5" s="297">
        <v>52305</v>
      </c>
      <c r="G5" s="298">
        <v>53604</v>
      </c>
      <c r="H5" s="296">
        <v>287401</v>
      </c>
      <c r="I5" s="297">
        <v>140726</v>
      </c>
      <c r="J5" s="298">
        <v>146675</v>
      </c>
      <c r="K5" s="296">
        <v>212379</v>
      </c>
      <c r="L5" s="297">
        <v>101881</v>
      </c>
      <c r="M5" s="298">
        <v>110498</v>
      </c>
      <c r="N5" s="296">
        <v>424707</v>
      </c>
      <c r="O5" s="297">
        <v>210416</v>
      </c>
      <c r="P5" s="298">
        <v>214291</v>
      </c>
      <c r="Q5" s="296">
        <v>400654</v>
      </c>
      <c r="R5" s="297">
        <v>201971</v>
      </c>
      <c r="S5" s="299">
        <v>198683</v>
      </c>
    </row>
    <row r="6" spans="1:19" s="304" customFormat="1" ht="15.75" customHeight="1">
      <c r="A6" s="301" t="s">
        <v>56</v>
      </c>
      <c r="B6" s="302">
        <v>42499</v>
      </c>
      <c r="C6" s="297">
        <v>21691</v>
      </c>
      <c r="D6" s="297">
        <v>20808</v>
      </c>
      <c r="E6" s="302">
        <v>3569</v>
      </c>
      <c r="F6" s="297">
        <v>1802</v>
      </c>
      <c r="G6" s="297">
        <v>1767</v>
      </c>
      <c r="H6" s="302">
        <v>7209</v>
      </c>
      <c r="I6" s="297">
        <v>3662</v>
      </c>
      <c r="J6" s="297">
        <v>3547</v>
      </c>
      <c r="K6" s="302">
        <v>5782</v>
      </c>
      <c r="L6" s="297">
        <v>2960</v>
      </c>
      <c r="M6" s="297">
        <v>2822</v>
      </c>
      <c r="N6" s="302">
        <v>12651</v>
      </c>
      <c r="O6" s="297">
        <v>6438</v>
      </c>
      <c r="P6" s="297">
        <v>6213</v>
      </c>
      <c r="Q6" s="302">
        <v>13288</v>
      </c>
      <c r="R6" s="297">
        <v>6829</v>
      </c>
      <c r="S6" s="303">
        <v>6459</v>
      </c>
    </row>
    <row r="7" spans="1:19" ht="15.75" customHeight="1">
      <c r="A7" s="305" t="s">
        <v>345</v>
      </c>
      <c r="B7" s="306">
        <v>7333</v>
      </c>
      <c r="C7" s="307">
        <v>3784</v>
      </c>
      <c r="D7" s="307">
        <v>3549</v>
      </c>
      <c r="E7" s="306">
        <v>691</v>
      </c>
      <c r="F7" s="307">
        <v>358</v>
      </c>
      <c r="G7" s="307">
        <v>333</v>
      </c>
      <c r="H7" s="306">
        <v>1216</v>
      </c>
      <c r="I7" s="307">
        <v>607</v>
      </c>
      <c r="J7" s="307">
        <v>609</v>
      </c>
      <c r="K7" s="306">
        <v>948</v>
      </c>
      <c r="L7" s="307">
        <v>507</v>
      </c>
      <c r="M7" s="307">
        <v>441</v>
      </c>
      <c r="N7" s="306">
        <v>2200</v>
      </c>
      <c r="O7" s="307">
        <v>1141</v>
      </c>
      <c r="P7" s="307">
        <v>1059</v>
      </c>
      <c r="Q7" s="306">
        <v>2278</v>
      </c>
      <c r="R7" s="307">
        <v>1171</v>
      </c>
      <c r="S7" s="308">
        <v>1107</v>
      </c>
    </row>
    <row r="8" spans="1:19" ht="15.75" customHeight="1">
      <c r="A8" s="305" t="s">
        <v>347</v>
      </c>
      <c r="B8" s="306">
        <v>8099</v>
      </c>
      <c r="C8" s="307">
        <v>4153</v>
      </c>
      <c r="D8" s="307">
        <v>3946</v>
      </c>
      <c r="E8" s="306">
        <v>706</v>
      </c>
      <c r="F8" s="307">
        <v>364</v>
      </c>
      <c r="G8" s="307">
        <v>342</v>
      </c>
      <c r="H8" s="306">
        <v>1322</v>
      </c>
      <c r="I8" s="307">
        <v>664</v>
      </c>
      <c r="J8" s="307">
        <v>658</v>
      </c>
      <c r="K8" s="306">
        <v>1072</v>
      </c>
      <c r="L8" s="307">
        <v>538</v>
      </c>
      <c r="M8" s="307">
        <v>534</v>
      </c>
      <c r="N8" s="306">
        <v>2509</v>
      </c>
      <c r="O8" s="307">
        <v>1290</v>
      </c>
      <c r="P8" s="307">
        <v>1219</v>
      </c>
      <c r="Q8" s="306">
        <v>2490</v>
      </c>
      <c r="R8" s="307">
        <v>1297</v>
      </c>
      <c r="S8" s="308">
        <v>1193</v>
      </c>
    </row>
    <row r="9" spans="1:19" ht="15.75" customHeight="1">
      <c r="A9" s="305" t="s">
        <v>338</v>
      </c>
      <c r="B9" s="306">
        <v>7980</v>
      </c>
      <c r="C9" s="307">
        <v>4008</v>
      </c>
      <c r="D9" s="307">
        <v>3972</v>
      </c>
      <c r="E9" s="306">
        <v>682</v>
      </c>
      <c r="F9" s="307">
        <v>331</v>
      </c>
      <c r="G9" s="307">
        <v>351</v>
      </c>
      <c r="H9" s="306">
        <v>1343</v>
      </c>
      <c r="I9" s="307">
        <v>681</v>
      </c>
      <c r="J9" s="307">
        <v>662</v>
      </c>
      <c r="K9" s="306">
        <v>1051</v>
      </c>
      <c r="L9" s="307">
        <v>535</v>
      </c>
      <c r="M9" s="307">
        <v>516</v>
      </c>
      <c r="N9" s="306">
        <v>2398</v>
      </c>
      <c r="O9" s="307">
        <v>1205</v>
      </c>
      <c r="P9" s="307">
        <v>1193</v>
      </c>
      <c r="Q9" s="306">
        <v>2506</v>
      </c>
      <c r="R9" s="307">
        <v>1256</v>
      </c>
      <c r="S9" s="308">
        <v>1250</v>
      </c>
    </row>
    <row r="10" spans="1:19" ht="15.75" customHeight="1">
      <c r="A10" s="305" t="s">
        <v>344</v>
      </c>
      <c r="B10" s="306">
        <v>9120</v>
      </c>
      <c r="C10" s="307">
        <v>4592</v>
      </c>
      <c r="D10" s="307">
        <v>4528</v>
      </c>
      <c r="E10" s="306">
        <v>740</v>
      </c>
      <c r="F10" s="307">
        <v>383</v>
      </c>
      <c r="G10" s="307">
        <v>357</v>
      </c>
      <c r="H10" s="306">
        <v>1591</v>
      </c>
      <c r="I10" s="307">
        <v>815</v>
      </c>
      <c r="J10" s="307">
        <v>776</v>
      </c>
      <c r="K10" s="306">
        <v>1293</v>
      </c>
      <c r="L10" s="307">
        <v>629</v>
      </c>
      <c r="M10" s="307">
        <v>664</v>
      </c>
      <c r="N10" s="306">
        <v>2658</v>
      </c>
      <c r="O10" s="307">
        <v>1323</v>
      </c>
      <c r="P10" s="307">
        <v>1335</v>
      </c>
      <c r="Q10" s="306">
        <v>2838</v>
      </c>
      <c r="R10" s="307">
        <v>1442</v>
      </c>
      <c r="S10" s="308">
        <v>1396</v>
      </c>
    </row>
    <row r="11" spans="1:19" ht="15.75" customHeight="1">
      <c r="A11" s="305" t="s">
        <v>339</v>
      </c>
      <c r="B11" s="306">
        <v>9967</v>
      </c>
      <c r="C11" s="307">
        <v>5154</v>
      </c>
      <c r="D11" s="307">
        <v>4813</v>
      </c>
      <c r="E11" s="306">
        <v>750</v>
      </c>
      <c r="F11" s="307">
        <v>366</v>
      </c>
      <c r="G11" s="307">
        <v>384</v>
      </c>
      <c r="H11" s="306">
        <v>1737</v>
      </c>
      <c r="I11" s="307">
        <v>895</v>
      </c>
      <c r="J11" s="307">
        <v>842</v>
      </c>
      <c r="K11" s="306">
        <v>1418</v>
      </c>
      <c r="L11" s="307">
        <v>751</v>
      </c>
      <c r="M11" s="307">
        <v>667</v>
      </c>
      <c r="N11" s="306">
        <v>2886</v>
      </c>
      <c r="O11" s="307">
        <v>1479</v>
      </c>
      <c r="P11" s="307">
        <v>1407</v>
      </c>
      <c r="Q11" s="306">
        <v>3176</v>
      </c>
      <c r="R11" s="307">
        <v>1663</v>
      </c>
      <c r="S11" s="308">
        <v>1513</v>
      </c>
    </row>
    <row r="12" spans="1:19" s="304" customFormat="1" ht="15.75" customHeight="1">
      <c r="A12" s="309" t="s">
        <v>50</v>
      </c>
      <c r="B12" s="302">
        <v>64478</v>
      </c>
      <c r="C12" s="297">
        <v>33091</v>
      </c>
      <c r="D12" s="297">
        <v>31387</v>
      </c>
      <c r="E12" s="302">
        <v>4058</v>
      </c>
      <c r="F12" s="297">
        <v>2123</v>
      </c>
      <c r="G12" s="297">
        <v>1935</v>
      </c>
      <c r="H12" s="302">
        <v>11541</v>
      </c>
      <c r="I12" s="297">
        <v>6007</v>
      </c>
      <c r="J12" s="297">
        <v>5534</v>
      </c>
      <c r="K12" s="302">
        <v>9958</v>
      </c>
      <c r="L12" s="297">
        <v>5054</v>
      </c>
      <c r="M12" s="297">
        <v>4904</v>
      </c>
      <c r="N12" s="302">
        <v>17816</v>
      </c>
      <c r="O12" s="297">
        <v>9129</v>
      </c>
      <c r="P12" s="297">
        <v>8687</v>
      </c>
      <c r="Q12" s="302">
        <v>21105</v>
      </c>
      <c r="R12" s="297">
        <v>10778</v>
      </c>
      <c r="S12" s="303">
        <v>10327</v>
      </c>
    </row>
    <row r="13" spans="1:19" ht="15.75" customHeight="1">
      <c r="A13" s="305" t="s">
        <v>346</v>
      </c>
      <c r="B13" s="306">
        <v>10974</v>
      </c>
      <c r="C13" s="307">
        <v>5696</v>
      </c>
      <c r="D13" s="307">
        <v>5278</v>
      </c>
      <c r="E13" s="306">
        <v>788</v>
      </c>
      <c r="F13" s="307">
        <v>427</v>
      </c>
      <c r="G13" s="307">
        <v>361</v>
      </c>
      <c r="H13" s="306">
        <v>1905</v>
      </c>
      <c r="I13" s="307">
        <v>1003</v>
      </c>
      <c r="J13" s="307">
        <v>902</v>
      </c>
      <c r="K13" s="306">
        <v>1607</v>
      </c>
      <c r="L13" s="307">
        <v>846</v>
      </c>
      <c r="M13" s="307">
        <v>761</v>
      </c>
      <c r="N13" s="306">
        <v>3126</v>
      </c>
      <c r="O13" s="307">
        <v>1618</v>
      </c>
      <c r="P13" s="307">
        <v>1508</v>
      </c>
      <c r="Q13" s="306">
        <v>3548</v>
      </c>
      <c r="R13" s="307">
        <v>1802</v>
      </c>
      <c r="S13" s="308">
        <v>1746</v>
      </c>
    </row>
    <row r="14" spans="1:19" ht="15.75" customHeight="1">
      <c r="A14" s="305" t="s">
        <v>340</v>
      </c>
      <c r="B14" s="306">
        <v>12717</v>
      </c>
      <c r="C14" s="307">
        <v>6411</v>
      </c>
      <c r="D14" s="307">
        <v>6306</v>
      </c>
      <c r="E14" s="306">
        <v>783</v>
      </c>
      <c r="F14" s="307">
        <v>419</v>
      </c>
      <c r="G14" s="307">
        <v>364</v>
      </c>
      <c r="H14" s="306">
        <v>2260</v>
      </c>
      <c r="I14" s="307">
        <v>1159</v>
      </c>
      <c r="J14" s="307">
        <v>1101</v>
      </c>
      <c r="K14" s="306">
        <v>1894</v>
      </c>
      <c r="L14" s="307">
        <v>943</v>
      </c>
      <c r="M14" s="307">
        <v>951</v>
      </c>
      <c r="N14" s="306">
        <v>3562</v>
      </c>
      <c r="O14" s="307">
        <v>1767</v>
      </c>
      <c r="P14" s="307">
        <v>1795</v>
      </c>
      <c r="Q14" s="306">
        <v>4218</v>
      </c>
      <c r="R14" s="307">
        <v>2123</v>
      </c>
      <c r="S14" s="308">
        <v>2095</v>
      </c>
    </row>
    <row r="15" spans="1:19" ht="15.75" customHeight="1">
      <c r="A15" s="305" t="s">
        <v>337</v>
      </c>
      <c r="B15" s="306">
        <v>13470</v>
      </c>
      <c r="C15" s="307">
        <v>6963</v>
      </c>
      <c r="D15" s="307">
        <v>6507</v>
      </c>
      <c r="E15" s="306">
        <v>891</v>
      </c>
      <c r="F15" s="307">
        <v>437</v>
      </c>
      <c r="G15" s="307">
        <v>454</v>
      </c>
      <c r="H15" s="306">
        <v>2359</v>
      </c>
      <c r="I15" s="307">
        <v>1252</v>
      </c>
      <c r="J15" s="307">
        <v>1107</v>
      </c>
      <c r="K15" s="306">
        <v>2102</v>
      </c>
      <c r="L15" s="307">
        <v>1073</v>
      </c>
      <c r="M15" s="307">
        <v>1029</v>
      </c>
      <c r="N15" s="306">
        <v>3729</v>
      </c>
      <c r="O15" s="307">
        <v>1933</v>
      </c>
      <c r="P15" s="307">
        <v>1796</v>
      </c>
      <c r="Q15" s="306">
        <v>4389</v>
      </c>
      <c r="R15" s="307">
        <v>2268</v>
      </c>
      <c r="S15" s="308">
        <v>2121</v>
      </c>
    </row>
    <row r="16" spans="1:19" ht="15.75" customHeight="1">
      <c r="A16" s="305" t="s">
        <v>342</v>
      </c>
      <c r="B16" s="306">
        <v>13566</v>
      </c>
      <c r="C16" s="307">
        <v>6956</v>
      </c>
      <c r="D16" s="307">
        <v>6610</v>
      </c>
      <c r="E16" s="306">
        <v>841</v>
      </c>
      <c r="F16" s="307">
        <v>458</v>
      </c>
      <c r="G16" s="307">
        <v>383</v>
      </c>
      <c r="H16" s="306">
        <v>2432</v>
      </c>
      <c r="I16" s="307">
        <v>1259</v>
      </c>
      <c r="J16" s="307">
        <v>1173</v>
      </c>
      <c r="K16" s="306">
        <v>2212</v>
      </c>
      <c r="L16" s="307">
        <v>1110</v>
      </c>
      <c r="M16" s="307">
        <v>1102</v>
      </c>
      <c r="N16" s="306">
        <v>3695</v>
      </c>
      <c r="O16" s="307">
        <v>1877</v>
      </c>
      <c r="P16" s="307">
        <v>1818</v>
      </c>
      <c r="Q16" s="306">
        <v>4386</v>
      </c>
      <c r="R16" s="307">
        <v>2252</v>
      </c>
      <c r="S16" s="308">
        <v>2134</v>
      </c>
    </row>
    <row r="17" spans="1:19" ht="15.75" customHeight="1">
      <c r="A17" s="305" t="s">
        <v>341</v>
      </c>
      <c r="B17" s="306">
        <v>13751</v>
      </c>
      <c r="C17" s="307">
        <v>7065</v>
      </c>
      <c r="D17" s="307">
        <v>6686</v>
      </c>
      <c r="E17" s="306">
        <v>755</v>
      </c>
      <c r="F17" s="307">
        <v>382</v>
      </c>
      <c r="G17" s="307">
        <v>373</v>
      </c>
      <c r="H17" s="306">
        <v>2585</v>
      </c>
      <c r="I17" s="307">
        <v>1334</v>
      </c>
      <c r="J17" s="307">
        <v>1251</v>
      </c>
      <c r="K17" s="306">
        <v>2143</v>
      </c>
      <c r="L17" s="307">
        <v>1082</v>
      </c>
      <c r="M17" s="307">
        <v>1061</v>
      </c>
      <c r="N17" s="306">
        <v>3704</v>
      </c>
      <c r="O17" s="307">
        <v>1934</v>
      </c>
      <c r="P17" s="307">
        <v>1770</v>
      </c>
      <c r="Q17" s="306">
        <v>4564</v>
      </c>
      <c r="R17" s="307">
        <v>2333</v>
      </c>
      <c r="S17" s="308">
        <v>2231</v>
      </c>
    </row>
    <row r="18" spans="1:19" s="304" customFormat="1" ht="15.75" customHeight="1">
      <c r="A18" s="309" t="s">
        <v>44</v>
      </c>
      <c r="B18" s="302">
        <v>74173</v>
      </c>
      <c r="C18" s="297">
        <v>38292</v>
      </c>
      <c r="D18" s="297">
        <v>35881</v>
      </c>
      <c r="E18" s="302">
        <v>3614</v>
      </c>
      <c r="F18" s="297">
        <v>1881</v>
      </c>
      <c r="G18" s="297">
        <v>1733</v>
      </c>
      <c r="H18" s="302">
        <v>13893</v>
      </c>
      <c r="I18" s="297">
        <v>7310</v>
      </c>
      <c r="J18" s="297">
        <v>6583</v>
      </c>
      <c r="K18" s="302">
        <v>11559</v>
      </c>
      <c r="L18" s="297">
        <v>5799</v>
      </c>
      <c r="M18" s="297">
        <v>5760</v>
      </c>
      <c r="N18" s="302">
        <v>19863</v>
      </c>
      <c r="O18" s="297">
        <v>10332</v>
      </c>
      <c r="P18" s="297">
        <v>9531</v>
      </c>
      <c r="Q18" s="302">
        <v>25244</v>
      </c>
      <c r="R18" s="297">
        <v>12970</v>
      </c>
      <c r="S18" s="303">
        <v>12274</v>
      </c>
    </row>
    <row r="19" spans="1:19" ht="15.75" customHeight="1">
      <c r="A19" s="305" t="s">
        <v>204</v>
      </c>
      <c r="B19" s="306">
        <v>15298</v>
      </c>
      <c r="C19" s="307">
        <v>7987</v>
      </c>
      <c r="D19" s="307">
        <v>7311</v>
      </c>
      <c r="E19" s="306">
        <v>808</v>
      </c>
      <c r="F19" s="307">
        <v>426</v>
      </c>
      <c r="G19" s="307">
        <v>382</v>
      </c>
      <c r="H19" s="306">
        <v>2785</v>
      </c>
      <c r="I19" s="307">
        <v>1471</v>
      </c>
      <c r="J19" s="307">
        <v>1314</v>
      </c>
      <c r="K19" s="306">
        <v>2426</v>
      </c>
      <c r="L19" s="307">
        <v>1255</v>
      </c>
      <c r="M19" s="307">
        <v>1171</v>
      </c>
      <c r="N19" s="306">
        <v>4080</v>
      </c>
      <c r="O19" s="307">
        <v>2092</v>
      </c>
      <c r="P19" s="307">
        <v>1988</v>
      </c>
      <c r="Q19" s="306">
        <v>5199</v>
      </c>
      <c r="R19" s="307">
        <v>2743</v>
      </c>
      <c r="S19" s="308">
        <v>2456</v>
      </c>
    </row>
    <row r="20" spans="1:19" ht="15.75" customHeight="1">
      <c r="A20" s="305" t="s">
        <v>214</v>
      </c>
      <c r="B20" s="306">
        <v>14709</v>
      </c>
      <c r="C20" s="307">
        <v>7576</v>
      </c>
      <c r="D20" s="307">
        <v>7133</v>
      </c>
      <c r="E20" s="306">
        <v>775</v>
      </c>
      <c r="F20" s="307">
        <v>398</v>
      </c>
      <c r="G20" s="307">
        <v>377</v>
      </c>
      <c r="H20" s="306">
        <v>2751</v>
      </c>
      <c r="I20" s="307">
        <v>1444</v>
      </c>
      <c r="J20" s="307">
        <v>1307</v>
      </c>
      <c r="K20" s="306">
        <v>2280</v>
      </c>
      <c r="L20" s="307">
        <v>1122</v>
      </c>
      <c r="M20" s="307">
        <v>1158</v>
      </c>
      <c r="N20" s="306">
        <v>3987</v>
      </c>
      <c r="O20" s="307">
        <v>2066</v>
      </c>
      <c r="P20" s="307">
        <v>1921</v>
      </c>
      <c r="Q20" s="306">
        <v>4916</v>
      </c>
      <c r="R20" s="307">
        <v>2546</v>
      </c>
      <c r="S20" s="308">
        <v>2370</v>
      </c>
    </row>
    <row r="21" spans="1:19" ht="15.75" customHeight="1">
      <c r="A21" s="305" t="s">
        <v>206</v>
      </c>
      <c r="B21" s="306">
        <v>15013</v>
      </c>
      <c r="C21" s="307">
        <v>7752</v>
      </c>
      <c r="D21" s="307">
        <v>7261</v>
      </c>
      <c r="E21" s="306">
        <v>713</v>
      </c>
      <c r="F21" s="307">
        <v>376</v>
      </c>
      <c r="G21" s="307">
        <v>337</v>
      </c>
      <c r="H21" s="306">
        <v>2780</v>
      </c>
      <c r="I21" s="307">
        <v>1515</v>
      </c>
      <c r="J21" s="307">
        <v>1265</v>
      </c>
      <c r="K21" s="306">
        <v>2377</v>
      </c>
      <c r="L21" s="307">
        <v>1167</v>
      </c>
      <c r="M21" s="307">
        <v>1210</v>
      </c>
      <c r="N21" s="306">
        <v>3995</v>
      </c>
      <c r="O21" s="307">
        <v>2038</v>
      </c>
      <c r="P21" s="307">
        <v>1957</v>
      </c>
      <c r="Q21" s="306">
        <v>5148</v>
      </c>
      <c r="R21" s="307">
        <v>2656</v>
      </c>
      <c r="S21" s="308">
        <v>2492</v>
      </c>
    </row>
    <row r="22" spans="1:19" ht="15.75" customHeight="1">
      <c r="A22" s="305" t="s">
        <v>198</v>
      </c>
      <c r="B22" s="306">
        <v>14325</v>
      </c>
      <c r="C22" s="307">
        <v>7367</v>
      </c>
      <c r="D22" s="307">
        <v>6958</v>
      </c>
      <c r="E22" s="306">
        <v>631</v>
      </c>
      <c r="F22" s="307">
        <v>328</v>
      </c>
      <c r="G22" s="307">
        <v>303</v>
      </c>
      <c r="H22" s="306">
        <v>2728</v>
      </c>
      <c r="I22" s="307">
        <v>1401</v>
      </c>
      <c r="J22" s="307">
        <v>1327</v>
      </c>
      <c r="K22" s="306">
        <v>2195</v>
      </c>
      <c r="L22" s="307">
        <v>1103</v>
      </c>
      <c r="M22" s="307">
        <v>1092</v>
      </c>
      <c r="N22" s="306">
        <v>3836</v>
      </c>
      <c r="O22" s="307">
        <v>2039</v>
      </c>
      <c r="P22" s="307">
        <v>1797</v>
      </c>
      <c r="Q22" s="306">
        <v>4935</v>
      </c>
      <c r="R22" s="307">
        <v>2496</v>
      </c>
      <c r="S22" s="308">
        <v>2439</v>
      </c>
    </row>
    <row r="23" spans="1:19" ht="15.75" customHeight="1">
      <c r="A23" s="305" t="s">
        <v>205</v>
      </c>
      <c r="B23" s="306">
        <v>14828</v>
      </c>
      <c r="C23" s="307">
        <v>7610</v>
      </c>
      <c r="D23" s="307">
        <v>7218</v>
      </c>
      <c r="E23" s="306">
        <v>687</v>
      </c>
      <c r="F23" s="307">
        <v>353</v>
      </c>
      <c r="G23" s="307">
        <v>334</v>
      </c>
      <c r="H23" s="306">
        <v>2849</v>
      </c>
      <c r="I23" s="307">
        <v>1479</v>
      </c>
      <c r="J23" s="307">
        <v>1370</v>
      </c>
      <c r="K23" s="306">
        <v>2281</v>
      </c>
      <c r="L23" s="307">
        <v>1152</v>
      </c>
      <c r="M23" s="307">
        <v>1129</v>
      </c>
      <c r="N23" s="306">
        <v>3965</v>
      </c>
      <c r="O23" s="307">
        <v>2097</v>
      </c>
      <c r="P23" s="307">
        <v>1868</v>
      </c>
      <c r="Q23" s="306">
        <v>5046</v>
      </c>
      <c r="R23" s="307">
        <v>2529</v>
      </c>
      <c r="S23" s="308">
        <v>2517</v>
      </c>
    </row>
    <row r="24" spans="1:19" s="304" customFormat="1" ht="15.75" customHeight="1">
      <c r="A24" s="309" t="s">
        <v>38</v>
      </c>
      <c r="B24" s="302">
        <v>76684</v>
      </c>
      <c r="C24" s="297">
        <v>39844</v>
      </c>
      <c r="D24" s="297">
        <v>36840</v>
      </c>
      <c r="E24" s="302">
        <v>3897</v>
      </c>
      <c r="F24" s="297">
        <v>2007</v>
      </c>
      <c r="G24" s="297">
        <v>1890</v>
      </c>
      <c r="H24" s="302">
        <v>15158</v>
      </c>
      <c r="I24" s="297">
        <v>7963</v>
      </c>
      <c r="J24" s="297">
        <v>7195</v>
      </c>
      <c r="K24" s="302">
        <v>11045</v>
      </c>
      <c r="L24" s="297">
        <v>5517</v>
      </c>
      <c r="M24" s="297">
        <v>5528</v>
      </c>
      <c r="N24" s="302">
        <v>21042</v>
      </c>
      <c r="O24" s="297">
        <v>11151</v>
      </c>
      <c r="P24" s="297">
        <v>9891</v>
      </c>
      <c r="Q24" s="302">
        <v>25542</v>
      </c>
      <c r="R24" s="297">
        <v>13206</v>
      </c>
      <c r="S24" s="303">
        <v>12336</v>
      </c>
    </row>
    <row r="25" spans="1:19" ht="15.75" customHeight="1">
      <c r="A25" s="305" t="s">
        <v>200</v>
      </c>
      <c r="B25" s="306">
        <v>16112</v>
      </c>
      <c r="C25" s="307">
        <v>8382</v>
      </c>
      <c r="D25" s="307">
        <v>7730</v>
      </c>
      <c r="E25" s="306">
        <v>770</v>
      </c>
      <c r="F25" s="307">
        <v>379</v>
      </c>
      <c r="G25" s="307">
        <v>391</v>
      </c>
      <c r="H25" s="306">
        <v>3108</v>
      </c>
      <c r="I25" s="307">
        <v>1633</v>
      </c>
      <c r="J25" s="307">
        <v>1475</v>
      </c>
      <c r="K25" s="306">
        <v>2384</v>
      </c>
      <c r="L25" s="307">
        <v>1194</v>
      </c>
      <c r="M25" s="307">
        <v>1190</v>
      </c>
      <c r="N25" s="306">
        <v>4358</v>
      </c>
      <c r="O25" s="307">
        <v>2348</v>
      </c>
      <c r="P25" s="307">
        <v>2010</v>
      </c>
      <c r="Q25" s="306">
        <v>5492</v>
      </c>
      <c r="R25" s="307">
        <v>2828</v>
      </c>
      <c r="S25" s="308">
        <v>2664</v>
      </c>
    </row>
    <row r="26" spans="1:19" ht="15.75" customHeight="1">
      <c r="A26" s="305" t="s">
        <v>215</v>
      </c>
      <c r="B26" s="306">
        <v>14540</v>
      </c>
      <c r="C26" s="307">
        <v>7530</v>
      </c>
      <c r="D26" s="307">
        <v>7010</v>
      </c>
      <c r="E26" s="306">
        <v>720</v>
      </c>
      <c r="F26" s="307">
        <v>381</v>
      </c>
      <c r="G26" s="307">
        <v>339</v>
      </c>
      <c r="H26" s="306">
        <v>2899</v>
      </c>
      <c r="I26" s="307">
        <v>1534</v>
      </c>
      <c r="J26" s="307">
        <v>1365</v>
      </c>
      <c r="K26" s="306">
        <v>2188</v>
      </c>
      <c r="L26" s="307">
        <v>1067</v>
      </c>
      <c r="M26" s="307">
        <v>1121</v>
      </c>
      <c r="N26" s="306">
        <v>3874</v>
      </c>
      <c r="O26" s="307">
        <v>2033</v>
      </c>
      <c r="P26" s="307">
        <v>1841</v>
      </c>
      <c r="Q26" s="306">
        <v>4859</v>
      </c>
      <c r="R26" s="307">
        <v>2515</v>
      </c>
      <c r="S26" s="308">
        <v>2344</v>
      </c>
    </row>
    <row r="27" spans="1:19" ht="15.75" customHeight="1">
      <c r="A27" s="305" t="s">
        <v>201</v>
      </c>
      <c r="B27" s="306">
        <v>14157</v>
      </c>
      <c r="C27" s="307">
        <v>7330</v>
      </c>
      <c r="D27" s="307">
        <v>6827</v>
      </c>
      <c r="E27" s="306">
        <v>668</v>
      </c>
      <c r="F27" s="307">
        <v>333</v>
      </c>
      <c r="G27" s="307">
        <v>335</v>
      </c>
      <c r="H27" s="306">
        <v>2729</v>
      </c>
      <c r="I27" s="307">
        <v>1460</v>
      </c>
      <c r="J27" s="307">
        <v>1269</v>
      </c>
      <c r="K27" s="306">
        <v>2068</v>
      </c>
      <c r="L27" s="307">
        <v>1026</v>
      </c>
      <c r="M27" s="307">
        <v>1042</v>
      </c>
      <c r="N27" s="306">
        <v>3897</v>
      </c>
      <c r="O27" s="307">
        <v>2057</v>
      </c>
      <c r="P27" s="307">
        <v>1840</v>
      </c>
      <c r="Q27" s="306">
        <v>4795</v>
      </c>
      <c r="R27" s="307">
        <v>2454</v>
      </c>
      <c r="S27" s="308">
        <v>2341</v>
      </c>
    </row>
    <row r="28" spans="1:19" ht="15.75" customHeight="1">
      <c r="A28" s="305" t="s">
        <v>210</v>
      </c>
      <c r="B28" s="306">
        <v>15427</v>
      </c>
      <c r="C28" s="307">
        <v>8001</v>
      </c>
      <c r="D28" s="307">
        <v>7426</v>
      </c>
      <c r="E28" s="306">
        <v>773</v>
      </c>
      <c r="F28" s="307">
        <v>410</v>
      </c>
      <c r="G28" s="307">
        <v>363</v>
      </c>
      <c r="H28" s="306">
        <v>3139</v>
      </c>
      <c r="I28" s="307">
        <v>1598</v>
      </c>
      <c r="J28" s="307">
        <v>1541</v>
      </c>
      <c r="K28" s="306">
        <v>2207</v>
      </c>
      <c r="L28" s="307">
        <v>1118</v>
      </c>
      <c r="M28" s="307">
        <v>1089</v>
      </c>
      <c r="N28" s="306">
        <v>4222</v>
      </c>
      <c r="O28" s="307">
        <v>2235</v>
      </c>
      <c r="P28" s="307">
        <v>1987</v>
      </c>
      <c r="Q28" s="306">
        <v>5086</v>
      </c>
      <c r="R28" s="307">
        <v>2640</v>
      </c>
      <c r="S28" s="308">
        <v>2446</v>
      </c>
    </row>
    <row r="29" spans="1:19" ht="15.75" customHeight="1">
      <c r="A29" s="305" t="s">
        <v>209</v>
      </c>
      <c r="B29" s="306">
        <v>16448</v>
      </c>
      <c r="C29" s="307">
        <v>8601</v>
      </c>
      <c r="D29" s="307">
        <v>7847</v>
      </c>
      <c r="E29" s="306">
        <v>966</v>
      </c>
      <c r="F29" s="307">
        <v>504</v>
      </c>
      <c r="G29" s="307">
        <v>462</v>
      </c>
      <c r="H29" s="306">
        <v>3283</v>
      </c>
      <c r="I29" s="307">
        <v>1738</v>
      </c>
      <c r="J29" s="307">
        <v>1545</v>
      </c>
      <c r="K29" s="306">
        <v>2198</v>
      </c>
      <c r="L29" s="307">
        <v>1112</v>
      </c>
      <c r="M29" s="307">
        <v>1086</v>
      </c>
      <c r="N29" s="306">
        <v>4691</v>
      </c>
      <c r="O29" s="307">
        <v>2478</v>
      </c>
      <c r="P29" s="307">
        <v>2213</v>
      </c>
      <c r="Q29" s="306">
        <v>5310</v>
      </c>
      <c r="R29" s="307">
        <v>2769</v>
      </c>
      <c r="S29" s="308">
        <v>2541</v>
      </c>
    </row>
    <row r="30" spans="1:19" s="304" customFormat="1" ht="16.5" customHeight="1">
      <c r="A30" s="309" t="s">
        <v>32</v>
      </c>
      <c r="B30" s="302">
        <v>96222</v>
      </c>
      <c r="C30" s="297">
        <v>49981</v>
      </c>
      <c r="D30" s="297">
        <v>46241</v>
      </c>
      <c r="E30" s="302">
        <v>7000</v>
      </c>
      <c r="F30" s="297">
        <v>3589</v>
      </c>
      <c r="G30" s="297">
        <v>3411</v>
      </c>
      <c r="H30" s="302">
        <v>20251</v>
      </c>
      <c r="I30" s="297">
        <v>10380</v>
      </c>
      <c r="J30" s="297">
        <v>9871</v>
      </c>
      <c r="K30" s="302">
        <v>12802</v>
      </c>
      <c r="L30" s="297">
        <v>6574</v>
      </c>
      <c r="M30" s="297">
        <v>6228</v>
      </c>
      <c r="N30" s="302">
        <v>27762</v>
      </c>
      <c r="O30" s="297">
        <v>14502</v>
      </c>
      <c r="P30" s="297">
        <v>13260</v>
      </c>
      <c r="Q30" s="302">
        <v>28407</v>
      </c>
      <c r="R30" s="297">
        <v>14936</v>
      </c>
      <c r="S30" s="303">
        <v>13471</v>
      </c>
    </row>
    <row r="31" spans="1:19" ht="16.5" customHeight="1">
      <c r="A31" s="305" t="s">
        <v>203</v>
      </c>
      <c r="B31" s="306">
        <v>16235</v>
      </c>
      <c r="C31" s="307">
        <v>8346</v>
      </c>
      <c r="D31" s="307">
        <v>7889</v>
      </c>
      <c r="E31" s="306">
        <v>1023</v>
      </c>
      <c r="F31" s="307">
        <v>480</v>
      </c>
      <c r="G31" s="307">
        <v>543</v>
      </c>
      <c r="H31" s="306">
        <v>3350</v>
      </c>
      <c r="I31" s="307">
        <v>1788</v>
      </c>
      <c r="J31" s="307">
        <v>1562</v>
      </c>
      <c r="K31" s="306">
        <v>2258</v>
      </c>
      <c r="L31" s="307">
        <v>1113</v>
      </c>
      <c r="M31" s="307">
        <v>1145</v>
      </c>
      <c r="N31" s="306">
        <v>4586</v>
      </c>
      <c r="O31" s="307">
        <v>2381</v>
      </c>
      <c r="P31" s="307">
        <v>2205</v>
      </c>
      <c r="Q31" s="306">
        <v>5018</v>
      </c>
      <c r="R31" s="307">
        <v>2584</v>
      </c>
      <c r="S31" s="308">
        <v>2434</v>
      </c>
    </row>
    <row r="32" spans="1:19" ht="16.5" customHeight="1">
      <c r="A32" s="305" t="s">
        <v>208</v>
      </c>
      <c r="B32" s="306">
        <v>18754</v>
      </c>
      <c r="C32" s="307">
        <v>9769</v>
      </c>
      <c r="D32" s="307">
        <v>8985</v>
      </c>
      <c r="E32" s="306">
        <v>1253</v>
      </c>
      <c r="F32" s="307">
        <v>620</v>
      </c>
      <c r="G32" s="307">
        <v>633</v>
      </c>
      <c r="H32" s="306">
        <v>3957</v>
      </c>
      <c r="I32" s="307">
        <v>2020</v>
      </c>
      <c r="J32" s="307">
        <v>1937</v>
      </c>
      <c r="K32" s="306">
        <v>2489</v>
      </c>
      <c r="L32" s="307">
        <v>1292</v>
      </c>
      <c r="M32" s="307">
        <v>1197</v>
      </c>
      <c r="N32" s="306">
        <v>5362</v>
      </c>
      <c r="O32" s="307">
        <v>2822</v>
      </c>
      <c r="P32" s="307">
        <v>2540</v>
      </c>
      <c r="Q32" s="306">
        <v>5693</v>
      </c>
      <c r="R32" s="307">
        <v>3015</v>
      </c>
      <c r="S32" s="308">
        <v>2678</v>
      </c>
    </row>
    <row r="33" spans="1:19" ht="16.5" customHeight="1">
      <c r="A33" s="305" t="s">
        <v>207</v>
      </c>
      <c r="B33" s="306">
        <v>21133</v>
      </c>
      <c r="C33" s="307">
        <v>10943</v>
      </c>
      <c r="D33" s="307">
        <v>10190</v>
      </c>
      <c r="E33" s="306">
        <v>1598</v>
      </c>
      <c r="F33" s="307">
        <v>816</v>
      </c>
      <c r="G33" s="307">
        <v>782</v>
      </c>
      <c r="H33" s="306">
        <v>4355</v>
      </c>
      <c r="I33" s="307">
        <v>2194</v>
      </c>
      <c r="J33" s="307">
        <v>2161</v>
      </c>
      <c r="K33" s="306">
        <v>2765</v>
      </c>
      <c r="L33" s="307">
        <v>1414</v>
      </c>
      <c r="M33" s="307">
        <v>1351</v>
      </c>
      <c r="N33" s="306">
        <v>6106</v>
      </c>
      <c r="O33" s="307">
        <v>3240</v>
      </c>
      <c r="P33" s="307">
        <v>2866</v>
      </c>
      <c r="Q33" s="306">
        <v>6309</v>
      </c>
      <c r="R33" s="307">
        <v>3279</v>
      </c>
      <c r="S33" s="308">
        <v>3030</v>
      </c>
    </row>
    <row r="34" spans="1:19" ht="16.5" customHeight="1">
      <c r="A34" s="305" t="s">
        <v>225</v>
      </c>
      <c r="B34" s="306">
        <v>19943</v>
      </c>
      <c r="C34" s="307">
        <v>10412</v>
      </c>
      <c r="D34" s="307">
        <v>9531</v>
      </c>
      <c r="E34" s="306">
        <v>1540</v>
      </c>
      <c r="F34" s="307">
        <v>813</v>
      </c>
      <c r="G34" s="307">
        <v>727</v>
      </c>
      <c r="H34" s="306">
        <v>4238</v>
      </c>
      <c r="I34" s="307">
        <v>2167</v>
      </c>
      <c r="J34" s="307">
        <v>2071</v>
      </c>
      <c r="K34" s="306">
        <v>2601</v>
      </c>
      <c r="L34" s="307">
        <v>1360</v>
      </c>
      <c r="M34" s="307">
        <v>1241</v>
      </c>
      <c r="N34" s="306">
        <v>5780</v>
      </c>
      <c r="O34" s="307">
        <v>2994</v>
      </c>
      <c r="P34" s="307">
        <v>2786</v>
      </c>
      <c r="Q34" s="306">
        <v>5784</v>
      </c>
      <c r="R34" s="307">
        <v>3078</v>
      </c>
      <c r="S34" s="308">
        <v>2706</v>
      </c>
    </row>
    <row r="35" spans="1:19" ht="16.5" customHeight="1">
      <c r="A35" s="305" t="s">
        <v>211</v>
      </c>
      <c r="B35" s="306">
        <v>20157</v>
      </c>
      <c r="C35" s="307">
        <v>10511</v>
      </c>
      <c r="D35" s="307">
        <v>9646</v>
      </c>
      <c r="E35" s="306">
        <v>1586</v>
      </c>
      <c r="F35" s="307">
        <v>860</v>
      </c>
      <c r="G35" s="307">
        <v>726</v>
      </c>
      <c r="H35" s="306">
        <v>4351</v>
      </c>
      <c r="I35" s="307">
        <v>2211</v>
      </c>
      <c r="J35" s="307">
        <v>2140</v>
      </c>
      <c r="K35" s="306">
        <v>2689</v>
      </c>
      <c r="L35" s="307">
        <v>1395</v>
      </c>
      <c r="M35" s="307">
        <v>1294</v>
      </c>
      <c r="N35" s="306">
        <v>5928</v>
      </c>
      <c r="O35" s="307">
        <v>3065</v>
      </c>
      <c r="P35" s="307">
        <v>2863</v>
      </c>
      <c r="Q35" s="306">
        <v>5603</v>
      </c>
      <c r="R35" s="307">
        <v>2980</v>
      </c>
      <c r="S35" s="308">
        <v>2623</v>
      </c>
    </row>
    <row r="36" spans="1:19" s="304" customFormat="1" ht="16.5" customHeight="1">
      <c r="A36" s="310" t="s">
        <v>26</v>
      </c>
      <c r="B36" s="302">
        <v>102397</v>
      </c>
      <c r="C36" s="297">
        <v>53600</v>
      </c>
      <c r="D36" s="297">
        <v>48797</v>
      </c>
      <c r="E36" s="302">
        <v>7849</v>
      </c>
      <c r="F36" s="297">
        <v>4020</v>
      </c>
      <c r="G36" s="297">
        <v>3829</v>
      </c>
      <c r="H36" s="302">
        <v>22364</v>
      </c>
      <c r="I36" s="297">
        <v>11497</v>
      </c>
      <c r="J36" s="297">
        <v>10867</v>
      </c>
      <c r="K36" s="302">
        <v>13289</v>
      </c>
      <c r="L36" s="297">
        <v>6751</v>
      </c>
      <c r="M36" s="297">
        <v>6538</v>
      </c>
      <c r="N36" s="302">
        <v>30582</v>
      </c>
      <c r="O36" s="297">
        <v>16191</v>
      </c>
      <c r="P36" s="297">
        <v>14391</v>
      </c>
      <c r="Q36" s="302">
        <v>28313</v>
      </c>
      <c r="R36" s="297">
        <v>15141</v>
      </c>
      <c r="S36" s="303">
        <v>13172</v>
      </c>
    </row>
    <row r="37" spans="1:19" ht="16.5" customHeight="1">
      <c r="A37" s="311" t="s">
        <v>25</v>
      </c>
      <c r="B37" s="306">
        <v>20896</v>
      </c>
      <c r="C37" s="307">
        <v>10928</v>
      </c>
      <c r="D37" s="307">
        <v>9968</v>
      </c>
      <c r="E37" s="306">
        <v>1658</v>
      </c>
      <c r="F37" s="307">
        <v>874</v>
      </c>
      <c r="G37" s="307">
        <v>784</v>
      </c>
      <c r="H37" s="306">
        <v>4633</v>
      </c>
      <c r="I37" s="307">
        <v>2328</v>
      </c>
      <c r="J37" s="307">
        <v>2305</v>
      </c>
      <c r="K37" s="306">
        <v>2630</v>
      </c>
      <c r="L37" s="307">
        <v>1334</v>
      </c>
      <c r="M37" s="307">
        <v>1296</v>
      </c>
      <c r="N37" s="306">
        <v>6124</v>
      </c>
      <c r="O37" s="307">
        <v>3266</v>
      </c>
      <c r="P37" s="307">
        <v>2858</v>
      </c>
      <c r="Q37" s="306">
        <v>5851</v>
      </c>
      <c r="R37" s="307">
        <v>3126</v>
      </c>
      <c r="S37" s="308">
        <v>2725</v>
      </c>
    </row>
    <row r="38" spans="1:19" ht="16.5" customHeight="1">
      <c r="A38" s="311" t="s">
        <v>24</v>
      </c>
      <c r="B38" s="306">
        <v>20465</v>
      </c>
      <c r="C38" s="307">
        <v>10734</v>
      </c>
      <c r="D38" s="307">
        <v>9731</v>
      </c>
      <c r="E38" s="306">
        <v>1514</v>
      </c>
      <c r="F38" s="307">
        <v>778</v>
      </c>
      <c r="G38" s="307">
        <v>736</v>
      </c>
      <c r="H38" s="306">
        <v>4456</v>
      </c>
      <c r="I38" s="307">
        <v>2275</v>
      </c>
      <c r="J38" s="307">
        <v>2181</v>
      </c>
      <c r="K38" s="306">
        <v>2685</v>
      </c>
      <c r="L38" s="307">
        <v>1337</v>
      </c>
      <c r="M38" s="307">
        <v>1348</v>
      </c>
      <c r="N38" s="306">
        <v>6059</v>
      </c>
      <c r="O38" s="307">
        <v>3247</v>
      </c>
      <c r="P38" s="307">
        <v>2812</v>
      </c>
      <c r="Q38" s="306">
        <v>5751</v>
      </c>
      <c r="R38" s="307">
        <v>3097</v>
      </c>
      <c r="S38" s="308">
        <v>2654</v>
      </c>
    </row>
    <row r="39" spans="1:19" ht="16.5" customHeight="1">
      <c r="A39" s="311" t="s">
        <v>23</v>
      </c>
      <c r="B39" s="306">
        <v>21021</v>
      </c>
      <c r="C39" s="307">
        <v>10842</v>
      </c>
      <c r="D39" s="307">
        <v>10179</v>
      </c>
      <c r="E39" s="306">
        <v>1596</v>
      </c>
      <c r="F39" s="307">
        <v>786</v>
      </c>
      <c r="G39" s="307">
        <v>810</v>
      </c>
      <c r="H39" s="306">
        <v>4695</v>
      </c>
      <c r="I39" s="307">
        <v>2383</v>
      </c>
      <c r="J39" s="307">
        <v>2312</v>
      </c>
      <c r="K39" s="306">
        <v>2757</v>
      </c>
      <c r="L39" s="307">
        <v>1381</v>
      </c>
      <c r="M39" s="307">
        <v>1376</v>
      </c>
      <c r="N39" s="306">
        <v>6299</v>
      </c>
      <c r="O39" s="307">
        <v>3275</v>
      </c>
      <c r="P39" s="307">
        <v>3024</v>
      </c>
      <c r="Q39" s="306">
        <v>5674</v>
      </c>
      <c r="R39" s="307">
        <v>3017</v>
      </c>
      <c r="S39" s="308">
        <v>2657</v>
      </c>
    </row>
    <row r="40" spans="1:19" ht="16.5" customHeight="1">
      <c r="A40" s="305" t="s">
        <v>199</v>
      </c>
      <c r="B40" s="306">
        <v>20287</v>
      </c>
      <c r="C40" s="307">
        <v>10762</v>
      </c>
      <c r="D40" s="307">
        <v>9525</v>
      </c>
      <c r="E40" s="306">
        <v>1587</v>
      </c>
      <c r="F40" s="307">
        <v>842</v>
      </c>
      <c r="G40" s="307">
        <v>745</v>
      </c>
      <c r="H40" s="306">
        <v>4303</v>
      </c>
      <c r="I40" s="307">
        <v>2289</v>
      </c>
      <c r="J40" s="307">
        <v>2014</v>
      </c>
      <c r="K40" s="306">
        <v>2653</v>
      </c>
      <c r="L40" s="307">
        <v>1381</v>
      </c>
      <c r="M40" s="307">
        <v>1272</v>
      </c>
      <c r="N40" s="306">
        <v>6226</v>
      </c>
      <c r="O40" s="307">
        <v>3294</v>
      </c>
      <c r="P40" s="307">
        <v>2932</v>
      </c>
      <c r="Q40" s="306">
        <v>5518</v>
      </c>
      <c r="R40" s="307">
        <v>2956</v>
      </c>
      <c r="S40" s="308">
        <v>2562</v>
      </c>
    </row>
    <row r="41" spans="1:19" ht="16.5" customHeight="1">
      <c r="A41" s="305" t="s">
        <v>223</v>
      </c>
      <c r="B41" s="306">
        <v>19728</v>
      </c>
      <c r="C41" s="307">
        <v>10334</v>
      </c>
      <c r="D41" s="307">
        <v>9394</v>
      </c>
      <c r="E41" s="306">
        <v>1494</v>
      </c>
      <c r="F41" s="307">
        <v>740</v>
      </c>
      <c r="G41" s="307">
        <v>754</v>
      </c>
      <c r="H41" s="306">
        <v>4277</v>
      </c>
      <c r="I41" s="307">
        <v>2222</v>
      </c>
      <c r="J41" s="307">
        <v>2055</v>
      </c>
      <c r="K41" s="306">
        <v>2564</v>
      </c>
      <c r="L41" s="307">
        <v>1318</v>
      </c>
      <c r="M41" s="307">
        <v>1246</v>
      </c>
      <c r="N41" s="306">
        <v>5874</v>
      </c>
      <c r="O41" s="307">
        <v>3109</v>
      </c>
      <c r="P41" s="307">
        <v>2765</v>
      </c>
      <c r="Q41" s="306">
        <v>5519</v>
      </c>
      <c r="R41" s="307">
        <v>2945</v>
      </c>
      <c r="S41" s="308">
        <v>2574</v>
      </c>
    </row>
    <row r="42" spans="1:19" s="304" customFormat="1" ht="16.5" customHeight="1">
      <c r="A42" s="309" t="s">
        <v>20</v>
      </c>
      <c r="B42" s="302">
        <v>87822</v>
      </c>
      <c r="C42" s="297">
        <v>45666</v>
      </c>
      <c r="D42" s="297">
        <v>42156</v>
      </c>
      <c r="E42" s="302">
        <v>7177</v>
      </c>
      <c r="F42" s="297">
        <v>3680</v>
      </c>
      <c r="G42" s="297">
        <v>3497</v>
      </c>
      <c r="H42" s="302">
        <v>17556</v>
      </c>
      <c r="I42" s="297">
        <v>9155</v>
      </c>
      <c r="J42" s="297">
        <v>8401</v>
      </c>
      <c r="K42" s="302">
        <v>11612</v>
      </c>
      <c r="L42" s="297">
        <v>5912</v>
      </c>
      <c r="M42" s="297">
        <v>5700</v>
      </c>
      <c r="N42" s="302">
        <v>26867</v>
      </c>
      <c r="O42" s="297">
        <v>14042</v>
      </c>
      <c r="P42" s="297">
        <v>12825</v>
      </c>
      <c r="Q42" s="302">
        <v>24610</v>
      </c>
      <c r="R42" s="297">
        <v>12877</v>
      </c>
      <c r="S42" s="303">
        <v>11733</v>
      </c>
    </row>
    <row r="43" spans="1:19" ht="16.5" customHeight="1">
      <c r="A43" s="305" t="s">
        <v>202</v>
      </c>
      <c r="B43" s="306">
        <v>19959</v>
      </c>
      <c r="C43" s="307">
        <v>10476</v>
      </c>
      <c r="D43" s="307">
        <v>9483</v>
      </c>
      <c r="E43" s="306">
        <v>1630</v>
      </c>
      <c r="F43" s="307">
        <v>828</v>
      </c>
      <c r="G43" s="307">
        <v>802</v>
      </c>
      <c r="H43" s="306">
        <v>4198</v>
      </c>
      <c r="I43" s="307">
        <v>2196</v>
      </c>
      <c r="J43" s="307">
        <v>2002</v>
      </c>
      <c r="K43" s="306">
        <v>2570</v>
      </c>
      <c r="L43" s="307">
        <v>1308</v>
      </c>
      <c r="M43" s="307">
        <v>1262</v>
      </c>
      <c r="N43" s="306">
        <v>5995</v>
      </c>
      <c r="O43" s="307">
        <v>3153</v>
      </c>
      <c r="P43" s="307">
        <v>2842</v>
      </c>
      <c r="Q43" s="306">
        <v>5566</v>
      </c>
      <c r="R43" s="307">
        <v>2991</v>
      </c>
      <c r="S43" s="308">
        <v>2575</v>
      </c>
    </row>
    <row r="44" spans="1:19" ht="16.5" customHeight="1">
      <c r="A44" s="305" t="s">
        <v>226</v>
      </c>
      <c r="B44" s="306">
        <v>18698</v>
      </c>
      <c r="C44" s="307">
        <v>9711</v>
      </c>
      <c r="D44" s="307">
        <v>8987</v>
      </c>
      <c r="E44" s="306">
        <v>1462</v>
      </c>
      <c r="F44" s="307">
        <v>717</v>
      </c>
      <c r="G44" s="307">
        <v>745</v>
      </c>
      <c r="H44" s="306">
        <v>3798</v>
      </c>
      <c r="I44" s="307">
        <v>1971</v>
      </c>
      <c r="J44" s="307">
        <v>1827</v>
      </c>
      <c r="K44" s="306">
        <v>2516</v>
      </c>
      <c r="L44" s="307">
        <v>1250</v>
      </c>
      <c r="M44" s="307">
        <v>1266</v>
      </c>
      <c r="N44" s="306">
        <v>5681</v>
      </c>
      <c r="O44" s="307">
        <v>3023</v>
      </c>
      <c r="P44" s="307">
        <v>2658</v>
      </c>
      <c r="Q44" s="306">
        <v>5241</v>
      </c>
      <c r="R44" s="307">
        <v>2750</v>
      </c>
      <c r="S44" s="308">
        <v>2491</v>
      </c>
    </row>
    <row r="45" spans="1:19" ht="16.5" customHeight="1">
      <c r="A45" s="305" t="s">
        <v>230</v>
      </c>
      <c r="B45" s="306">
        <v>16688</v>
      </c>
      <c r="C45" s="307">
        <v>8784</v>
      </c>
      <c r="D45" s="307">
        <v>7904</v>
      </c>
      <c r="E45" s="306">
        <v>1394</v>
      </c>
      <c r="F45" s="307">
        <v>735</v>
      </c>
      <c r="G45" s="307">
        <v>659</v>
      </c>
      <c r="H45" s="306">
        <v>3239</v>
      </c>
      <c r="I45" s="307">
        <v>1729</v>
      </c>
      <c r="J45" s="307">
        <v>1510</v>
      </c>
      <c r="K45" s="306">
        <v>2183</v>
      </c>
      <c r="L45" s="307">
        <v>1158</v>
      </c>
      <c r="M45" s="307">
        <v>1025</v>
      </c>
      <c r="N45" s="306">
        <v>5112</v>
      </c>
      <c r="O45" s="307">
        <v>2678</v>
      </c>
      <c r="P45" s="307">
        <v>2434</v>
      </c>
      <c r="Q45" s="306">
        <v>4760</v>
      </c>
      <c r="R45" s="307">
        <v>2484</v>
      </c>
      <c r="S45" s="308">
        <v>2276</v>
      </c>
    </row>
    <row r="46" spans="1:19" ht="16.5" customHeight="1">
      <c r="A46" s="305" t="s">
        <v>229</v>
      </c>
      <c r="B46" s="306">
        <v>16365</v>
      </c>
      <c r="C46" s="307">
        <v>8424</v>
      </c>
      <c r="D46" s="307">
        <v>7941</v>
      </c>
      <c r="E46" s="306">
        <v>1342</v>
      </c>
      <c r="F46" s="307">
        <v>687</v>
      </c>
      <c r="G46" s="307">
        <v>655</v>
      </c>
      <c r="H46" s="306">
        <v>3247</v>
      </c>
      <c r="I46" s="307">
        <v>1674</v>
      </c>
      <c r="J46" s="307">
        <v>1573</v>
      </c>
      <c r="K46" s="306">
        <v>2176</v>
      </c>
      <c r="L46" s="307">
        <v>1117</v>
      </c>
      <c r="M46" s="307">
        <v>1059</v>
      </c>
      <c r="N46" s="306">
        <v>5097</v>
      </c>
      <c r="O46" s="307">
        <v>2615</v>
      </c>
      <c r="P46" s="307">
        <v>2482</v>
      </c>
      <c r="Q46" s="306">
        <v>4503</v>
      </c>
      <c r="R46" s="307">
        <v>2331</v>
      </c>
      <c r="S46" s="308">
        <v>2172</v>
      </c>
    </row>
    <row r="47" spans="1:19" ht="16.5" customHeight="1">
      <c r="A47" s="305" t="s">
        <v>233</v>
      </c>
      <c r="B47" s="306">
        <v>16112</v>
      </c>
      <c r="C47" s="307">
        <v>8271</v>
      </c>
      <c r="D47" s="307">
        <v>7841</v>
      </c>
      <c r="E47" s="306">
        <v>1349</v>
      </c>
      <c r="F47" s="307">
        <v>713</v>
      </c>
      <c r="G47" s="307">
        <v>636</v>
      </c>
      <c r="H47" s="306">
        <v>3074</v>
      </c>
      <c r="I47" s="307">
        <v>1585</v>
      </c>
      <c r="J47" s="307">
        <v>1489</v>
      </c>
      <c r="K47" s="306">
        <v>2167</v>
      </c>
      <c r="L47" s="307">
        <v>1079</v>
      </c>
      <c r="M47" s="307">
        <v>1088</v>
      </c>
      <c r="N47" s="306">
        <v>4982</v>
      </c>
      <c r="O47" s="307">
        <v>2573</v>
      </c>
      <c r="P47" s="307">
        <v>2409</v>
      </c>
      <c r="Q47" s="306">
        <v>4540</v>
      </c>
      <c r="R47" s="307">
        <v>2321</v>
      </c>
      <c r="S47" s="308">
        <v>2219</v>
      </c>
    </row>
    <row r="48" spans="1:19" s="304" customFormat="1" ht="16.5" customHeight="1">
      <c r="A48" s="309" t="s">
        <v>14</v>
      </c>
      <c r="B48" s="302">
        <v>89595</v>
      </c>
      <c r="C48" s="297">
        <v>45505</v>
      </c>
      <c r="D48" s="297">
        <v>44090</v>
      </c>
      <c r="E48" s="302">
        <v>6905</v>
      </c>
      <c r="F48" s="297">
        <v>3547</v>
      </c>
      <c r="G48" s="297">
        <v>3358</v>
      </c>
      <c r="H48" s="302">
        <v>16751</v>
      </c>
      <c r="I48" s="297">
        <v>8412</v>
      </c>
      <c r="J48" s="297">
        <v>8339</v>
      </c>
      <c r="K48" s="302">
        <v>12617</v>
      </c>
      <c r="L48" s="297">
        <v>6176</v>
      </c>
      <c r="M48" s="297">
        <v>6441</v>
      </c>
      <c r="N48" s="302">
        <v>26878</v>
      </c>
      <c r="O48" s="297">
        <v>13939</v>
      </c>
      <c r="P48" s="297">
        <v>12939</v>
      </c>
      <c r="Q48" s="302">
        <v>26444</v>
      </c>
      <c r="R48" s="297">
        <v>13431</v>
      </c>
      <c r="S48" s="303">
        <v>13013</v>
      </c>
    </row>
    <row r="49" spans="1:19" ht="16.5" customHeight="1">
      <c r="A49" s="305" t="s">
        <v>231</v>
      </c>
      <c r="B49" s="306">
        <v>16195</v>
      </c>
      <c r="C49" s="307">
        <v>8260</v>
      </c>
      <c r="D49" s="307">
        <v>7935</v>
      </c>
      <c r="E49" s="306">
        <v>1330</v>
      </c>
      <c r="F49" s="307">
        <v>680</v>
      </c>
      <c r="G49" s="307">
        <v>650</v>
      </c>
      <c r="H49" s="306">
        <v>2988</v>
      </c>
      <c r="I49" s="307">
        <v>1520</v>
      </c>
      <c r="J49" s="307">
        <v>1468</v>
      </c>
      <c r="K49" s="306">
        <v>2174</v>
      </c>
      <c r="L49" s="307">
        <v>1095</v>
      </c>
      <c r="M49" s="307">
        <v>1079</v>
      </c>
      <c r="N49" s="306">
        <v>5015</v>
      </c>
      <c r="O49" s="307">
        <v>2572</v>
      </c>
      <c r="P49" s="307">
        <v>2443</v>
      </c>
      <c r="Q49" s="306">
        <v>4688</v>
      </c>
      <c r="R49" s="307">
        <v>2393</v>
      </c>
      <c r="S49" s="308">
        <v>2295</v>
      </c>
    </row>
    <row r="50" spans="1:19" ht="16.5" customHeight="1">
      <c r="A50" s="305" t="s">
        <v>212</v>
      </c>
      <c r="B50" s="306">
        <v>16573</v>
      </c>
      <c r="C50" s="307">
        <v>8388</v>
      </c>
      <c r="D50" s="307">
        <v>8185</v>
      </c>
      <c r="E50" s="306">
        <v>1328</v>
      </c>
      <c r="F50" s="307">
        <v>651</v>
      </c>
      <c r="G50" s="307">
        <v>677</v>
      </c>
      <c r="H50" s="306">
        <v>3101</v>
      </c>
      <c r="I50" s="307">
        <v>1591</v>
      </c>
      <c r="J50" s="307">
        <v>1510</v>
      </c>
      <c r="K50" s="306">
        <v>2242</v>
      </c>
      <c r="L50" s="307">
        <v>1111</v>
      </c>
      <c r="M50" s="307">
        <v>1131</v>
      </c>
      <c r="N50" s="306">
        <v>4995</v>
      </c>
      <c r="O50" s="307">
        <v>2550</v>
      </c>
      <c r="P50" s="307">
        <v>2445</v>
      </c>
      <c r="Q50" s="306">
        <v>4907</v>
      </c>
      <c r="R50" s="307">
        <v>2485</v>
      </c>
      <c r="S50" s="308">
        <v>2422</v>
      </c>
    </row>
    <row r="51" spans="1:19" ht="16.5" customHeight="1">
      <c r="A51" s="305" t="s">
        <v>232</v>
      </c>
      <c r="B51" s="306">
        <v>17503</v>
      </c>
      <c r="C51" s="307">
        <v>8855</v>
      </c>
      <c r="D51" s="307">
        <v>8648</v>
      </c>
      <c r="E51" s="306">
        <v>1374</v>
      </c>
      <c r="F51" s="307">
        <v>710</v>
      </c>
      <c r="G51" s="307">
        <v>664</v>
      </c>
      <c r="H51" s="306">
        <v>3257</v>
      </c>
      <c r="I51" s="307">
        <v>1611</v>
      </c>
      <c r="J51" s="307">
        <v>1646</v>
      </c>
      <c r="K51" s="306">
        <v>2499</v>
      </c>
      <c r="L51" s="307">
        <v>1178</v>
      </c>
      <c r="M51" s="307">
        <v>1321</v>
      </c>
      <c r="N51" s="306">
        <v>5228</v>
      </c>
      <c r="O51" s="307">
        <v>2722</v>
      </c>
      <c r="P51" s="307">
        <v>2506</v>
      </c>
      <c r="Q51" s="306">
        <v>5145</v>
      </c>
      <c r="R51" s="307">
        <v>2634</v>
      </c>
      <c r="S51" s="308">
        <v>2511</v>
      </c>
    </row>
    <row r="52" spans="1:19" ht="16.5" customHeight="1">
      <c r="A52" s="305" t="s">
        <v>224</v>
      </c>
      <c r="B52" s="306">
        <v>18310</v>
      </c>
      <c r="C52" s="307">
        <v>9305</v>
      </c>
      <c r="D52" s="307">
        <v>9005</v>
      </c>
      <c r="E52" s="306">
        <v>1397</v>
      </c>
      <c r="F52" s="307">
        <v>746</v>
      </c>
      <c r="G52" s="307">
        <v>651</v>
      </c>
      <c r="H52" s="306">
        <v>3447</v>
      </c>
      <c r="I52" s="307">
        <v>1684</v>
      </c>
      <c r="J52" s="307">
        <v>1763</v>
      </c>
      <c r="K52" s="306">
        <v>2631</v>
      </c>
      <c r="L52" s="307">
        <v>1274</v>
      </c>
      <c r="M52" s="307">
        <v>1357</v>
      </c>
      <c r="N52" s="306">
        <v>5444</v>
      </c>
      <c r="O52" s="307">
        <v>2884</v>
      </c>
      <c r="P52" s="307">
        <v>2560</v>
      </c>
      <c r="Q52" s="306">
        <v>5391</v>
      </c>
      <c r="R52" s="307">
        <v>2717</v>
      </c>
      <c r="S52" s="308">
        <v>2674</v>
      </c>
    </row>
    <row r="53" spans="1:19" ht="16.5" customHeight="1">
      <c r="A53" s="305" t="s">
        <v>187</v>
      </c>
      <c r="B53" s="306">
        <v>21014</v>
      </c>
      <c r="C53" s="307">
        <v>10697</v>
      </c>
      <c r="D53" s="307">
        <v>10317</v>
      </c>
      <c r="E53" s="306">
        <v>1476</v>
      </c>
      <c r="F53" s="307">
        <v>760</v>
      </c>
      <c r="G53" s="307">
        <v>716</v>
      </c>
      <c r="H53" s="306">
        <v>3958</v>
      </c>
      <c r="I53" s="307">
        <v>2006</v>
      </c>
      <c r="J53" s="307">
        <v>1952</v>
      </c>
      <c r="K53" s="306">
        <v>3071</v>
      </c>
      <c r="L53" s="307">
        <v>1518</v>
      </c>
      <c r="M53" s="307">
        <v>1553</v>
      </c>
      <c r="N53" s="306">
        <v>6196</v>
      </c>
      <c r="O53" s="307">
        <v>3211</v>
      </c>
      <c r="P53" s="307">
        <v>2985</v>
      </c>
      <c r="Q53" s="306">
        <v>6313</v>
      </c>
      <c r="R53" s="307">
        <v>3202</v>
      </c>
      <c r="S53" s="308">
        <v>3111</v>
      </c>
    </row>
    <row r="54" spans="1:19" s="304" customFormat="1" ht="16.5" customHeight="1">
      <c r="A54" s="309" t="s">
        <v>9</v>
      </c>
      <c r="B54" s="302">
        <v>114453</v>
      </c>
      <c r="C54" s="297">
        <v>57040</v>
      </c>
      <c r="D54" s="297">
        <v>57413</v>
      </c>
      <c r="E54" s="302">
        <v>7514</v>
      </c>
      <c r="F54" s="297">
        <v>3992</v>
      </c>
      <c r="G54" s="297">
        <v>3522</v>
      </c>
      <c r="H54" s="302">
        <v>21901</v>
      </c>
      <c r="I54" s="297">
        <v>10734</v>
      </c>
      <c r="J54" s="297">
        <v>11167</v>
      </c>
      <c r="K54" s="302">
        <v>16837</v>
      </c>
      <c r="L54" s="297">
        <v>8170</v>
      </c>
      <c r="M54" s="297">
        <v>8667</v>
      </c>
      <c r="N54" s="302">
        <v>32274</v>
      </c>
      <c r="O54" s="297">
        <v>16375</v>
      </c>
      <c r="P54" s="297">
        <v>15899</v>
      </c>
      <c r="Q54" s="302">
        <v>35927</v>
      </c>
      <c r="R54" s="297">
        <v>17769</v>
      </c>
      <c r="S54" s="303">
        <v>18158</v>
      </c>
    </row>
    <row r="55" spans="1:19" ht="16.5" customHeight="1">
      <c r="A55" s="305" t="s">
        <v>188</v>
      </c>
      <c r="B55" s="306">
        <v>23299</v>
      </c>
      <c r="C55" s="307">
        <v>11733</v>
      </c>
      <c r="D55" s="307">
        <v>11566</v>
      </c>
      <c r="E55" s="306">
        <v>1640</v>
      </c>
      <c r="F55" s="307">
        <v>896</v>
      </c>
      <c r="G55" s="307">
        <v>744</v>
      </c>
      <c r="H55" s="306">
        <v>4387</v>
      </c>
      <c r="I55" s="307">
        <v>2219</v>
      </c>
      <c r="J55" s="307">
        <v>2168</v>
      </c>
      <c r="K55" s="306">
        <v>3418</v>
      </c>
      <c r="L55" s="307">
        <v>1623</v>
      </c>
      <c r="M55" s="307">
        <v>1795</v>
      </c>
      <c r="N55" s="306">
        <v>6672</v>
      </c>
      <c r="O55" s="307">
        <v>3439</v>
      </c>
      <c r="P55" s="307">
        <v>3233</v>
      </c>
      <c r="Q55" s="306">
        <v>7182</v>
      </c>
      <c r="R55" s="307">
        <v>3556</v>
      </c>
      <c r="S55" s="308">
        <v>3626</v>
      </c>
    </row>
    <row r="56" spans="1:19" ht="16.5" customHeight="1">
      <c r="A56" s="305" t="s">
        <v>186</v>
      </c>
      <c r="B56" s="306">
        <v>23321</v>
      </c>
      <c r="C56" s="307">
        <v>11691</v>
      </c>
      <c r="D56" s="307">
        <v>11630</v>
      </c>
      <c r="E56" s="306">
        <v>1631</v>
      </c>
      <c r="F56" s="307">
        <v>860</v>
      </c>
      <c r="G56" s="307">
        <v>771</v>
      </c>
      <c r="H56" s="306">
        <v>4425</v>
      </c>
      <c r="I56" s="307">
        <v>2218</v>
      </c>
      <c r="J56" s="307">
        <v>2207</v>
      </c>
      <c r="K56" s="306">
        <v>3504</v>
      </c>
      <c r="L56" s="307">
        <v>1688</v>
      </c>
      <c r="M56" s="307">
        <v>1816</v>
      </c>
      <c r="N56" s="306">
        <v>6554</v>
      </c>
      <c r="O56" s="307">
        <v>3308</v>
      </c>
      <c r="P56" s="307">
        <v>3246</v>
      </c>
      <c r="Q56" s="306">
        <v>7207</v>
      </c>
      <c r="R56" s="307">
        <v>3617</v>
      </c>
      <c r="S56" s="308">
        <v>3590</v>
      </c>
    </row>
    <row r="57" spans="1:19" ht="16.5" customHeight="1">
      <c r="A57" s="305" t="s">
        <v>185</v>
      </c>
      <c r="B57" s="306">
        <v>23284</v>
      </c>
      <c r="C57" s="307">
        <v>11567</v>
      </c>
      <c r="D57" s="307">
        <v>11717</v>
      </c>
      <c r="E57" s="306">
        <v>1420</v>
      </c>
      <c r="F57" s="307">
        <v>744</v>
      </c>
      <c r="G57" s="307">
        <v>676</v>
      </c>
      <c r="H57" s="306">
        <v>4516</v>
      </c>
      <c r="I57" s="307">
        <v>2196</v>
      </c>
      <c r="J57" s="307">
        <v>2320</v>
      </c>
      <c r="K57" s="306">
        <v>3425</v>
      </c>
      <c r="L57" s="307">
        <v>1662</v>
      </c>
      <c r="M57" s="307">
        <v>1763</v>
      </c>
      <c r="N57" s="306">
        <v>6577</v>
      </c>
      <c r="O57" s="307">
        <v>3344</v>
      </c>
      <c r="P57" s="307">
        <v>3233</v>
      </c>
      <c r="Q57" s="306">
        <v>7346</v>
      </c>
      <c r="R57" s="307">
        <v>3621</v>
      </c>
      <c r="S57" s="308">
        <v>3725</v>
      </c>
    </row>
    <row r="58" spans="1:19" ht="16.5" customHeight="1">
      <c r="A58" s="305" t="s">
        <v>183</v>
      </c>
      <c r="B58" s="306">
        <v>23785</v>
      </c>
      <c r="C58" s="307">
        <v>11659</v>
      </c>
      <c r="D58" s="307">
        <v>12126</v>
      </c>
      <c r="E58" s="306">
        <v>1462</v>
      </c>
      <c r="F58" s="307">
        <v>746</v>
      </c>
      <c r="G58" s="307">
        <v>716</v>
      </c>
      <c r="H58" s="306">
        <v>4566</v>
      </c>
      <c r="I58" s="307">
        <v>2141</v>
      </c>
      <c r="J58" s="307">
        <v>2425</v>
      </c>
      <c r="K58" s="306">
        <v>3469</v>
      </c>
      <c r="L58" s="307">
        <v>1696</v>
      </c>
      <c r="M58" s="307">
        <v>1773</v>
      </c>
      <c r="N58" s="306">
        <v>6706</v>
      </c>
      <c r="O58" s="307">
        <v>3385</v>
      </c>
      <c r="P58" s="307">
        <v>3321</v>
      </c>
      <c r="Q58" s="306">
        <v>7582</v>
      </c>
      <c r="R58" s="307">
        <v>3691</v>
      </c>
      <c r="S58" s="308">
        <v>3891</v>
      </c>
    </row>
    <row r="59" spans="1:19" ht="16.5" customHeight="1">
      <c r="A59" s="305" t="s">
        <v>184</v>
      </c>
      <c r="B59" s="306">
        <v>20764</v>
      </c>
      <c r="C59" s="307">
        <v>10390</v>
      </c>
      <c r="D59" s="307">
        <v>10374</v>
      </c>
      <c r="E59" s="306">
        <v>1361</v>
      </c>
      <c r="F59" s="307">
        <v>746</v>
      </c>
      <c r="G59" s="307">
        <v>615</v>
      </c>
      <c r="H59" s="306">
        <v>4007</v>
      </c>
      <c r="I59" s="307">
        <v>1960</v>
      </c>
      <c r="J59" s="307">
        <v>2047</v>
      </c>
      <c r="K59" s="306">
        <v>3021</v>
      </c>
      <c r="L59" s="307">
        <v>1501</v>
      </c>
      <c r="M59" s="307">
        <v>1520</v>
      </c>
      <c r="N59" s="306">
        <v>5765</v>
      </c>
      <c r="O59" s="307">
        <v>2899</v>
      </c>
      <c r="P59" s="307">
        <v>2866</v>
      </c>
      <c r="Q59" s="306">
        <v>6610</v>
      </c>
      <c r="R59" s="307">
        <v>3284</v>
      </c>
      <c r="S59" s="308">
        <v>3326</v>
      </c>
    </row>
    <row r="60" spans="1:19" s="304" customFormat="1" ht="16.5" customHeight="1">
      <c r="A60" s="309" t="s">
        <v>59</v>
      </c>
      <c r="B60" s="302">
        <v>118287</v>
      </c>
      <c r="C60" s="297">
        <v>58689</v>
      </c>
      <c r="D60" s="297">
        <v>59598</v>
      </c>
      <c r="E60" s="302">
        <v>7034</v>
      </c>
      <c r="F60" s="297">
        <v>3670</v>
      </c>
      <c r="G60" s="297">
        <v>3364</v>
      </c>
      <c r="H60" s="302">
        <v>23644</v>
      </c>
      <c r="I60" s="297">
        <v>11444</v>
      </c>
      <c r="J60" s="297">
        <v>12200</v>
      </c>
      <c r="K60" s="302">
        <v>16962</v>
      </c>
      <c r="L60" s="297">
        <v>8413</v>
      </c>
      <c r="M60" s="297">
        <v>8549</v>
      </c>
      <c r="N60" s="302">
        <v>33039</v>
      </c>
      <c r="O60" s="297">
        <v>16546</v>
      </c>
      <c r="P60" s="297">
        <v>16493</v>
      </c>
      <c r="Q60" s="302">
        <v>37608</v>
      </c>
      <c r="R60" s="297">
        <v>18616</v>
      </c>
      <c r="S60" s="303">
        <v>18992</v>
      </c>
    </row>
    <row r="61" spans="1:19" ht="16.5" customHeight="1">
      <c r="A61" s="305" t="s">
        <v>182</v>
      </c>
      <c r="B61" s="306">
        <v>22696</v>
      </c>
      <c r="C61" s="307">
        <v>11131</v>
      </c>
      <c r="D61" s="307">
        <v>11565</v>
      </c>
      <c r="E61" s="306">
        <v>1396</v>
      </c>
      <c r="F61" s="307">
        <v>735</v>
      </c>
      <c r="G61" s="307">
        <v>661</v>
      </c>
      <c r="H61" s="306">
        <v>4453</v>
      </c>
      <c r="I61" s="307">
        <v>2151</v>
      </c>
      <c r="J61" s="307">
        <v>2302</v>
      </c>
      <c r="K61" s="306">
        <v>3464</v>
      </c>
      <c r="L61" s="307">
        <v>1704</v>
      </c>
      <c r="M61" s="307">
        <v>1760</v>
      </c>
      <c r="N61" s="306">
        <v>6200</v>
      </c>
      <c r="O61" s="307">
        <v>3061</v>
      </c>
      <c r="P61" s="307">
        <v>3139</v>
      </c>
      <c r="Q61" s="306">
        <v>7183</v>
      </c>
      <c r="R61" s="307">
        <v>3480</v>
      </c>
      <c r="S61" s="308">
        <v>3703</v>
      </c>
    </row>
    <row r="62" spans="1:19" ht="16.5" customHeight="1">
      <c r="A62" s="305" t="s">
        <v>181</v>
      </c>
      <c r="B62" s="306">
        <v>22543</v>
      </c>
      <c r="C62" s="307">
        <v>11288</v>
      </c>
      <c r="D62" s="307">
        <v>11255</v>
      </c>
      <c r="E62" s="306">
        <v>1351</v>
      </c>
      <c r="F62" s="307">
        <v>735</v>
      </c>
      <c r="G62" s="307">
        <v>616</v>
      </c>
      <c r="H62" s="306">
        <v>4513</v>
      </c>
      <c r="I62" s="307">
        <v>2214</v>
      </c>
      <c r="J62" s="307">
        <v>2299</v>
      </c>
      <c r="K62" s="306">
        <v>3240</v>
      </c>
      <c r="L62" s="307">
        <v>1614</v>
      </c>
      <c r="M62" s="307">
        <v>1626</v>
      </c>
      <c r="N62" s="306">
        <v>6227</v>
      </c>
      <c r="O62" s="307">
        <v>3131</v>
      </c>
      <c r="P62" s="307">
        <v>3096</v>
      </c>
      <c r="Q62" s="306">
        <v>7212</v>
      </c>
      <c r="R62" s="307">
        <v>3594</v>
      </c>
      <c r="S62" s="308">
        <v>3618</v>
      </c>
    </row>
    <row r="63" spans="1:19" ht="16.5" customHeight="1">
      <c r="A63" s="305" t="s">
        <v>180</v>
      </c>
      <c r="B63" s="306">
        <v>22341</v>
      </c>
      <c r="C63" s="307">
        <v>11120</v>
      </c>
      <c r="D63" s="307">
        <v>11221</v>
      </c>
      <c r="E63" s="306">
        <v>1302</v>
      </c>
      <c r="F63" s="307">
        <v>676</v>
      </c>
      <c r="G63" s="307">
        <v>626</v>
      </c>
      <c r="H63" s="306">
        <v>4413</v>
      </c>
      <c r="I63" s="307">
        <v>2123</v>
      </c>
      <c r="J63" s="307">
        <v>2290</v>
      </c>
      <c r="K63" s="306">
        <v>3249</v>
      </c>
      <c r="L63" s="307">
        <v>1636</v>
      </c>
      <c r="M63" s="307">
        <v>1613</v>
      </c>
      <c r="N63" s="306">
        <v>6269</v>
      </c>
      <c r="O63" s="307">
        <v>3192</v>
      </c>
      <c r="P63" s="307">
        <v>3077</v>
      </c>
      <c r="Q63" s="306">
        <v>7108</v>
      </c>
      <c r="R63" s="307">
        <v>3493</v>
      </c>
      <c r="S63" s="308">
        <v>3615</v>
      </c>
    </row>
    <row r="64" spans="1:19" ht="16.5" customHeight="1">
      <c r="A64" s="305" t="s">
        <v>179</v>
      </c>
      <c r="B64" s="306">
        <v>25195</v>
      </c>
      <c r="C64" s="307">
        <v>12585</v>
      </c>
      <c r="D64" s="307">
        <v>12610</v>
      </c>
      <c r="E64" s="306">
        <v>1422</v>
      </c>
      <c r="F64" s="307">
        <v>755</v>
      </c>
      <c r="G64" s="307">
        <v>667</v>
      </c>
      <c r="H64" s="306">
        <v>5117</v>
      </c>
      <c r="I64" s="307">
        <v>2498</v>
      </c>
      <c r="J64" s="307">
        <v>2619</v>
      </c>
      <c r="K64" s="306">
        <v>3498</v>
      </c>
      <c r="L64" s="307">
        <v>1755</v>
      </c>
      <c r="M64" s="307">
        <v>1743</v>
      </c>
      <c r="N64" s="306">
        <v>7146</v>
      </c>
      <c r="O64" s="307">
        <v>3583</v>
      </c>
      <c r="P64" s="307">
        <v>3563</v>
      </c>
      <c r="Q64" s="306">
        <v>8012</v>
      </c>
      <c r="R64" s="307">
        <v>3994</v>
      </c>
      <c r="S64" s="308">
        <v>4018</v>
      </c>
    </row>
    <row r="65" spans="1:19" ht="16.5" customHeight="1">
      <c r="A65" s="305" t="s">
        <v>143</v>
      </c>
      <c r="B65" s="306">
        <v>25512</v>
      </c>
      <c r="C65" s="307">
        <v>12565</v>
      </c>
      <c r="D65" s="307">
        <v>12947</v>
      </c>
      <c r="E65" s="306">
        <v>1563</v>
      </c>
      <c r="F65" s="307">
        <v>769</v>
      </c>
      <c r="G65" s="307">
        <v>794</v>
      </c>
      <c r="H65" s="306">
        <v>5148</v>
      </c>
      <c r="I65" s="307">
        <v>2458</v>
      </c>
      <c r="J65" s="307">
        <v>2690</v>
      </c>
      <c r="K65" s="306">
        <v>3511</v>
      </c>
      <c r="L65" s="307">
        <v>1704</v>
      </c>
      <c r="M65" s="307">
        <v>1807</v>
      </c>
      <c r="N65" s="306">
        <v>7197</v>
      </c>
      <c r="O65" s="307">
        <v>3579</v>
      </c>
      <c r="P65" s="307">
        <v>3618</v>
      </c>
      <c r="Q65" s="306">
        <v>8093</v>
      </c>
      <c r="R65" s="307">
        <v>4055</v>
      </c>
      <c r="S65" s="308">
        <v>4038</v>
      </c>
    </row>
    <row r="66" spans="1:19" s="304" customFormat="1" ht="16.5" customHeight="1">
      <c r="A66" s="309" t="s">
        <v>65</v>
      </c>
      <c r="B66" s="302">
        <v>127993</v>
      </c>
      <c r="C66" s="297">
        <v>63501</v>
      </c>
      <c r="D66" s="297">
        <v>64492</v>
      </c>
      <c r="E66" s="302">
        <v>8075</v>
      </c>
      <c r="F66" s="297">
        <v>4065</v>
      </c>
      <c r="G66" s="297">
        <v>4010</v>
      </c>
      <c r="H66" s="302">
        <v>26824</v>
      </c>
      <c r="I66" s="297">
        <v>13034</v>
      </c>
      <c r="J66" s="297">
        <v>13790</v>
      </c>
      <c r="K66" s="302">
        <v>17422</v>
      </c>
      <c r="L66" s="297">
        <v>8445</v>
      </c>
      <c r="M66" s="297">
        <v>8977</v>
      </c>
      <c r="N66" s="302">
        <v>37070</v>
      </c>
      <c r="O66" s="297">
        <v>18275</v>
      </c>
      <c r="P66" s="297">
        <v>18795</v>
      </c>
      <c r="Q66" s="302">
        <v>38602</v>
      </c>
      <c r="R66" s="297">
        <v>19682</v>
      </c>
      <c r="S66" s="303">
        <v>18920</v>
      </c>
    </row>
    <row r="67" spans="1:19" ht="16.5" customHeight="1">
      <c r="A67" s="305" t="s">
        <v>178</v>
      </c>
      <c r="B67" s="306">
        <v>25566</v>
      </c>
      <c r="C67" s="307">
        <v>12739</v>
      </c>
      <c r="D67" s="307">
        <v>12827</v>
      </c>
      <c r="E67" s="306">
        <v>1588</v>
      </c>
      <c r="F67" s="307">
        <v>806</v>
      </c>
      <c r="G67" s="307">
        <v>782</v>
      </c>
      <c r="H67" s="306">
        <v>5341</v>
      </c>
      <c r="I67" s="307">
        <v>2551</v>
      </c>
      <c r="J67" s="307">
        <v>2790</v>
      </c>
      <c r="K67" s="306">
        <v>3556</v>
      </c>
      <c r="L67" s="307">
        <v>1764</v>
      </c>
      <c r="M67" s="307">
        <v>1792</v>
      </c>
      <c r="N67" s="306">
        <v>7184</v>
      </c>
      <c r="O67" s="307">
        <v>3579</v>
      </c>
      <c r="P67" s="307">
        <v>3605</v>
      </c>
      <c r="Q67" s="306">
        <v>7897</v>
      </c>
      <c r="R67" s="307">
        <v>4039</v>
      </c>
      <c r="S67" s="308">
        <v>3858</v>
      </c>
    </row>
    <row r="68" spans="1:19" ht="16.5" customHeight="1">
      <c r="A68" s="305" t="s">
        <v>194</v>
      </c>
      <c r="B68" s="306">
        <v>26505</v>
      </c>
      <c r="C68" s="307">
        <v>13155</v>
      </c>
      <c r="D68" s="307">
        <v>13350</v>
      </c>
      <c r="E68" s="306">
        <v>1621</v>
      </c>
      <c r="F68" s="307">
        <v>822</v>
      </c>
      <c r="G68" s="307">
        <v>799</v>
      </c>
      <c r="H68" s="306">
        <v>5482</v>
      </c>
      <c r="I68" s="307">
        <v>2632</v>
      </c>
      <c r="J68" s="307">
        <v>2850</v>
      </c>
      <c r="K68" s="306">
        <v>3635</v>
      </c>
      <c r="L68" s="307">
        <v>1761</v>
      </c>
      <c r="M68" s="307">
        <v>1874</v>
      </c>
      <c r="N68" s="306">
        <v>7559</v>
      </c>
      <c r="O68" s="307">
        <v>3713</v>
      </c>
      <c r="P68" s="307">
        <v>3846</v>
      </c>
      <c r="Q68" s="306">
        <v>8208</v>
      </c>
      <c r="R68" s="307">
        <v>4227</v>
      </c>
      <c r="S68" s="308">
        <v>3981</v>
      </c>
    </row>
    <row r="69" spans="1:19" ht="16.5" customHeight="1">
      <c r="A69" s="305" t="s">
        <v>140</v>
      </c>
      <c r="B69" s="306">
        <v>25751</v>
      </c>
      <c r="C69" s="307">
        <v>12788</v>
      </c>
      <c r="D69" s="307">
        <v>12963</v>
      </c>
      <c r="E69" s="306">
        <v>1678</v>
      </c>
      <c r="F69" s="307">
        <v>841</v>
      </c>
      <c r="G69" s="307">
        <v>837</v>
      </c>
      <c r="H69" s="306">
        <v>5403</v>
      </c>
      <c r="I69" s="307">
        <v>2713</v>
      </c>
      <c r="J69" s="307">
        <v>2690</v>
      </c>
      <c r="K69" s="306">
        <v>3463</v>
      </c>
      <c r="L69" s="307">
        <v>1656</v>
      </c>
      <c r="M69" s="307">
        <v>1807</v>
      </c>
      <c r="N69" s="306">
        <v>7458</v>
      </c>
      <c r="O69" s="307">
        <v>3619</v>
      </c>
      <c r="P69" s="307">
        <v>3839</v>
      </c>
      <c r="Q69" s="306">
        <v>7749</v>
      </c>
      <c r="R69" s="307">
        <v>3959</v>
      </c>
      <c r="S69" s="308">
        <v>3790</v>
      </c>
    </row>
    <row r="70" spans="1:19" ht="16.5" customHeight="1">
      <c r="A70" s="305" t="s">
        <v>173</v>
      </c>
      <c r="B70" s="306">
        <v>24489</v>
      </c>
      <c r="C70" s="307">
        <v>12153</v>
      </c>
      <c r="D70" s="307">
        <v>12336</v>
      </c>
      <c r="E70" s="306">
        <v>1611</v>
      </c>
      <c r="F70" s="307">
        <v>795</v>
      </c>
      <c r="G70" s="307">
        <v>816</v>
      </c>
      <c r="H70" s="306">
        <v>5259</v>
      </c>
      <c r="I70" s="307">
        <v>2537</v>
      </c>
      <c r="J70" s="307">
        <v>2722</v>
      </c>
      <c r="K70" s="306">
        <v>3279</v>
      </c>
      <c r="L70" s="307">
        <v>1608</v>
      </c>
      <c r="M70" s="307">
        <v>1671</v>
      </c>
      <c r="N70" s="306">
        <v>7142</v>
      </c>
      <c r="O70" s="307">
        <v>3480</v>
      </c>
      <c r="P70" s="307">
        <v>3662</v>
      </c>
      <c r="Q70" s="306">
        <v>7198</v>
      </c>
      <c r="R70" s="307">
        <v>3733</v>
      </c>
      <c r="S70" s="308">
        <v>3465</v>
      </c>
    </row>
    <row r="71" spans="1:19" ht="16.5" customHeight="1">
      <c r="A71" s="305" t="s">
        <v>193</v>
      </c>
      <c r="B71" s="306">
        <v>25682</v>
      </c>
      <c r="C71" s="307">
        <v>12666</v>
      </c>
      <c r="D71" s="307">
        <v>13016</v>
      </c>
      <c r="E71" s="306">
        <v>1577</v>
      </c>
      <c r="F71" s="307">
        <v>801</v>
      </c>
      <c r="G71" s="307">
        <v>776</v>
      </c>
      <c r="H71" s="306">
        <v>5339</v>
      </c>
      <c r="I71" s="307">
        <v>2601</v>
      </c>
      <c r="J71" s="307">
        <v>2738</v>
      </c>
      <c r="K71" s="306">
        <v>3489</v>
      </c>
      <c r="L71" s="307">
        <v>1656</v>
      </c>
      <c r="M71" s="307">
        <v>1833</v>
      </c>
      <c r="N71" s="306">
        <v>7727</v>
      </c>
      <c r="O71" s="307">
        <v>3884</v>
      </c>
      <c r="P71" s="307">
        <v>3843</v>
      </c>
      <c r="Q71" s="306">
        <v>7550</v>
      </c>
      <c r="R71" s="307">
        <v>3724</v>
      </c>
      <c r="S71" s="308">
        <v>3826</v>
      </c>
    </row>
    <row r="72" spans="1:19" s="304" customFormat="1" ht="16.5" customHeight="1">
      <c r="A72" s="309" t="s">
        <v>71</v>
      </c>
      <c r="B72" s="302">
        <v>109886</v>
      </c>
      <c r="C72" s="297">
        <v>54465</v>
      </c>
      <c r="D72" s="297">
        <v>55421</v>
      </c>
      <c r="E72" s="302">
        <v>7570</v>
      </c>
      <c r="F72" s="297">
        <v>3720</v>
      </c>
      <c r="G72" s="297">
        <v>3850</v>
      </c>
      <c r="H72" s="302">
        <v>22863</v>
      </c>
      <c r="I72" s="297">
        <v>11223</v>
      </c>
      <c r="J72" s="297">
        <v>11640</v>
      </c>
      <c r="K72" s="302">
        <v>15338</v>
      </c>
      <c r="L72" s="297">
        <v>7248</v>
      </c>
      <c r="M72" s="297">
        <v>8090</v>
      </c>
      <c r="N72" s="302">
        <v>34207</v>
      </c>
      <c r="O72" s="297">
        <v>16694</v>
      </c>
      <c r="P72" s="297">
        <v>17513</v>
      </c>
      <c r="Q72" s="302">
        <v>29908</v>
      </c>
      <c r="R72" s="297">
        <v>15580</v>
      </c>
      <c r="S72" s="303">
        <v>14328</v>
      </c>
    </row>
    <row r="73" spans="1:19" ht="16.5" customHeight="1">
      <c r="A73" s="305" t="s">
        <v>141</v>
      </c>
      <c r="B73" s="306">
        <v>23259</v>
      </c>
      <c r="C73" s="307">
        <v>11418</v>
      </c>
      <c r="D73" s="307">
        <v>11841</v>
      </c>
      <c r="E73" s="306">
        <v>1439</v>
      </c>
      <c r="F73" s="307">
        <v>743</v>
      </c>
      <c r="G73" s="307">
        <v>696</v>
      </c>
      <c r="H73" s="306">
        <v>4983</v>
      </c>
      <c r="I73" s="307">
        <v>2419</v>
      </c>
      <c r="J73" s="307">
        <v>2564</v>
      </c>
      <c r="K73" s="306">
        <v>3220</v>
      </c>
      <c r="L73" s="307">
        <v>1476</v>
      </c>
      <c r="M73" s="307">
        <v>1744</v>
      </c>
      <c r="N73" s="306">
        <v>7100</v>
      </c>
      <c r="O73" s="307">
        <v>3417</v>
      </c>
      <c r="P73" s="307">
        <v>3683</v>
      </c>
      <c r="Q73" s="306">
        <v>6517</v>
      </c>
      <c r="R73" s="307">
        <v>3363</v>
      </c>
      <c r="S73" s="308">
        <v>3154</v>
      </c>
    </row>
    <row r="74" spans="1:19" ht="16.5" customHeight="1">
      <c r="A74" s="305" t="s">
        <v>175</v>
      </c>
      <c r="B74" s="306">
        <v>22416</v>
      </c>
      <c r="C74" s="307">
        <v>11370</v>
      </c>
      <c r="D74" s="307">
        <v>11046</v>
      </c>
      <c r="E74" s="306">
        <v>1539</v>
      </c>
      <c r="F74" s="307">
        <v>775</v>
      </c>
      <c r="G74" s="307">
        <v>764</v>
      </c>
      <c r="H74" s="306">
        <v>4642</v>
      </c>
      <c r="I74" s="307">
        <v>2300</v>
      </c>
      <c r="J74" s="307">
        <v>2342</v>
      </c>
      <c r="K74" s="306">
        <v>3001</v>
      </c>
      <c r="L74" s="307">
        <v>1484</v>
      </c>
      <c r="M74" s="307">
        <v>1517</v>
      </c>
      <c r="N74" s="306">
        <v>6924</v>
      </c>
      <c r="O74" s="307">
        <v>3524</v>
      </c>
      <c r="P74" s="307">
        <v>3400</v>
      </c>
      <c r="Q74" s="306">
        <v>6310</v>
      </c>
      <c r="R74" s="307">
        <v>3287</v>
      </c>
      <c r="S74" s="308">
        <v>3023</v>
      </c>
    </row>
    <row r="75" spans="1:19" ht="16.5" customHeight="1">
      <c r="A75" s="305" t="s">
        <v>144</v>
      </c>
      <c r="B75" s="306">
        <v>22322</v>
      </c>
      <c r="C75" s="307">
        <v>10841</v>
      </c>
      <c r="D75" s="307">
        <v>11481</v>
      </c>
      <c r="E75" s="306">
        <v>1553</v>
      </c>
      <c r="F75" s="307">
        <v>748</v>
      </c>
      <c r="G75" s="307">
        <v>805</v>
      </c>
      <c r="H75" s="306">
        <v>4535</v>
      </c>
      <c r="I75" s="307">
        <v>2242</v>
      </c>
      <c r="J75" s="307">
        <v>2293</v>
      </c>
      <c r="K75" s="306">
        <v>3088</v>
      </c>
      <c r="L75" s="307">
        <v>1437</v>
      </c>
      <c r="M75" s="307">
        <v>1651</v>
      </c>
      <c r="N75" s="306">
        <v>6969</v>
      </c>
      <c r="O75" s="307">
        <v>3334</v>
      </c>
      <c r="P75" s="307">
        <v>3635</v>
      </c>
      <c r="Q75" s="306">
        <v>6177</v>
      </c>
      <c r="R75" s="307">
        <v>3080</v>
      </c>
      <c r="S75" s="308">
        <v>3097</v>
      </c>
    </row>
    <row r="76" spans="1:19" ht="16.5" customHeight="1">
      <c r="A76" s="305" t="s">
        <v>174</v>
      </c>
      <c r="B76" s="306">
        <v>20940</v>
      </c>
      <c r="C76" s="307">
        <v>10450</v>
      </c>
      <c r="D76" s="307">
        <v>10490</v>
      </c>
      <c r="E76" s="306">
        <v>1510</v>
      </c>
      <c r="F76" s="307">
        <v>723</v>
      </c>
      <c r="G76" s="307">
        <v>787</v>
      </c>
      <c r="H76" s="306">
        <v>4417</v>
      </c>
      <c r="I76" s="307">
        <v>2181</v>
      </c>
      <c r="J76" s="307">
        <v>2236</v>
      </c>
      <c r="K76" s="306">
        <v>3009</v>
      </c>
      <c r="L76" s="307">
        <v>1430</v>
      </c>
      <c r="M76" s="307">
        <v>1579</v>
      </c>
      <c r="N76" s="306">
        <v>6523</v>
      </c>
      <c r="O76" s="307">
        <v>3178</v>
      </c>
      <c r="P76" s="307">
        <v>3345</v>
      </c>
      <c r="Q76" s="306">
        <v>5481</v>
      </c>
      <c r="R76" s="307">
        <v>2938</v>
      </c>
      <c r="S76" s="308">
        <v>2543</v>
      </c>
    </row>
    <row r="77" spans="1:19" ht="16.5" customHeight="1">
      <c r="A77" s="305" t="s">
        <v>142</v>
      </c>
      <c r="B77" s="306">
        <v>20949</v>
      </c>
      <c r="C77" s="307">
        <v>10386</v>
      </c>
      <c r="D77" s="307">
        <v>10563</v>
      </c>
      <c r="E77" s="306">
        <v>1529</v>
      </c>
      <c r="F77" s="307">
        <v>731</v>
      </c>
      <c r="G77" s="307">
        <v>798</v>
      </c>
      <c r="H77" s="306">
        <v>4286</v>
      </c>
      <c r="I77" s="307">
        <v>2081</v>
      </c>
      <c r="J77" s="307">
        <v>2205</v>
      </c>
      <c r="K77" s="306">
        <v>3020</v>
      </c>
      <c r="L77" s="307">
        <v>1421</v>
      </c>
      <c r="M77" s="307">
        <v>1599</v>
      </c>
      <c r="N77" s="306">
        <v>6691</v>
      </c>
      <c r="O77" s="307">
        <v>3241</v>
      </c>
      <c r="P77" s="307">
        <v>3450</v>
      </c>
      <c r="Q77" s="306">
        <v>5423</v>
      </c>
      <c r="R77" s="307">
        <v>2912</v>
      </c>
      <c r="S77" s="308">
        <v>2511</v>
      </c>
    </row>
    <row r="78" spans="1:19" s="304" customFormat="1" ht="16.5" customHeight="1">
      <c r="A78" s="309" t="s">
        <v>78</v>
      </c>
      <c r="B78" s="302">
        <v>103591</v>
      </c>
      <c r="C78" s="297">
        <v>49840</v>
      </c>
      <c r="D78" s="297">
        <v>53751</v>
      </c>
      <c r="E78" s="302">
        <v>8228</v>
      </c>
      <c r="F78" s="297">
        <v>3913</v>
      </c>
      <c r="G78" s="297">
        <v>4315</v>
      </c>
      <c r="H78" s="302">
        <v>21461</v>
      </c>
      <c r="I78" s="297">
        <v>10065</v>
      </c>
      <c r="J78" s="297">
        <v>11396</v>
      </c>
      <c r="K78" s="302">
        <v>16416</v>
      </c>
      <c r="L78" s="297">
        <v>7422</v>
      </c>
      <c r="M78" s="297">
        <v>8994</v>
      </c>
      <c r="N78" s="302">
        <v>33822</v>
      </c>
      <c r="O78" s="297">
        <v>16058</v>
      </c>
      <c r="P78" s="297">
        <v>17764</v>
      </c>
      <c r="Q78" s="302">
        <v>23664</v>
      </c>
      <c r="R78" s="297">
        <v>12382</v>
      </c>
      <c r="S78" s="303">
        <v>11282</v>
      </c>
    </row>
    <row r="79" spans="1:19" ht="16.5" customHeight="1">
      <c r="A79" s="305" t="s">
        <v>197</v>
      </c>
      <c r="B79" s="306">
        <v>20822</v>
      </c>
      <c r="C79" s="307">
        <v>10258</v>
      </c>
      <c r="D79" s="307">
        <v>10564</v>
      </c>
      <c r="E79" s="306">
        <v>1515</v>
      </c>
      <c r="F79" s="307">
        <v>741</v>
      </c>
      <c r="G79" s="307">
        <v>774</v>
      </c>
      <c r="H79" s="306">
        <v>4350</v>
      </c>
      <c r="I79" s="307">
        <v>2036</v>
      </c>
      <c r="J79" s="307">
        <v>2314</v>
      </c>
      <c r="K79" s="306">
        <v>3160</v>
      </c>
      <c r="L79" s="307">
        <v>1417</v>
      </c>
      <c r="M79" s="307">
        <v>1743</v>
      </c>
      <c r="N79" s="306">
        <v>6705</v>
      </c>
      <c r="O79" s="307">
        <v>3248</v>
      </c>
      <c r="P79" s="307">
        <v>3457</v>
      </c>
      <c r="Q79" s="306">
        <v>5092</v>
      </c>
      <c r="R79" s="307">
        <v>2816</v>
      </c>
      <c r="S79" s="308">
        <v>2276</v>
      </c>
    </row>
    <row r="80" spans="1:19" ht="16.5" customHeight="1">
      <c r="A80" s="305" t="s">
        <v>145</v>
      </c>
      <c r="B80" s="306">
        <v>21188</v>
      </c>
      <c r="C80" s="307">
        <v>10266</v>
      </c>
      <c r="D80" s="307">
        <v>10922</v>
      </c>
      <c r="E80" s="306">
        <v>1644</v>
      </c>
      <c r="F80" s="307">
        <v>791</v>
      </c>
      <c r="G80" s="307">
        <v>853</v>
      </c>
      <c r="H80" s="306">
        <v>4366</v>
      </c>
      <c r="I80" s="307">
        <v>2099</v>
      </c>
      <c r="J80" s="307">
        <v>2267</v>
      </c>
      <c r="K80" s="306">
        <v>3258</v>
      </c>
      <c r="L80" s="307">
        <v>1458</v>
      </c>
      <c r="M80" s="307">
        <v>1800</v>
      </c>
      <c r="N80" s="306">
        <v>6957</v>
      </c>
      <c r="O80" s="307">
        <v>3344</v>
      </c>
      <c r="P80" s="307">
        <v>3613</v>
      </c>
      <c r="Q80" s="306">
        <v>4963</v>
      </c>
      <c r="R80" s="307">
        <v>2574</v>
      </c>
      <c r="S80" s="308">
        <v>2389</v>
      </c>
    </row>
    <row r="81" spans="1:19" ht="16.5" customHeight="1">
      <c r="A81" s="305" t="s">
        <v>146</v>
      </c>
      <c r="B81" s="306">
        <v>22878</v>
      </c>
      <c r="C81" s="307">
        <v>10959</v>
      </c>
      <c r="D81" s="307">
        <v>11919</v>
      </c>
      <c r="E81" s="306">
        <v>1823</v>
      </c>
      <c r="F81" s="307">
        <v>847</v>
      </c>
      <c r="G81" s="307">
        <v>976</v>
      </c>
      <c r="H81" s="306">
        <v>4746</v>
      </c>
      <c r="I81" s="307">
        <v>2257</v>
      </c>
      <c r="J81" s="307">
        <v>2489</v>
      </c>
      <c r="K81" s="306">
        <v>3577</v>
      </c>
      <c r="L81" s="307">
        <v>1598</v>
      </c>
      <c r="M81" s="307">
        <v>1979</v>
      </c>
      <c r="N81" s="306">
        <v>7507</v>
      </c>
      <c r="O81" s="307">
        <v>3551</v>
      </c>
      <c r="P81" s="307">
        <v>3956</v>
      </c>
      <c r="Q81" s="306">
        <v>5225</v>
      </c>
      <c r="R81" s="307">
        <v>2706</v>
      </c>
      <c r="S81" s="308">
        <v>2519</v>
      </c>
    </row>
    <row r="82" spans="1:19" ht="16.5" customHeight="1">
      <c r="A82" s="305" t="s">
        <v>196</v>
      </c>
      <c r="B82" s="306">
        <v>20488</v>
      </c>
      <c r="C82" s="307">
        <v>9715</v>
      </c>
      <c r="D82" s="307">
        <v>10773</v>
      </c>
      <c r="E82" s="306">
        <v>1656</v>
      </c>
      <c r="F82" s="307">
        <v>787</v>
      </c>
      <c r="G82" s="307">
        <v>869</v>
      </c>
      <c r="H82" s="306">
        <v>4196</v>
      </c>
      <c r="I82" s="307">
        <v>1934</v>
      </c>
      <c r="J82" s="307">
        <v>2262</v>
      </c>
      <c r="K82" s="306">
        <v>3368</v>
      </c>
      <c r="L82" s="307">
        <v>1530</v>
      </c>
      <c r="M82" s="307">
        <v>1838</v>
      </c>
      <c r="N82" s="306">
        <v>6825</v>
      </c>
      <c r="O82" s="307">
        <v>3199</v>
      </c>
      <c r="P82" s="307">
        <v>3626</v>
      </c>
      <c r="Q82" s="306">
        <v>4443</v>
      </c>
      <c r="R82" s="307">
        <v>2265</v>
      </c>
      <c r="S82" s="308">
        <v>2178</v>
      </c>
    </row>
    <row r="83" spans="1:19" ht="16.5" customHeight="1">
      <c r="A83" s="305" t="s">
        <v>177</v>
      </c>
      <c r="B83" s="306">
        <v>18215</v>
      </c>
      <c r="C83" s="307">
        <v>8642</v>
      </c>
      <c r="D83" s="307">
        <v>9573</v>
      </c>
      <c r="E83" s="306">
        <v>1590</v>
      </c>
      <c r="F83" s="307">
        <v>747</v>
      </c>
      <c r="G83" s="307">
        <v>843</v>
      </c>
      <c r="H83" s="306">
        <v>3803</v>
      </c>
      <c r="I83" s="307">
        <v>1739</v>
      </c>
      <c r="J83" s="307">
        <v>2064</v>
      </c>
      <c r="K83" s="306">
        <v>3053</v>
      </c>
      <c r="L83" s="307">
        <v>1419</v>
      </c>
      <c r="M83" s="307">
        <v>1634</v>
      </c>
      <c r="N83" s="306">
        <v>5828</v>
      </c>
      <c r="O83" s="307">
        <v>2716</v>
      </c>
      <c r="P83" s="307">
        <v>3112</v>
      </c>
      <c r="Q83" s="306">
        <v>3941</v>
      </c>
      <c r="R83" s="307">
        <v>2021</v>
      </c>
      <c r="S83" s="308">
        <v>1920</v>
      </c>
    </row>
    <row r="84" spans="1:19" s="304" customFormat="1" ht="16.5" customHeight="1">
      <c r="A84" s="309" t="s">
        <v>83</v>
      </c>
      <c r="B84" s="302">
        <v>73741</v>
      </c>
      <c r="C84" s="297">
        <v>34760</v>
      </c>
      <c r="D84" s="297">
        <v>38981</v>
      </c>
      <c r="E84" s="302">
        <v>7009</v>
      </c>
      <c r="F84" s="297">
        <v>3267</v>
      </c>
      <c r="G84" s="297">
        <v>3742</v>
      </c>
      <c r="H84" s="302">
        <v>15353</v>
      </c>
      <c r="I84" s="297">
        <v>7179</v>
      </c>
      <c r="J84" s="297">
        <v>8174</v>
      </c>
      <c r="K84" s="302">
        <v>12926</v>
      </c>
      <c r="L84" s="297">
        <v>5916</v>
      </c>
      <c r="M84" s="297">
        <v>7010</v>
      </c>
      <c r="N84" s="302">
        <v>23972</v>
      </c>
      <c r="O84" s="297">
        <v>11323</v>
      </c>
      <c r="P84" s="297">
        <v>12649</v>
      </c>
      <c r="Q84" s="302">
        <v>14481</v>
      </c>
      <c r="R84" s="297">
        <v>7075</v>
      </c>
      <c r="S84" s="303">
        <v>7406</v>
      </c>
    </row>
    <row r="85" spans="1:19" ht="16.5" customHeight="1">
      <c r="A85" s="305" t="s">
        <v>189</v>
      </c>
      <c r="B85" s="306">
        <v>17824</v>
      </c>
      <c r="C85" s="307">
        <v>8495</v>
      </c>
      <c r="D85" s="307">
        <v>9329</v>
      </c>
      <c r="E85" s="306">
        <v>1626</v>
      </c>
      <c r="F85" s="307">
        <v>773</v>
      </c>
      <c r="G85" s="307">
        <v>853</v>
      </c>
      <c r="H85" s="306">
        <v>3720</v>
      </c>
      <c r="I85" s="307">
        <v>1760</v>
      </c>
      <c r="J85" s="307">
        <v>1960</v>
      </c>
      <c r="K85" s="306">
        <v>3070</v>
      </c>
      <c r="L85" s="307">
        <v>1412</v>
      </c>
      <c r="M85" s="307">
        <v>1658</v>
      </c>
      <c r="N85" s="306">
        <v>5773</v>
      </c>
      <c r="O85" s="307">
        <v>2754</v>
      </c>
      <c r="P85" s="307">
        <v>3019</v>
      </c>
      <c r="Q85" s="306">
        <v>3635</v>
      </c>
      <c r="R85" s="307">
        <v>1796</v>
      </c>
      <c r="S85" s="308">
        <v>1839</v>
      </c>
    </row>
    <row r="86" spans="1:19" ht="16.5" customHeight="1">
      <c r="A86" s="305" t="s">
        <v>195</v>
      </c>
      <c r="B86" s="306">
        <v>15119</v>
      </c>
      <c r="C86" s="307">
        <v>7276</v>
      </c>
      <c r="D86" s="307">
        <v>7843</v>
      </c>
      <c r="E86" s="306">
        <v>1414</v>
      </c>
      <c r="F86" s="307">
        <v>691</v>
      </c>
      <c r="G86" s="307">
        <v>723</v>
      </c>
      <c r="H86" s="306">
        <v>3154</v>
      </c>
      <c r="I86" s="307">
        <v>1486</v>
      </c>
      <c r="J86" s="307">
        <v>1668</v>
      </c>
      <c r="K86" s="306">
        <v>2665</v>
      </c>
      <c r="L86" s="307">
        <v>1234</v>
      </c>
      <c r="M86" s="307">
        <v>1431</v>
      </c>
      <c r="N86" s="306">
        <v>4865</v>
      </c>
      <c r="O86" s="307">
        <v>2373</v>
      </c>
      <c r="P86" s="307">
        <v>2492</v>
      </c>
      <c r="Q86" s="306">
        <v>3021</v>
      </c>
      <c r="R86" s="307">
        <v>1492</v>
      </c>
      <c r="S86" s="308">
        <v>1529</v>
      </c>
    </row>
    <row r="87" spans="1:19" ht="16.5" customHeight="1">
      <c r="A87" s="305" t="s">
        <v>227</v>
      </c>
      <c r="B87" s="306">
        <v>16056</v>
      </c>
      <c r="C87" s="307">
        <v>7540</v>
      </c>
      <c r="D87" s="307">
        <v>8516</v>
      </c>
      <c r="E87" s="306">
        <v>1583</v>
      </c>
      <c r="F87" s="307">
        <v>717</v>
      </c>
      <c r="G87" s="307">
        <v>866</v>
      </c>
      <c r="H87" s="306">
        <v>3351</v>
      </c>
      <c r="I87" s="307">
        <v>1596</v>
      </c>
      <c r="J87" s="307">
        <v>1755</v>
      </c>
      <c r="K87" s="306">
        <v>2814</v>
      </c>
      <c r="L87" s="307">
        <v>1276</v>
      </c>
      <c r="M87" s="307">
        <v>1538</v>
      </c>
      <c r="N87" s="306">
        <v>5268</v>
      </c>
      <c r="O87" s="307">
        <v>2468</v>
      </c>
      <c r="P87" s="307">
        <v>2800</v>
      </c>
      <c r="Q87" s="306">
        <v>3040</v>
      </c>
      <c r="R87" s="307">
        <v>1483</v>
      </c>
      <c r="S87" s="308">
        <v>1557</v>
      </c>
    </row>
    <row r="88" spans="1:19" ht="16.5" customHeight="1">
      <c r="A88" s="305" t="s">
        <v>190</v>
      </c>
      <c r="B88" s="306">
        <v>13317</v>
      </c>
      <c r="C88" s="307">
        <v>6238</v>
      </c>
      <c r="D88" s="307">
        <v>7079</v>
      </c>
      <c r="E88" s="306">
        <v>1292</v>
      </c>
      <c r="F88" s="307">
        <v>605</v>
      </c>
      <c r="G88" s="307">
        <v>687</v>
      </c>
      <c r="H88" s="306">
        <v>2711</v>
      </c>
      <c r="I88" s="307">
        <v>1241</v>
      </c>
      <c r="J88" s="307">
        <v>1470</v>
      </c>
      <c r="K88" s="306">
        <v>2308</v>
      </c>
      <c r="L88" s="307">
        <v>1055</v>
      </c>
      <c r="M88" s="307">
        <v>1253</v>
      </c>
      <c r="N88" s="306">
        <v>4395</v>
      </c>
      <c r="O88" s="307">
        <v>2062</v>
      </c>
      <c r="P88" s="307">
        <v>2333</v>
      </c>
      <c r="Q88" s="306">
        <v>2611</v>
      </c>
      <c r="R88" s="307">
        <v>1275</v>
      </c>
      <c r="S88" s="308">
        <v>1336</v>
      </c>
    </row>
    <row r="89" spans="1:19" ht="16.5" customHeight="1">
      <c r="A89" s="305" t="s">
        <v>139</v>
      </c>
      <c r="B89" s="306">
        <v>11425</v>
      </c>
      <c r="C89" s="307">
        <v>5211</v>
      </c>
      <c r="D89" s="307">
        <v>6214</v>
      </c>
      <c r="E89" s="306">
        <v>1094</v>
      </c>
      <c r="F89" s="307">
        <v>481</v>
      </c>
      <c r="G89" s="307">
        <v>613</v>
      </c>
      <c r="H89" s="306">
        <v>2417</v>
      </c>
      <c r="I89" s="307">
        <v>1096</v>
      </c>
      <c r="J89" s="307">
        <v>1321</v>
      </c>
      <c r="K89" s="306">
        <v>2069</v>
      </c>
      <c r="L89" s="307">
        <v>939</v>
      </c>
      <c r="M89" s="307">
        <v>1130</v>
      </c>
      <c r="N89" s="306">
        <v>3671</v>
      </c>
      <c r="O89" s="307">
        <v>1666</v>
      </c>
      <c r="P89" s="307">
        <v>2005</v>
      </c>
      <c r="Q89" s="306">
        <v>2174</v>
      </c>
      <c r="R89" s="307">
        <v>1029</v>
      </c>
      <c r="S89" s="308">
        <v>1145</v>
      </c>
    </row>
    <row r="90" spans="1:19" s="304" customFormat="1" ht="13.5" customHeight="1">
      <c r="A90" s="309" t="s">
        <v>91</v>
      </c>
      <c r="B90" s="302">
        <v>55443</v>
      </c>
      <c r="C90" s="297">
        <v>25062</v>
      </c>
      <c r="D90" s="297">
        <v>30381</v>
      </c>
      <c r="E90" s="302">
        <v>5733</v>
      </c>
      <c r="F90" s="297">
        <v>2555</v>
      </c>
      <c r="G90" s="297">
        <v>3178</v>
      </c>
      <c r="H90" s="302">
        <v>11494</v>
      </c>
      <c r="I90" s="297">
        <v>5209</v>
      </c>
      <c r="J90" s="297">
        <v>6285</v>
      </c>
      <c r="K90" s="302">
        <v>10342</v>
      </c>
      <c r="L90" s="297">
        <v>4558</v>
      </c>
      <c r="M90" s="297">
        <v>5784</v>
      </c>
      <c r="N90" s="302">
        <v>17808</v>
      </c>
      <c r="O90" s="297">
        <v>8193</v>
      </c>
      <c r="P90" s="297">
        <v>9615</v>
      </c>
      <c r="Q90" s="302">
        <v>10066</v>
      </c>
      <c r="R90" s="297">
        <v>4547</v>
      </c>
      <c r="S90" s="303">
        <v>5519</v>
      </c>
    </row>
    <row r="91" spans="1:19" ht="13.5" customHeight="1">
      <c r="A91" s="305" t="s">
        <v>192</v>
      </c>
      <c r="B91" s="306">
        <v>12828</v>
      </c>
      <c r="C91" s="307">
        <v>5865</v>
      </c>
      <c r="D91" s="307">
        <v>6963</v>
      </c>
      <c r="E91" s="306">
        <v>1257</v>
      </c>
      <c r="F91" s="307">
        <v>557</v>
      </c>
      <c r="G91" s="307">
        <v>700</v>
      </c>
      <c r="H91" s="306">
        <v>2680</v>
      </c>
      <c r="I91" s="307">
        <v>1236</v>
      </c>
      <c r="J91" s="307">
        <v>1444</v>
      </c>
      <c r="K91" s="306">
        <v>2418</v>
      </c>
      <c r="L91" s="307">
        <v>1075</v>
      </c>
      <c r="M91" s="307">
        <v>1343</v>
      </c>
      <c r="N91" s="306">
        <v>4144</v>
      </c>
      <c r="O91" s="307">
        <v>1912</v>
      </c>
      <c r="P91" s="307">
        <v>2232</v>
      </c>
      <c r="Q91" s="306">
        <v>2329</v>
      </c>
      <c r="R91" s="307">
        <v>1085</v>
      </c>
      <c r="S91" s="308">
        <v>1244</v>
      </c>
    </row>
    <row r="92" spans="1:19" ht="13.5" customHeight="1">
      <c r="A92" s="305" t="s">
        <v>170</v>
      </c>
      <c r="B92" s="306">
        <v>10352</v>
      </c>
      <c r="C92" s="307">
        <v>4720</v>
      </c>
      <c r="D92" s="307">
        <v>5632</v>
      </c>
      <c r="E92" s="306">
        <v>1065</v>
      </c>
      <c r="F92" s="307">
        <v>506</v>
      </c>
      <c r="G92" s="307">
        <v>559</v>
      </c>
      <c r="H92" s="306">
        <v>2145</v>
      </c>
      <c r="I92" s="307">
        <v>973</v>
      </c>
      <c r="J92" s="307">
        <v>1172</v>
      </c>
      <c r="K92" s="306">
        <v>1879</v>
      </c>
      <c r="L92" s="307">
        <v>827</v>
      </c>
      <c r="M92" s="307">
        <v>1052</v>
      </c>
      <c r="N92" s="306">
        <v>3360</v>
      </c>
      <c r="O92" s="307">
        <v>1542</v>
      </c>
      <c r="P92" s="307">
        <v>1818</v>
      </c>
      <c r="Q92" s="306">
        <v>1903</v>
      </c>
      <c r="R92" s="307">
        <v>872</v>
      </c>
      <c r="S92" s="308">
        <v>1031</v>
      </c>
    </row>
    <row r="93" spans="1:19" ht="13.5" customHeight="1">
      <c r="A93" s="305" t="s">
        <v>169</v>
      </c>
      <c r="B93" s="306">
        <v>10800</v>
      </c>
      <c r="C93" s="307">
        <v>4915</v>
      </c>
      <c r="D93" s="307">
        <v>5885</v>
      </c>
      <c r="E93" s="306">
        <v>1119</v>
      </c>
      <c r="F93" s="307">
        <v>501</v>
      </c>
      <c r="G93" s="307">
        <v>618</v>
      </c>
      <c r="H93" s="306">
        <v>2293</v>
      </c>
      <c r="I93" s="307">
        <v>1044</v>
      </c>
      <c r="J93" s="307">
        <v>1249</v>
      </c>
      <c r="K93" s="306">
        <v>1974</v>
      </c>
      <c r="L93" s="307">
        <v>876</v>
      </c>
      <c r="M93" s="307">
        <v>1098</v>
      </c>
      <c r="N93" s="306">
        <v>3484</v>
      </c>
      <c r="O93" s="307">
        <v>1638</v>
      </c>
      <c r="P93" s="307">
        <v>1846</v>
      </c>
      <c r="Q93" s="306">
        <v>1930</v>
      </c>
      <c r="R93" s="307">
        <v>856</v>
      </c>
      <c r="S93" s="308">
        <v>1074</v>
      </c>
    </row>
    <row r="94" spans="1:19" ht="13.5" customHeight="1">
      <c r="A94" s="305" t="s">
        <v>166</v>
      </c>
      <c r="B94" s="306">
        <v>11210</v>
      </c>
      <c r="C94" s="307">
        <v>4980</v>
      </c>
      <c r="D94" s="307">
        <v>6230</v>
      </c>
      <c r="E94" s="306">
        <v>1192</v>
      </c>
      <c r="F94" s="307">
        <v>523</v>
      </c>
      <c r="G94" s="307">
        <v>669</v>
      </c>
      <c r="H94" s="306">
        <v>2270</v>
      </c>
      <c r="I94" s="307">
        <v>997</v>
      </c>
      <c r="J94" s="307">
        <v>1273</v>
      </c>
      <c r="K94" s="306">
        <v>2139</v>
      </c>
      <c r="L94" s="307">
        <v>949</v>
      </c>
      <c r="M94" s="307">
        <v>1190</v>
      </c>
      <c r="N94" s="306">
        <v>3574</v>
      </c>
      <c r="O94" s="307">
        <v>1620</v>
      </c>
      <c r="P94" s="307">
        <v>1954</v>
      </c>
      <c r="Q94" s="306">
        <v>2035</v>
      </c>
      <c r="R94" s="307">
        <v>891</v>
      </c>
      <c r="S94" s="308">
        <v>1144</v>
      </c>
    </row>
    <row r="95" spans="1:19" ht="13.5" customHeight="1">
      <c r="A95" s="305" t="s">
        <v>191</v>
      </c>
      <c r="B95" s="306">
        <v>10253</v>
      </c>
      <c r="C95" s="307">
        <v>4582</v>
      </c>
      <c r="D95" s="307">
        <v>5671</v>
      </c>
      <c r="E95" s="306">
        <v>1100</v>
      </c>
      <c r="F95" s="307">
        <v>468</v>
      </c>
      <c r="G95" s="307">
        <v>632</v>
      </c>
      <c r="H95" s="306">
        <v>2106</v>
      </c>
      <c r="I95" s="307">
        <v>959</v>
      </c>
      <c r="J95" s="307">
        <v>1147</v>
      </c>
      <c r="K95" s="306">
        <v>1932</v>
      </c>
      <c r="L95" s="307">
        <v>831</v>
      </c>
      <c r="M95" s="307">
        <v>1101</v>
      </c>
      <c r="N95" s="306">
        <v>3246</v>
      </c>
      <c r="O95" s="307">
        <v>1481</v>
      </c>
      <c r="P95" s="307">
        <v>1765</v>
      </c>
      <c r="Q95" s="306">
        <v>1869</v>
      </c>
      <c r="R95" s="307">
        <v>843</v>
      </c>
      <c r="S95" s="308">
        <v>1026</v>
      </c>
    </row>
    <row r="96" spans="1:19" s="304" customFormat="1" ht="13.5" customHeight="1">
      <c r="A96" s="309" t="s">
        <v>94</v>
      </c>
      <c r="B96" s="302">
        <v>40626</v>
      </c>
      <c r="C96" s="297">
        <v>17611</v>
      </c>
      <c r="D96" s="297">
        <v>23015</v>
      </c>
      <c r="E96" s="302">
        <v>4485</v>
      </c>
      <c r="F96" s="297">
        <v>1956</v>
      </c>
      <c r="G96" s="297">
        <v>2529</v>
      </c>
      <c r="H96" s="302">
        <v>8417</v>
      </c>
      <c r="I96" s="297">
        <v>3663</v>
      </c>
      <c r="J96" s="297">
        <v>4754</v>
      </c>
      <c r="K96" s="302">
        <v>7665</v>
      </c>
      <c r="L96" s="297">
        <v>3383</v>
      </c>
      <c r="M96" s="297">
        <v>4282</v>
      </c>
      <c r="N96" s="302">
        <v>12708</v>
      </c>
      <c r="O96" s="297">
        <v>5481</v>
      </c>
      <c r="P96" s="297">
        <v>7227</v>
      </c>
      <c r="Q96" s="302">
        <v>7351</v>
      </c>
      <c r="R96" s="297">
        <v>3128</v>
      </c>
      <c r="S96" s="303">
        <v>4223</v>
      </c>
    </row>
    <row r="97" spans="1:19" ht="13.5" customHeight="1">
      <c r="A97" s="305" t="s">
        <v>168</v>
      </c>
      <c r="B97" s="306">
        <v>10785</v>
      </c>
      <c r="C97" s="307">
        <v>4669</v>
      </c>
      <c r="D97" s="307">
        <v>6116</v>
      </c>
      <c r="E97" s="306">
        <v>1136</v>
      </c>
      <c r="F97" s="307">
        <v>499</v>
      </c>
      <c r="G97" s="307">
        <v>637</v>
      </c>
      <c r="H97" s="306">
        <v>2270</v>
      </c>
      <c r="I97" s="307">
        <v>977</v>
      </c>
      <c r="J97" s="307">
        <v>1293</v>
      </c>
      <c r="K97" s="306">
        <v>2046</v>
      </c>
      <c r="L97" s="307">
        <v>892</v>
      </c>
      <c r="M97" s="307">
        <v>1154</v>
      </c>
      <c r="N97" s="306">
        <v>3358</v>
      </c>
      <c r="O97" s="307">
        <v>1456</v>
      </c>
      <c r="P97" s="307">
        <v>1902</v>
      </c>
      <c r="Q97" s="306">
        <v>1975</v>
      </c>
      <c r="R97" s="307">
        <v>845</v>
      </c>
      <c r="S97" s="308">
        <v>1130</v>
      </c>
    </row>
    <row r="98" spans="1:19" ht="13.5" customHeight="1">
      <c r="A98" s="305" t="s">
        <v>228</v>
      </c>
      <c r="B98" s="306">
        <v>8494</v>
      </c>
      <c r="C98" s="307">
        <v>3841</v>
      </c>
      <c r="D98" s="307">
        <v>4653</v>
      </c>
      <c r="E98" s="306">
        <v>904</v>
      </c>
      <c r="F98" s="307">
        <v>373</v>
      </c>
      <c r="G98" s="307">
        <v>531</v>
      </c>
      <c r="H98" s="306">
        <v>1735</v>
      </c>
      <c r="I98" s="307">
        <v>780</v>
      </c>
      <c r="J98" s="307">
        <v>955</v>
      </c>
      <c r="K98" s="306">
        <v>1598</v>
      </c>
      <c r="L98" s="307">
        <v>727</v>
      </c>
      <c r="M98" s="307">
        <v>871</v>
      </c>
      <c r="N98" s="306">
        <v>2686</v>
      </c>
      <c r="O98" s="307">
        <v>1245</v>
      </c>
      <c r="P98" s="307">
        <v>1441</v>
      </c>
      <c r="Q98" s="306">
        <v>1571</v>
      </c>
      <c r="R98" s="307">
        <v>716</v>
      </c>
      <c r="S98" s="308">
        <v>855</v>
      </c>
    </row>
    <row r="99" spans="1:19" ht="13.5" customHeight="1">
      <c r="A99" s="305" t="s">
        <v>165</v>
      </c>
      <c r="B99" s="306">
        <v>7449</v>
      </c>
      <c r="C99" s="307">
        <v>3231</v>
      </c>
      <c r="D99" s="307">
        <v>4218</v>
      </c>
      <c r="E99" s="306">
        <v>862</v>
      </c>
      <c r="F99" s="307">
        <v>374</v>
      </c>
      <c r="G99" s="307">
        <v>488</v>
      </c>
      <c r="H99" s="306">
        <v>1537</v>
      </c>
      <c r="I99" s="307">
        <v>673</v>
      </c>
      <c r="J99" s="307">
        <v>864</v>
      </c>
      <c r="K99" s="306">
        <v>1405</v>
      </c>
      <c r="L99" s="307">
        <v>634</v>
      </c>
      <c r="M99" s="307">
        <v>771</v>
      </c>
      <c r="N99" s="306">
        <v>2325</v>
      </c>
      <c r="O99" s="307">
        <v>974</v>
      </c>
      <c r="P99" s="307">
        <v>1351</v>
      </c>
      <c r="Q99" s="306">
        <v>1320</v>
      </c>
      <c r="R99" s="307">
        <v>576</v>
      </c>
      <c r="S99" s="308">
        <v>744</v>
      </c>
    </row>
    <row r="100" spans="1:19" ht="13.5" customHeight="1">
      <c r="A100" s="305" t="s">
        <v>167</v>
      </c>
      <c r="B100" s="306">
        <v>7283</v>
      </c>
      <c r="C100" s="307">
        <v>3105</v>
      </c>
      <c r="D100" s="307">
        <v>4178</v>
      </c>
      <c r="E100" s="306">
        <v>814</v>
      </c>
      <c r="F100" s="307">
        <v>385</v>
      </c>
      <c r="G100" s="307">
        <v>429</v>
      </c>
      <c r="H100" s="306">
        <v>1504</v>
      </c>
      <c r="I100" s="307">
        <v>634</v>
      </c>
      <c r="J100" s="307">
        <v>870</v>
      </c>
      <c r="K100" s="306">
        <v>1372</v>
      </c>
      <c r="L100" s="307">
        <v>589</v>
      </c>
      <c r="M100" s="307">
        <v>783</v>
      </c>
      <c r="N100" s="306">
        <v>2302</v>
      </c>
      <c r="O100" s="307">
        <v>978</v>
      </c>
      <c r="P100" s="307">
        <v>1324</v>
      </c>
      <c r="Q100" s="306">
        <v>1291</v>
      </c>
      <c r="R100" s="307">
        <v>519</v>
      </c>
      <c r="S100" s="308">
        <v>772</v>
      </c>
    </row>
    <row r="101" spans="1:19" ht="13.5" customHeight="1">
      <c r="A101" s="305" t="s">
        <v>176</v>
      </c>
      <c r="B101" s="306">
        <v>6615</v>
      </c>
      <c r="C101" s="307">
        <v>2765</v>
      </c>
      <c r="D101" s="307">
        <v>3850</v>
      </c>
      <c r="E101" s="306">
        <v>769</v>
      </c>
      <c r="F101" s="307">
        <v>325</v>
      </c>
      <c r="G101" s="307">
        <v>444</v>
      </c>
      <c r="H101" s="306">
        <v>1371</v>
      </c>
      <c r="I101" s="307">
        <v>599</v>
      </c>
      <c r="J101" s="307">
        <v>772</v>
      </c>
      <c r="K101" s="306">
        <v>1244</v>
      </c>
      <c r="L101" s="307">
        <v>541</v>
      </c>
      <c r="M101" s="307">
        <v>703</v>
      </c>
      <c r="N101" s="306">
        <v>2037</v>
      </c>
      <c r="O101" s="307">
        <v>828</v>
      </c>
      <c r="P101" s="307">
        <v>1209</v>
      </c>
      <c r="Q101" s="306">
        <v>1194</v>
      </c>
      <c r="R101" s="307">
        <v>472</v>
      </c>
      <c r="S101" s="308">
        <v>722</v>
      </c>
    </row>
    <row r="102" spans="1:19" s="304" customFormat="1" ht="13.5" customHeight="1">
      <c r="A102" s="309" t="s">
        <v>100</v>
      </c>
      <c r="B102" s="302">
        <v>31601</v>
      </c>
      <c r="C102" s="297">
        <v>12425</v>
      </c>
      <c r="D102" s="297">
        <v>19176</v>
      </c>
      <c r="E102" s="302">
        <v>3729</v>
      </c>
      <c r="F102" s="297">
        <v>1607</v>
      </c>
      <c r="G102" s="297">
        <v>2122</v>
      </c>
      <c r="H102" s="302">
        <v>6346</v>
      </c>
      <c r="I102" s="297">
        <v>2479</v>
      </c>
      <c r="J102" s="297">
        <v>3867</v>
      </c>
      <c r="K102" s="302">
        <v>5834</v>
      </c>
      <c r="L102" s="297">
        <v>2432</v>
      </c>
      <c r="M102" s="297">
        <v>3402</v>
      </c>
      <c r="N102" s="302">
        <v>9787</v>
      </c>
      <c r="O102" s="297">
        <v>3876</v>
      </c>
      <c r="P102" s="297">
        <v>5911</v>
      </c>
      <c r="Q102" s="302">
        <v>5905</v>
      </c>
      <c r="R102" s="297">
        <v>2031</v>
      </c>
      <c r="S102" s="303">
        <v>3874</v>
      </c>
    </row>
    <row r="103" spans="1:19" ht="13.5" customHeight="1">
      <c r="A103" s="305" t="s">
        <v>163</v>
      </c>
      <c r="B103" s="306">
        <v>8966</v>
      </c>
      <c r="C103" s="307">
        <v>3775</v>
      </c>
      <c r="D103" s="307">
        <v>5191</v>
      </c>
      <c r="E103" s="306">
        <v>1033</v>
      </c>
      <c r="F103" s="307">
        <v>452</v>
      </c>
      <c r="G103" s="307">
        <v>581</v>
      </c>
      <c r="H103" s="306">
        <v>1797</v>
      </c>
      <c r="I103" s="307">
        <v>729</v>
      </c>
      <c r="J103" s="307">
        <v>1068</v>
      </c>
      <c r="K103" s="306">
        <v>1642</v>
      </c>
      <c r="L103" s="307">
        <v>728</v>
      </c>
      <c r="M103" s="307">
        <v>914</v>
      </c>
      <c r="N103" s="306">
        <v>2859</v>
      </c>
      <c r="O103" s="307">
        <v>1236</v>
      </c>
      <c r="P103" s="307">
        <v>1623</v>
      </c>
      <c r="Q103" s="306">
        <v>1635</v>
      </c>
      <c r="R103" s="307">
        <v>630</v>
      </c>
      <c r="S103" s="308">
        <v>1005</v>
      </c>
    </row>
    <row r="104" spans="1:19" ht="13.5" customHeight="1">
      <c r="A104" s="305" t="s">
        <v>162</v>
      </c>
      <c r="B104" s="306">
        <v>6918</v>
      </c>
      <c r="C104" s="307">
        <v>2725</v>
      </c>
      <c r="D104" s="307">
        <v>4193</v>
      </c>
      <c r="E104" s="306">
        <v>826</v>
      </c>
      <c r="F104" s="307">
        <v>345</v>
      </c>
      <c r="G104" s="307">
        <v>481</v>
      </c>
      <c r="H104" s="306">
        <v>1389</v>
      </c>
      <c r="I104" s="307">
        <v>563</v>
      </c>
      <c r="J104" s="307">
        <v>826</v>
      </c>
      <c r="K104" s="306">
        <v>1270</v>
      </c>
      <c r="L104" s="307">
        <v>519</v>
      </c>
      <c r="M104" s="307">
        <v>751</v>
      </c>
      <c r="N104" s="306">
        <v>2090</v>
      </c>
      <c r="O104" s="307">
        <v>831</v>
      </c>
      <c r="P104" s="307">
        <v>1259</v>
      </c>
      <c r="Q104" s="306">
        <v>1343</v>
      </c>
      <c r="R104" s="307">
        <v>467</v>
      </c>
      <c r="S104" s="308">
        <v>876</v>
      </c>
    </row>
    <row r="105" spans="1:19" ht="13.5" customHeight="1">
      <c r="A105" s="305" t="s">
        <v>160</v>
      </c>
      <c r="B105" s="306">
        <v>5644</v>
      </c>
      <c r="C105" s="307">
        <v>2145</v>
      </c>
      <c r="D105" s="307">
        <v>3499</v>
      </c>
      <c r="E105" s="306">
        <v>691</v>
      </c>
      <c r="F105" s="307">
        <v>290</v>
      </c>
      <c r="G105" s="307">
        <v>401</v>
      </c>
      <c r="H105" s="306">
        <v>1101</v>
      </c>
      <c r="I105" s="307">
        <v>427</v>
      </c>
      <c r="J105" s="307">
        <v>674</v>
      </c>
      <c r="K105" s="306">
        <v>1046</v>
      </c>
      <c r="L105" s="307">
        <v>423</v>
      </c>
      <c r="M105" s="307">
        <v>623</v>
      </c>
      <c r="N105" s="306">
        <v>1745</v>
      </c>
      <c r="O105" s="307">
        <v>653</v>
      </c>
      <c r="P105" s="307">
        <v>1092</v>
      </c>
      <c r="Q105" s="306">
        <v>1061</v>
      </c>
      <c r="R105" s="307">
        <v>352</v>
      </c>
      <c r="S105" s="308">
        <v>709</v>
      </c>
    </row>
    <row r="106" spans="1:19" ht="13.5" customHeight="1">
      <c r="A106" s="305" t="s">
        <v>161</v>
      </c>
      <c r="B106" s="306">
        <v>5356</v>
      </c>
      <c r="C106" s="307">
        <v>2045</v>
      </c>
      <c r="D106" s="307">
        <v>3311</v>
      </c>
      <c r="E106" s="306">
        <v>637</v>
      </c>
      <c r="F106" s="307">
        <v>281</v>
      </c>
      <c r="G106" s="307">
        <v>356</v>
      </c>
      <c r="H106" s="306">
        <v>1105</v>
      </c>
      <c r="I106" s="307">
        <v>418</v>
      </c>
      <c r="J106" s="307">
        <v>687</v>
      </c>
      <c r="K106" s="306">
        <v>1007</v>
      </c>
      <c r="L106" s="307">
        <v>418</v>
      </c>
      <c r="M106" s="307">
        <v>589</v>
      </c>
      <c r="N106" s="306">
        <v>1637</v>
      </c>
      <c r="O106" s="307">
        <v>630</v>
      </c>
      <c r="P106" s="307">
        <v>1007</v>
      </c>
      <c r="Q106" s="306">
        <v>970</v>
      </c>
      <c r="R106" s="307">
        <v>298</v>
      </c>
      <c r="S106" s="308">
        <v>672</v>
      </c>
    </row>
    <row r="107" spans="1:19" ht="13.5" customHeight="1">
      <c r="A107" s="305" t="s">
        <v>155</v>
      </c>
      <c r="B107" s="306">
        <v>4717</v>
      </c>
      <c r="C107" s="307">
        <v>1735</v>
      </c>
      <c r="D107" s="307">
        <v>2982</v>
      </c>
      <c r="E107" s="306">
        <v>542</v>
      </c>
      <c r="F107" s="307">
        <v>239</v>
      </c>
      <c r="G107" s="307">
        <v>303</v>
      </c>
      <c r="H107" s="306">
        <v>954</v>
      </c>
      <c r="I107" s="307">
        <v>342</v>
      </c>
      <c r="J107" s="307">
        <v>612</v>
      </c>
      <c r="K107" s="306">
        <v>869</v>
      </c>
      <c r="L107" s="307">
        <v>344</v>
      </c>
      <c r="M107" s="307">
        <v>525</v>
      </c>
      <c r="N107" s="306">
        <v>1456</v>
      </c>
      <c r="O107" s="307">
        <v>526</v>
      </c>
      <c r="P107" s="307">
        <v>930</v>
      </c>
      <c r="Q107" s="306">
        <v>896</v>
      </c>
      <c r="R107" s="307">
        <v>284</v>
      </c>
      <c r="S107" s="308">
        <v>612</v>
      </c>
    </row>
    <row r="108" spans="1:19" s="304" customFormat="1" ht="13.5" customHeight="1">
      <c r="A108" s="309" t="s">
        <v>107</v>
      </c>
      <c r="B108" s="302">
        <v>15081</v>
      </c>
      <c r="C108" s="297">
        <v>4830</v>
      </c>
      <c r="D108" s="297">
        <v>10251</v>
      </c>
      <c r="E108" s="302">
        <v>1720</v>
      </c>
      <c r="F108" s="297">
        <v>701</v>
      </c>
      <c r="G108" s="297">
        <v>1019</v>
      </c>
      <c r="H108" s="302">
        <v>3054</v>
      </c>
      <c r="I108" s="297">
        <v>1012</v>
      </c>
      <c r="J108" s="297">
        <v>2042</v>
      </c>
      <c r="K108" s="302">
        <v>2772</v>
      </c>
      <c r="L108" s="297">
        <v>887</v>
      </c>
      <c r="M108" s="297">
        <v>1885</v>
      </c>
      <c r="N108" s="302">
        <v>4584</v>
      </c>
      <c r="O108" s="297">
        <v>1448</v>
      </c>
      <c r="P108" s="297">
        <v>3136</v>
      </c>
      <c r="Q108" s="302">
        <v>2951</v>
      </c>
      <c r="R108" s="297">
        <v>782</v>
      </c>
      <c r="S108" s="303">
        <v>2169</v>
      </c>
    </row>
    <row r="109" spans="1:19" ht="13.5" customHeight="1">
      <c r="A109" s="305" t="s">
        <v>153</v>
      </c>
      <c r="B109" s="306">
        <v>4155</v>
      </c>
      <c r="C109" s="307">
        <v>1467</v>
      </c>
      <c r="D109" s="307">
        <v>2688</v>
      </c>
      <c r="E109" s="306">
        <v>474</v>
      </c>
      <c r="F109" s="307">
        <v>206</v>
      </c>
      <c r="G109" s="307">
        <v>268</v>
      </c>
      <c r="H109" s="306">
        <v>821</v>
      </c>
      <c r="I109" s="307">
        <v>298</v>
      </c>
      <c r="J109" s="307">
        <v>523</v>
      </c>
      <c r="K109" s="306">
        <v>770</v>
      </c>
      <c r="L109" s="307">
        <v>250</v>
      </c>
      <c r="M109" s="307">
        <v>520</v>
      </c>
      <c r="N109" s="306">
        <v>1247</v>
      </c>
      <c r="O109" s="307">
        <v>460</v>
      </c>
      <c r="P109" s="307">
        <v>787</v>
      </c>
      <c r="Q109" s="306">
        <v>843</v>
      </c>
      <c r="R109" s="307">
        <v>253</v>
      </c>
      <c r="S109" s="308">
        <v>590</v>
      </c>
    </row>
    <row r="110" spans="1:19" ht="13.5" customHeight="1">
      <c r="A110" s="305" t="s">
        <v>164</v>
      </c>
      <c r="B110" s="306">
        <v>3284</v>
      </c>
      <c r="C110" s="307">
        <v>1080</v>
      </c>
      <c r="D110" s="307">
        <v>2204</v>
      </c>
      <c r="E110" s="306">
        <v>418</v>
      </c>
      <c r="F110" s="307">
        <v>184</v>
      </c>
      <c r="G110" s="307">
        <v>234</v>
      </c>
      <c r="H110" s="306">
        <v>667</v>
      </c>
      <c r="I110" s="307">
        <v>231</v>
      </c>
      <c r="J110" s="307">
        <v>436</v>
      </c>
      <c r="K110" s="306">
        <v>575</v>
      </c>
      <c r="L110" s="307">
        <v>194</v>
      </c>
      <c r="M110" s="307">
        <v>381</v>
      </c>
      <c r="N110" s="306">
        <v>1004</v>
      </c>
      <c r="O110" s="307">
        <v>318</v>
      </c>
      <c r="P110" s="307">
        <v>686</v>
      </c>
      <c r="Q110" s="306">
        <v>620</v>
      </c>
      <c r="R110" s="307">
        <v>153</v>
      </c>
      <c r="S110" s="308">
        <v>467</v>
      </c>
    </row>
    <row r="111" spans="1:19" ht="13.5" customHeight="1">
      <c r="A111" s="305" t="s">
        <v>159</v>
      </c>
      <c r="B111" s="306">
        <v>3068</v>
      </c>
      <c r="C111" s="307">
        <v>962</v>
      </c>
      <c r="D111" s="307">
        <v>2106</v>
      </c>
      <c r="E111" s="306">
        <v>324</v>
      </c>
      <c r="F111" s="307">
        <v>113</v>
      </c>
      <c r="G111" s="307">
        <v>211</v>
      </c>
      <c r="H111" s="306">
        <v>613</v>
      </c>
      <c r="I111" s="307">
        <v>209</v>
      </c>
      <c r="J111" s="307">
        <v>404</v>
      </c>
      <c r="K111" s="306">
        <v>577</v>
      </c>
      <c r="L111" s="307">
        <v>192</v>
      </c>
      <c r="M111" s="307">
        <v>385</v>
      </c>
      <c r="N111" s="306">
        <v>930</v>
      </c>
      <c r="O111" s="307">
        <v>272</v>
      </c>
      <c r="P111" s="307">
        <v>658</v>
      </c>
      <c r="Q111" s="306">
        <v>624</v>
      </c>
      <c r="R111" s="307">
        <v>176</v>
      </c>
      <c r="S111" s="308">
        <v>448</v>
      </c>
    </row>
    <row r="112" spans="1:19" ht="13.5" customHeight="1">
      <c r="A112" s="305" t="s">
        <v>147</v>
      </c>
      <c r="B112" s="306">
        <v>2646</v>
      </c>
      <c r="C112" s="307">
        <v>808</v>
      </c>
      <c r="D112" s="307">
        <v>1838</v>
      </c>
      <c r="E112" s="306">
        <v>298</v>
      </c>
      <c r="F112" s="307">
        <v>119</v>
      </c>
      <c r="G112" s="307">
        <v>179</v>
      </c>
      <c r="H112" s="306">
        <v>517</v>
      </c>
      <c r="I112" s="307">
        <v>159</v>
      </c>
      <c r="J112" s="307">
        <v>358</v>
      </c>
      <c r="K112" s="306">
        <v>480</v>
      </c>
      <c r="L112" s="307">
        <v>154</v>
      </c>
      <c r="M112" s="307">
        <v>326</v>
      </c>
      <c r="N112" s="306">
        <v>819</v>
      </c>
      <c r="O112" s="307">
        <v>238</v>
      </c>
      <c r="P112" s="307">
        <v>581</v>
      </c>
      <c r="Q112" s="306">
        <v>532</v>
      </c>
      <c r="R112" s="307">
        <v>138</v>
      </c>
      <c r="S112" s="308">
        <v>394</v>
      </c>
    </row>
    <row r="113" spans="1:19" ht="13.5" customHeight="1">
      <c r="A113" s="305" t="s">
        <v>157</v>
      </c>
      <c r="B113" s="306">
        <v>1928</v>
      </c>
      <c r="C113" s="307">
        <v>513</v>
      </c>
      <c r="D113" s="307">
        <v>1415</v>
      </c>
      <c r="E113" s="306">
        <v>206</v>
      </c>
      <c r="F113" s="307">
        <v>79</v>
      </c>
      <c r="G113" s="307">
        <v>127</v>
      </c>
      <c r="H113" s="306">
        <v>436</v>
      </c>
      <c r="I113" s="307">
        <v>115</v>
      </c>
      <c r="J113" s="307">
        <v>321</v>
      </c>
      <c r="K113" s="306">
        <v>370</v>
      </c>
      <c r="L113" s="307">
        <v>97</v>
      </c>
      <c r="M113" s="307">
        <v>273</v>
      </c>
      <c r="N113" s="306">
        <v>584</v>
      </c>
      <c r="O113" s="307">
        <v>160</v>
      </c>
      <c r="P113" s="307">
        <v>424</v>
      </c>
      <c r="Q113" s="306">
        <v>332</v>
      </c>
      <c r="R113" s="307">
        <v>62</v>
      </c>
      <c r="S113" s="308">
        <v>270</v>
      </c>
    </row>
    <row r="114" spans="1:19" s="304" customFormat="1" ht="13.5" customHeight="1">
      <c r="A114" s="309" t="s">
        <v>116</v>
      </c>
      <c r="B114" s="302">
        <v>5215</v>
      </c>
      <c r="C114" s="297">
        <v>1210</v>
      </c>
      <c r="D114" s="297">
        <v>4005</v>
      </c>
      <c r="E114" s="302">
        <v>605</v>
      </c>
      <c r="F114" s="297">
        <v>183</v>
      </c>
      <c r="G114" s="297">
        <v>422</v>
      </c>
      <c r="H114" s="302">
        <v>1058</v>
      </c>
      <c r="I114" s="297">
        <v>255</v>
      </c>
      <c r="J114" s="297">
        <v>803</v>
      </c>
      <c r="K114" s="302">
        <v>960</v>
      </c>
      <c r="L114" s="297">
        <v>231</v>
      </c>
      <c r="M114" s="297">
        <v>729</v>
      </c>
      <c r="N114" s="302">
        <v>1595</v>
      </c>
      <c r="O114" s="297">
        <v>361</v>
      </c>
      <c r="P114" s="297">
        <v>1234</v>
      </c>
      <c r="Q114" s="302">
        <v>997</v>
      </c>
      <c r="R114" s="297">
        <v>180</v>
      </c>
      <c r="S114" s="303">
        <v>817</v>
      </c>
    </row>
    <row r="115" spans="1:19" ht="13.5" customHeight="1">
      <c r="A115" s="305" t="s">
        <v>150</v>
      </c>
      <c r="B115" s="306">
        <v>1580</v>
      </c>
      <c r="C115" s="307">
        <v>413</v>
      </c>
      <c r="D115" s="307">
        <v>1167</v>
      </c>
      <c r="E115" s="306">
        <v>190</v>
      </c>
      <c r="F115" s="307">
        <v>55</v>
      </c>
      <c r="G115" s="307">
        <v>135</v>
      </c>
      <c r="H115" s="306">
        <v>329</v>
      </c>
      <c r="I115" s="307">
        <v>82</v>
      </c>
      <c r="J115" s="307">
        <v>247</v>
      </c>
      <c r="K115" s="306">
        <v>291</v>
      </c>
      <c r="L115" s="307">
        <v>81</v>
      </c>
      <c r="M115" s="307">
        <v>210</v>
      </c>
      <c r="N115" s="306">
        <v>459</v>
      </c>
      <c r="O115" s="307">
        <v>134</v>
      </c>
      <c r="P115" s="307">
        <v>325</v>
      </c>
      <c r="Q115" s="306">
        <v>311</v>
      </c>
      <c r="R115" s="307">
        <v>61</v>
      </c>
      <c r="S115" s="308">
        <v>250</v>
      </c>
    </row>
    <row r="116" spans="1:19" ht="13.5" customHeight="1">
      <c r="A116" s="305" t="s">
        <v>171</v>
      </c>
      <c r="B116" s="306">
        <v>1171</v>
      </c>
      <c r="C116" s="307">
        <v>277</v>
      </c>
      <c r="D116" s="307">
        <v>894</v>
      </c>
      <c r="E116" s="306">
        <v>138</v>
      </c>
      <c r="F116" s="307">
        <v>47</v>
      </c>
      <c r="G116" s="307">
        <v>91</v>
      </c>
      <c r="H116" s="306">
        <v>227</v>
      </c>
      <c r="I116" s="307">
        <v>53</v>
      </c>
      <c r="J116" s="307">
        <v>174</v>
      </c>
      <c r="K116" s="306">
        <v>194</v>
      </c>
      <c r="L116" s="307">
        <v>47</v>
      </c>
      <c r="M116" s="307">
        <v>147</v>
      </c>
      <c r="N116" s="306">
        <v>395</v>
      </c>
      <c r="O116" s="307">
        <v>94</v>
      </c>
      <c r="P116" s="307">
        <v>301</v>
      </c>
      <c r="Q116" s="306">
        <v>217</v>
      </c>
      <c r="R116" s="307">
        <v>36</v>
      </c>
      <c r="S116" s="308">
        <v>181</v>
      </c>
    </row>
    <row r="117" spans="1:19" ht="13.5" customHeight="1">
      <c r="A117" s="305" t="s">
        <v>158</v>
      </c>
      <c r="B117" s="306">
        <v>1079</v>
      </c>
      <c r="C117" s="307">
        <v>211</v>
      </c>
      <c r="D117" s="307">
        <v>868</v>
      </c>
      <c r="E117" s="306">
        <v>121</v>
      </c>
      <c r="F117" s="307">
        <v>33</v>
      </c>
      <c r="G117" s="307">
        <v>88</v>
      </c>
      <c r="H117" s="306">
        <v>197</v>
      </c>
      <c r="I117" s="307">
        <v>45</v>
      </c>
      <c r="J117" s="307">
        <v>152</v>
      </c>
      <c r="K117" s="306">
        <v>199</v>
      </c>
      <c r="L117" s="307">
        <v>43</v>
      </c>
      <c r="M117" s="307">
        <v>156</v>
      </c>
      <c r="N117" s="306">
        <v>344</v>
      </c>
      <c r="O117" s="307">
        <v>58</v>
      </c>
      <c r="P117" s="307">
        <v>286</v>
      </c>
      <c r="Q117" s="306">
        <v>218</v>
      </c>
      <c r="R117" s="307">
        <v>32</v>
      </c>
      <c r="S117" s="308">
        <v>186</v>
      </c>
    </row>
    <row r="118" spans="1:19" ht="13.5" customHeight="1">
      <c r="A118" s="305" t="s">
        <v>154</v>
      </c>
      <c r="B118" s="306">
        <v>821</v>
      </c>
      <c r="C118" s="307">
        <v>208</v>
      </c>
      <c r="D118" s="307">
        <v>613</v>
      </c>
      <c r="E118" s="306">
        <v>95</v>
      </c>
      <c r="F118" s="307">
        <v>31</v>
      </c>
      <c r="G118" s="307">
        <v>64</v>
      </c>
      <c r="H118" s="306">
        <v>177</v>
      </c>
      <c r="I118" s="307">
        <v>54</v>
      </c>
      <c r="J118" s="307">
        <v>123</v>
      </c>
      <c r="K118" s="306">
        <v>169</v>
      </c>
      <c r="L118" s="307">
        <v>39</v>
      </c>
      <c r="M118" s="307">
        <v>130</v>
      </c>
      <c r="N118" s="306">
        <v>224</v>
      </c>
      <c r="O118" s="307">
        <v>51</v>
      </c>
      <c r="P118" s="307">
        <v>173</v>
      </c>
      <c r="Q118" s="306">
        <v>156</v>
      </c>
      <c r="R118" s="307">
        <v>33</v>
      </c>
      <c r="S118" s="308">
        <v>123</v>
      </c>
    </row>
    <row r="119" spans="1:19" ht="13.5" customHeight="1">
      <c r="A119" s="305" t="s">
        <v>148</v>
      </c>
      <c r="B119" s="306">
        <v>564</v>
      </c>
      <c r="C119" s="307">
        <v>101</v>
      </c>
      <c r="D119" s="307">
        <v>463</v>
      </c>
      <c r="E119" s="306">
        <v>61</v>
      </c>
      <c r="F119" s="307">
        <v>17</v>
      </c>
      <c r="G119" s="307">
        <v>44</v>
      </c>
      <c r="H119" s="306">
        <v>128</v>
      </c>
      <c r="I119" s="307">
        <v>21</v>
      </c>
      <c r="J119" s="307">
        <v>107</v>
      </c>
      <c r="K119" s="306">
        <v>107</v>
      </c>
      <c r="L119" s="307">
        <v>21</v>
      </c>
      <c r="M119" s="307">
        <v>86</v>
      </c>
      <c r="N119" s="306">
        <v>173</v>
      </c>
      <c r="O119" s="307">
        <v>24</v>
      </c>
      <c r="P119" s="307">
        <v>149</v>
      </c>
      <c r="Q119" s="306">
        <v>95</v>
      </c>
      <c r="R119" s="307">
        <v>18</v>
      </c>
      <c r="S119" s="308">
        <v>77</v>
      </c>
    </row>
    <row r="120" spans="1:19" s="304" customFormat="1" ht="13.5" customHeight="1">
      <c r="A120" s="309" t="s">
        <v>117</v>
      </c>
      <c r="B120" s="302">
        <v>1090</v>
      </c>
      <c r="C120" s="297">
        <v>180</v>
      </c>
      <c r="D120" s="297">
        <v>910</v>
      </c>
      <c r="E120" s="302">
        <v>122</v>
      </c>
      <c r="F120" s="297">
        <v>25</v>
      </c>
      <c r="G120" s="297">
        <v>97</v>
      </c>
      <c r="H120" s="302">
        <v>220</v>
      </c>
      <c r="I120" s="297">
        <v>40</v>
      </c>
      <c r="J120" s="297">
        <v>180</v>
      </c>
      <c r="K120" s="302">
        <v>207</v>
      </c>
      <c r="L120" s="297">
        <v>27</v>
      </c>
      <c r="M120" s="297">
        <v>180</v>
      </c>
      <c r="N120" s="302">
        <v>331</v>
      </c>
      <c r="O120" s="297">
        <v>60</v>
      </c>
      <c r="P120" s="297">
        <v>271</v>
      </c>
      <c r="Q120" s="302">
        <v>210</v>
      </c>
      <c r="R120" s="297">
        <v>28</v>
      </c>
      <c r="S120" s="303">
        <v>182</v>
      </c>
    </row>
    <row r="121" spans="1:19" ht="13.5" customHeight="1">
      <c r="A121" s="305" t="s">
        <v>152</v>
      </c>
      <c r="B121" s="306">
        <v>398</v>
      </c>
      <c r="C121" s="307">
        <v>82</v>
      </c>
      <c r="D121" s="307">
        <v>316</v>
      </c>
      <c r="E121" s="306">
        <v>39</v>
      </c>
      <c r="F121" s="307">
        <v>8</v>
      </c>
      <c r="G121" s="307">
        <v>31</v>
      </c>
      <c r="H121" s="306">
        <v>86</v>
      </c>
      <c r="I121" s="307">
        <v>23</v>
      </c>
      <c r="J121" s="307">
        <v>63</v>
      </c>
      <c r="K121" s="306">
        <v>69</v>
      </c>
      <c r="L121" s="307">
        <v>9</v>
      </c>
      <c r="M121" s="307">
        <v>60</v>
      </c>
      <c r="N121" s="306">
        <v>129</v>
      </c>
      <c r="O121" s="307">
        <v>30</v>
      </c>
      <c r="P121" s="307">
        <v>99</v>
      </c>
      <c r="Q121" s="306">
        <v>75</v>
      </c>
      <c r="R121" s="307">
        <v>12</v>
      </c>
      <c r="S121" s="308">
        <v>63</v>
      </c>
    </row>
    <row r="122" spans="1:19" ht="13.5" customHeight="1">
      <c r="A122" s="305" t="s">
        <v>149</v>
      </c>
      <c r="B122" s="306">
        <v>279</v>
      </c>
      <c r="C122" s="307">
        <v>42</v>
      </c>
      <c r="D122" s="307">
        <v>237</v>
      </c>
      <c r="E122" s="306">
        <v>29</v>
      </c>
      <c r="F122" s="307">
        <v>6</v>
      </c>
      <c r="G122" s="307">
        <v>23</v>
      </c>
      <c r="H122" s="306">
        <v>50</v>
      </c>
      <c r="I122" s="307">
        <v>9</v>
      </c>
      <c r="J122" s="307">
        <v>41</v>
      </c>
      <c r="K122" s="306">
        <v>53</v>
      </c>
      <c r="L122" s="307">
        <v>6</v>
      </c>
      <c r="M122" s="307">
        <v>47</v>
      </c>
      <c r="N122" s="306">
        <v>97</v>
      </c>
      <c r="O122" s="307">
        <v>13</v>
      </c>
      <c r="P122" s="307">
        <v>84</v>
      </c>
      <c r="Q122" s="306">
        <v>50</v>
      </c>
      <c r="R122" s="307">
        <v>8</v>
      </c>
      <c r="S122" s="308">
        <v>42</v>
      </c>
    </row>
    <row r="123" spans="1:19" ht="13.5" customHeight="1">
      <c r="A123" s="305" t="s">
        <v>172</v>
      </c>
      <c r="B123" s="306">
        <v>192</v>
      </c>
      <c r="C123" s="307">
        <v>29</v>
      </c>
      <c r="D123" s="307">
        <v>163</v>
      </c>
      <c r="E123" s="306">
        <v>30</v>
      </c>
      <c r="F123" s="307">
        <v>6</v>
      </c>
      <c r="G123" s="307">
        <v>24</v>
      </c>
      <c r="H123" s="306">
        <v>34</v>
      </c>
      <c r="I123" s="307">
        <v>4</v>
      </c>
      <c r="J123" s="307">
        <v>30</v>
      </c>
      <c r="K123" s="306">
        <v>42</v>
      </c>
      <c r="L123" s="307">
        <v>5</v>
      </c>
      <c r="M123" s="307">
        <v>37</v>
      </c>
      <c r="N123" s="306">
        <v>49</v>
      </c>
      <c r="O123" s="307">
        <v>12</v>
      </c>
      <c r="P123" s="307">
        <v>37</v>
      </c>
      <c r="Q123" s="306">
        <v>37</v>
      </c>
      <c r="R123" s="307">
        <v>2</v>
      </c>
      <c r="S123" s="308">
        <v>35</v>
      </c>
    </row>
    <row r="124" spans="1:19" ht="13.5" customHeight="1">
      <c r="A124" s="305" t="s">
        <v>156</v>
      </c>
      <c r="B124" s="306">
        <v>97</v>
      </c>
      <c r="C124" s="307">
        <v>16</v>
      </c>
      <c r="D124" s="307">
        <v>81</v>
      </c>
      <c r="E124" s="306">
        <v>9</v>
      </c>
      <c r="F124" s="307">
        <v>2</v>
      </c>
      <c r="G124" s="307">
        <v>7</v>
      </c>
      <c r="H124" s="306">
        <v>20</v>
      </c>
      <c r="I124" s="307">
        <v>3</v>
      </c>
      <c r="J124" s="307">
        <v>17</v>
      </c>
      <c r="K124" s="306">
        <v>19</v>
      </c>
      <c r="L124" s="307">
        <v>4</v>
      </c>
      <c r="M124" s="307">
        <v>15</v>
      </c>
      <c r="N124" s="306">
        <v>27</v>
      </c>
      <c r="O124" s="307">
        <v>1</v>
      </c>
      <c r="P124" s="307">
        <v>26</v>
      </c>
      <c r="Q124" s="306">
        <v>22</v>
      </c>
      <c r="R124" s="307">
        <v>6</v>
      </c>
      <c r="S124" s="308">
        <v>16</v>
      </c>
    </row>
    <row r="125" spans="1:19" ht="13.5" customHeight="1">
      <c r="A125" s="305" t="s">
        <v>151</v>
      </c>
      <c r="B125" s="306">
        <v>124</v>
      </c>
      <c r="C125" s="307">
        <v>11</v>
      </c>
      <c r="D125" s="307">
        <v>113</v>
      </c>
      <c r="E125" s="306">
        <v>15</v>
      </c>
      <c r="F125" s="307">
        <v>3</v>
      </c>
      <c r="G125" s="307">
        <v>12</v>
      </c>
      <c r="H125" s="306">
        <v>30</v>
      </c>
      <c r="I125" s="307">
        <v>1</v>
      </c>
      <c r="J125" s="307">
        <v>29</v>
      </c>
      <c r="K125" s="306">
        <v>24</v>
      </c>
      <c r="L125" s="307">
        <v>3</v>
      </c>
      <c r="M125" s="307">
        <v>21</v>
      </c>
      <c r="N125" s="306">
        <v>29</v>
      </c>
      <c r="O125" s="307">
        <v>4</v>
      </c>
      <c r="P125" s="307">
        <v>25</v>
      </c>
      <c r="Q125" s="306">
        <v>26</v>
      </c>
      <c r="R125" s="307">
        <v>0</v>
      </c>
      <c r="S125" s="308">
        <v>26</v>
      </c>
    </row>
    <row r="126" spans="1:19" s="304" customFormat="1" ht="13.5" customHeight="1" thickBot="1">
      <c r="A126" s="312" t="s">
        <v>125</v>
      </c>
      <c r="B126" s="313">
        <v>173</v>
      </c>
      <c r="C126" s="314">
        <v>16</v>
      </c>
      <c r="D126" s="315">
        <v>157</v>
      </c>
      <c r="E126" s="313">
        <v>16</v>
      </c>
      <c r="F126" s="314">
        <v>2</v>
      </c>
      <c r="G126" s="315">
        <v>14</v>
      </c>
      <c r="H126" s="313">
        <v>43</v>
      </c>
      <c r="I126" s="314">
        <v>3</v>
      </c>
      <c r="J126" s="315">
        <v>40</v>
      </c>
      <c r="K126" s="313">
        <v>34</v>
      </c>
      <c r="L126" s="314">
        <v>6</v>
      </c>
      <c r="M126" s="315">
        <v>28</v>
      </c>
      <c r="N126" s="313">
        <v>49</v>
      </c>
      <c r="O126" s="314">
        <v>2</v>
      </c>
      <c r="P126" s="315">
        <v>47</v>
      </c>
      <c r="Q126" s="313">
        <v>31</v>
      </c>
      <c r="R126" s="314">
        <v>3</v>
      </c>
      <c r="S126" s="316">
        <v>28</v>
      </c>
    </row>
    <row r="127" spans="1:19" ht="15.75">
      <c r="B127" s="297"/>
      <c r="C127" s="317"/>
      <c r="D127" s="317"/>
    </row>
  </sheetData>
  <mergeCells count="7">
    <mergeCell ref="N3:P3"/>
    <mergeCell ref="Q3:S3"/>
    <mergeCell ref="A1:G1"/>
    <mergeCell ref="B3:D3"/>
    <mergeCell ref="E3:G3"/>
    <mergeCell ref="H3:J3"/>
    <mergeCell ref="K3:M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7908F-47FD-4DAE-B477-81649D5FFCF1}">
  <dimension ref="A1:S127"/>
  <sheetViews>
    <sheetView zoomScaleNormal="100" workbookViewId="0">
      <selection activeCell="B6" sqref="B6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376</v>
      </c>
      <c r="B1" s="334"/>
      <c r="C1" s="334"/>
      <c r="D1" s="334"/>
      <c r="E1" s="334"/>
      <c r="F1" s="334"/>
      <c r="G1" s="334"/>
    </row>
    <row r="2" spans="1:19" ht="15" thickBot="1">
      <c r="S2" s="288" t="s">
        <v>371</v>
      </c>
    </row>
    <row r="3" spans="1:19" ht="24.75" customHeight="1">
      <c r="A3" s="289" t="s">
        <v>219</v>
      </c>
      <c r="B3" s="368" t="s">
        <v>361</v>
      </c>
      <c r="C3" s="368"/>
      <c r="D3" s="368"/>
      <c r="E3" s="369" t="s">
        <v>362</v>
      </c>
      <c r="F3" s="369"/>
      <c r="G3" s="369"/>
      <c r="H3" s="368" t="s">
        <v>363</v>
      </c>
      <c r="I3" s="368"/>
      <c r="J3" s="368"/>
      <c r="K3" s="369" t="s">
        <v>364</v>
      </c>
      <c r="L3" s="369"/>
      <c r="M3" s="369"/>
      <c r="N3" s="368" t="s">
        <v>365</v>
      </c>
      <c r="O3" s="368"/>
      <c r="P3" s="368"/>
      <c r="Q3" s="369" t="s">
        <v>366</v>
      </c>
      <c r="R3" s="369"/>
      <c r="S3" s="370"/>
    </row>
    <row r="4" spans="1:19" ht="24.75" customHeight="1" thickBot="1">
      <c r="A4" s="290" t="s">
        <v>343</v>
      </c>
      <c r="B4" s="291" t="s">
        <v>3</v>
      </c>
      <c r="C4" s="292" t="s">
        <v>1</v>
      </c>
      <c r="D4" s="292" t="s">
        <v>2</v>
      </c>
      <c r="E4" s="293" t="s">
        <v>3</v>
      </c>
      <c r="F4" s="293" t="s">
        <v>1</v>
      </c>
      <c r="G4" s="293" t="s">
        <v>2</v>
      </c>
      <c r="H4" s="292" t="s">
        <v>3</v>
      </c>
      <c r="I4" s="292" t="s">
        <v>1</v>
      </c>
      <c r="J4" s="292" t="s">
        <v>2</v>
      </c>
      <c r="K4" s="293" t="s">
        <v>3</v>
      </c>
      <c r="L4" s="293" t="s">
        <v>1</v>
      </c>
      <c r="M4" s="293" t="s">
        <v>2</v>
      </c>
      <c r="N4" s="292" t="s">
        <v>3</v>
      </c>
      <c r="O4" s="292" t="s">
        <v>1</v>
      </c>
      <c r="P4" s="292" t="s">
        <v>2</v>
      </c>
      <c r="Q4" s="293" t="s">
        <v>3</v>
      </c>
      <c r="R4" s="293" t="s">
        <v>1</v>
      </c>
      <c r="S4" s="294" t="s">
        <v>2</v>
      </c>
    </row>
    <row r="5" spans="1:19" s="300" customFormat="1" ht="25.5" customHeight="1" thickTop="1">
      <c r="A5" s="295" t="s">
        <v>213</v>
      </c>
      <c r="B5" s="318">
        <v>1424818</v>
      </c>
      <c r="C5" s="319">
        <v>703887</v>
      </c>
      <c r="D5" s="320">
        <v>720931</v>
      </c>
      <c r="E5" s="318">
        <v>106666</v>
      </c>
      <c r="F5" s="319">
        <v>52558</v>
      </c>
      <c r="G5" s="320">
        <v>54108</v>
      </c>
      <c r="H5" s="318">
        <v>286100</v>
      </c>
      <c r="I5" s="319">
        <v>140017</v>
      </c>
      <c r="J5" s="320">
        <v>146083</v>
      </c>
      <c r="K5" s="318">
        <v>210762</v>
      </c>
      <c r="L5" s="319">
        <v>101069</v>
      </c>
      <c r="M5" s="320">
        <v>109693</v>
      </c>
      <c r="N5" s="318">
        <v>422629</v>
      </c>
      <c r="O5" s="319">
        <v>209128</v>
      </c>
      <c r="P5" s="320">
        <v>213501</v>
      </c>
      <c r="Q5" s="318">
        <v>398661</v>
      </c>
      <c r="R5" s="319">
        <v>201115</v>
      </c>
      <c r="S5" s="321">
        <v>197546</v>
      </c>
    </row>
    <row r="6" spans="1:19" s="304" customFormat="1" ht="15.75" customHeight="1">
      <c r="A6" s="301" t="s">
        <v>56</v>
      </c>
      <c r="B6" s="322">
        <v>40626</v>
      </c>
      <c r="C6" s="319">
        <v>20688</v>
      </c>
      <c r="D6" s="319">
        <v>19938</v>
      </c>
      <c r="E6" s="322">
        <v>3410</v>
      </c>
      <c r="F6" s="319">
        <v>1737</v>
      </c>
      <c r="G6" s="319">
        <v>1673</v>
      </c>
      <c r="H6" s="322">
        <v>6870</v>
      </c>
      <c r="I6" s="319">
        <v>3479</v>
      </c>
      <c r="J6" s="319">
        <v>3391</v>
      </c>
      <c r="K6" s="322">
        <v>5526</v>
      </c>
      <c r="L6" s="319">
        <v>2835</v>
      </c>
      <c r="M6" s="319">
        <v>2691</v>
      </c>
      <c r="N6" s="322">
        <v>12119</v>
      </c>
      <c r="O6" s="319">
        <v>6125</v>
      </c>
      <c r="P6" s="319">
        <v>5994</v>
      </c>
      <c r="Q6" s="322">
        <v>12701</v>
      </c>
      <c r="R6" s="319">
        <v>6512</v>
      </c>
      <c r="S6" s="323">
        <v>6189</v>
      </c>
    </row>
    <row r="7" spans="1:19" ht="15.75" customHeight="1">
      <c r="A7" s="305" t="s">
        <v>345</v>
      </c>
      <c r="B7" s="324">
        <v>6726</v>
      </c>
      <c r="C7" s="325">
        <v>3479</v>
      </c>
      <c r="D7" s="325">
        <v>3247</v>
      </c>
      <c r="E7" s="324">
        <v>571</v>
      </c>
      <c r="F7" s="325">
        <v>305</v>
      </c>
      <c r="G7" s="325">
        <v>266</v>
      </c>
      <c r="H7" s="324">
        <v>1090</v>
      </c>
      <c r="I7" s="325">
        <v>558</v>
      </c>
      <c r="J7" s="325">
        <v>532</v>
      </c>
      <c r="K7" s="324">
        <v>912</v>
      </c>
      <c r="L7" s="325">
        <v>482</v>
      </c>
      <c r="M7" s="325">
        <v>430</v>
      </c>
      <c r="N7" s="324">
        <v>1992</v>
      </c>
      <c r="O7" s="325">
        <v>1018</v>
      </c>
      <c r="P7" s="325">
        <v>974</v>
      </c>
      <c r="Q7" s="324">
        <v>2161</v>
      </c>
      <c r="R7" s="325">
        <v>1116</v>
      </c>
      <c r="S7" s="326">
        <v>1045</v>
      </c>
    </row>
    <row r="8" spans="1:19" ht="15.75" customHeight="1">
      <c r="A8" s="305" t="s">
        <v>347</v>
      </c>
      <c r="B8" s="324">
        <v>7730</v>
      </c>
      <c r="C8" s="325">
        <v>3939</v>
      </c>
      <c r="D8" s="325">
        <v>3791</v>
      </c>
      <c r="E8" s="324">
        <v>728</v>
      </c>
      <c r="F8" s="325">
        <v>371</v>
      </c>
      <c r="G8" s="325">
        <v>357</v>
      </c>
      <c r="H8" s="324">
        <v>1241</v>
      </c>
      <c r="I8" s="325">
        <v>609</v>
      </c>
      <c r="J8" s="325">
        <v>632</v>
      </c>
      <c r="K8" s="324">
        <v>1017</v>
      </c>
      <c r="L8" s="325">
        <v>525</v>
      </c>
      <c r="M8" s="325">
        <v>492</v>
      </c>
      <c r="N8" s="324">
        <v>2358</v>
      </c>
      <c r="O8" s="325">
        <v>1217</v>
      </c>
      <c r="P8" s="325">
        <v>1141</v>
      </c>
      <c r="Q8" s="324">
        <v>2386</v>
      </c>
      <c r="R8" s="325">
        <v>1217</v>
      </c>
      <c r="S8" s="326">
        <v>1169</v>
      </c>
    </row>
    <row r="9" spans="1:19" ht="15.75" customHeight="1">
      <c r="A9" s="305" t="s">
        <v>338</v>
      </c>
      <c r="B9" s="324">
        <v>8112</v>
      </c>
      <c r="C9" s="325">
        <v>4152</v>
      </c>
      <c r="D9" s="325">
        <v>3960</v>
      </c>
      <c r="E9" s="324">
        <v>690</v>
      </c>
      <c r="F9" s="325">
        <v>340</v>
      </c>
      <c r="G9" s="325">
        <v>350</v>
      </c>
      <c r="H9" s="324">
        <v>1376</v>
      </c>
      <c r="I9" s="325">
        <v>714</v>
      </c>
      <c r="J9" s="325">
        <v>662</v>
      </c>
      <c r="K9" s="324">
        <v>1038</v>
      </c>
      <c r="L9" s="325">
        <v>537</v>
      </c>
      <c r="M9" s="325">
        <v>501</v>
      </c>
      <c r="N9" s="324">
        <v>2521</v>
      </c>
      <c r="O9" s="325">
        <v>1275</v>
      </c>
      <c r="P9" s="325">
        <v>1246</v>
      </c>
      <c r="Q9" s="324">
        <v>2487</v>
      </c>
      <c r="R9" s="325">
        <v>1286</v>
      </c>
      <c r="S9" s="326">
        <v>1201</v>
      </c>
    </row>
    <row r="10" spans="1:19" ht="15.75" customHeight="1">
      <c r="A10" s="305" t="s">
        <v>344</v>
      </c>
      <c r="B10" s="324">
        <v>8614</v>
      </c>
      <c r="C10" s="325">
        <v>4298</v>
      </c>
      <c r="D10" s="325">
        <v>4316</v>
      </c>
      <c r="E10" s="324">
        <v>685</v>
      </c>
      <c r="F10" s="325">
        <v>351</v>
      </c>
      <c r="G10" s="325">
        <v>334</v>
      </c>
      <c r="H10" s="324">
        <v>1523</v>
      </c>
      <c r="I10" s="325">
        <v>764</v>
      </c>
      <c r="J10" s="325">
        <v>759</v>
      </c>
      <c r="K10" s="324">
        <v>1200</v>
      </c>
      <c r="L10" s="325">
        <v>592</v>
      </c>
      <c r="M10" s="325">
        <v>608</v>
      </c>
      <c r="N10" s="324">
        <v>2479</v>
      </c>
      <c r="O10" s="325">
        <v>1239</v>
      </c>
      <c r="P10" s="325">
        <v>1240</v>
      </c>
      <c r="Q10" s="324">
        <v>2727</v>
      </c>
      <c r="R10" s="325">
        <v>1352</v>
      </c>
      <c r="S10" s="326">
        <v>1375</v>
      </c>
    </row>
    <row r="11" spans="1:19" ht="15.75" customHeight="1">
      <c r="A11" s="305" t="s">
        <v>339</v>
      </c>
      <c r="B11" s="324">
        <v>9444</v>
      </c>
      <c r="C11" s="325">
        <v>4820</v>
      </c>
      <c r="D11" s="325">
        <v>4624</v>
      </c>
      <c r="E11" s="324">
        <v>736</v>
      </c>
      <c r="F11" s="325">
        <v>370</v>
      </c>
      <c r="G11" s="325">
        <v>366</v>
      </c>
      <c r="H11" s="324">
        <v>1640</v>
      </c>
      <c r="I11" s="325">
        <v>834</v>
      </c>
      <c r="J11" s="325">
        <v>806</v>
      </c>
      <c r="K11" s="324">
        <v>1359</v>
      </c>
      <c r="L11" s="325">
        <v>699</v>
      </c>
      <c r="M11" s="325">
        <v>660</v>
      </c>
      <c r="N11" s="324">
        <v>2769</v>
      </c>
      <c r="O11" s="325">
        <v>1376</v>
      </c>
      <c r="P11" s="325">
        <v>1393</v>
      </c>
      <c r="Q11" s="324">
        <v>2940</v>
      </c>
      <c r="R11" s="325">
        <v>1541</v>
      </c>
      <c r="S11" s="326">
        <v>1399</v>
      </c>
    </row>
    <row r="12" spans="1:19" s="304" customFormat="1" ht="15.75" customHeight="1">
      <c r="A12" s="309" t="s">
        <v>50</v>
      </c>
      <c r="B12" s="322">
        <v>62669</v>
      </c>
      <c r="C12" s="319">
        <v>32165</v>
      </c>
      <c r="D12" s="319">
        <v>30504</v>
      </c>
      <c r="E12" s="322">
        <v>4106</v>
      </c>
      <c r="F12" s="319">
        <v>2136</v>
      </c>
      <c r="G12" s="319">
        <v>1970</v>
      </c>
      <c r="H12" s="322">
        <v>11133</v>
      </c>
      <c r="I12" s="319">
        <v>5803</v>
      </c>
      <c r="J12" s="319">
        <v>5330</v>
      </c>
      <c r="K12" s="322">
        <v>9694</v>
      </c>
      <c r="L12" s="319">
        <v>4948</v>
      </c>
      <c r="M12" s="319">
        <v>4746</v>
      </c>
      <c r="N12" s="322">
        <v>17491</v>
      </c>
      <c r="O12" s="319">
        <v>8903</v>
      </c>
      <c r="P12" s="319">
        <v>8588</v>
      </c>
      <c r="Q12" s="322">
        <v>20245</v>
      </c>
      <c r="R12" s="319">
        <v>10375</v>
      </c>
      <c r="S12" s="323">
        <v>9870</v>
      </c>
    </row>
    <row r="13" spans="1:19" ht="15.75" customHeight="1">
      <c r="A13" s="305" t="s">
        <v>346</v>
      </c>
      <c r="B13" s="324">
        <v>10532</v>
      </c>
      <c r="C13" s="325">
        <v>5432</v>
      </c>
      <c r="D13" s="325">
        <v>5100</v>
      </c>
      <c r="E13" s="324">
        <v>777</v>
      </c>
      <c r="F13" s="325">
        <v>389</v>
      </c>
      <c r="G13" s="325">
        <v>388</v>
      </c>
      <c r="H13" s="324">
        <v>1865</v>
      </c>
      <c r="I13" s="325">
        <v>975</v>
      </c>
      <c r="J13" s="325">
        <v>890</v>
      </c>
      <c r="K13" s="324">
        <v>1537</v>
      </c>
      <c r="L13" s="325">
        <v>802</v>
      </c>
      <c r="M13" s="325">
        <v>735</v>
      </c>
      <c r="N13" s="324">
        <v>3036</v>
      </c>
      <c r="O13" s="325">
        <v>1544</v>
      </c>
      <c r="P13" s="325">
        <v>1492</v>
      </c>
      <c r="Q13" s="324">
        <v>3317</v>
      </c>
      <c r="R13" s="325">
        <v>1722</v>
      </c>
      <c r="S13" s="326">
        <v>1595</v>
      </c>
    </row>
    <row r="14" spans="1:19" ht="15.75" customHeight="1">
      <c r="A14" s="305" t="s">
        <v>340</v>
      </c>
      <c r="B14" s="324">
        <v>11784</v>
      </c>
      <c r="C14" s="325">
        <v>6080</v>
      </c>
      <c r="D14" s="325">
        <v>5704</v>
      </c>
      <c r="E14" s="324">
        <v>835</v>
      </c>
      <c r="F14" s="325">
        <v>452</v>
      </c>
      <c r="G14" s="325">
        <v>383</v>
      </c>
      <c r="H14" s="324">
        <v>2044</v>
      </c>
      <c r="I14" s="325">
        <v>1078</v>
      </c>
      <c r="J14" s="325">
        <v>966</v>
      </c>
      <c r="K14" s="324">
        <v>1751</v>
      </c>
      <c r="L14" s="325">
        <v>918</v>
      </c>
      <c r="M14" s="325">
        <v>833</v>
      </c>
      <c r="N14" s="324">
        <v>3287</v>
      </c>
      <c r="O14" s="325">
        <v>1693</v>
      </c>
      <c r="P14" s="325">
        <v>1594</v>
      </c>
      <c r="Q14" s="324">
        <v>3867</v>
      </c>
      <c r="R14" s="325">
        <v>1939</v>
      </c>
      <c r="S14" s="326">
        <v>1928</v>
      </c>
    </row>
    <row r="15" spans="1:19" ht="15.75" customHeight="1">
      <c r="A15" s="305" t="s">
        <v>337</v>
      </c>
      <c r="B15" s="324">
        <v>13238</v>
      </c>
      <c r="C15" s="325">
        <v>6723</v>
      </c>
      <c r="D15" s="325">
        <v>6515</v>
      </c>
      <c r="E15" s="324">
        <v>830</v>
      </c>
      <c r="F15" s="325">
        <v>428</v>
      </c>
      <c r="G15" s="325">
        <v>402</v>
      </c>
      <c r="H15" s="324">
        <v>2310</v>
      </c>
      <c r="I15" s="325">
        <v>1183</v>
      </c>
      <c r="J15" s="325">
        <v>1127</v>
      </c>
      <c r="K15" s="324">
        <v>2031</v>
      </c>
      <c r="L15" s="325">
        <v>1007</v>
      </c>
      <c r="M15" s="325">
        <v>1024</v>
      </c>
      <c r="N15" s="324">
        <v>3734</v>
      </c>
      <c r="O15" s="325">
        <v>1896</v>
      </c>
      <c r="P15" s="325">
        <v>1838</v>
      </c>
      <c r="Q15" s="324">
        <v>4333</v>
      </c>
      <c r="R15" s="325">
        <v>2209</v>
      </c>
      <c r="S15" s="326">
        <v>2124</v>
      </c>
    </row>
    <row r="16" spans="1:19" ht="15.75" customHeight="1">
      <c r="A16" s="305" t="s">
        <v>342</v>
      </c>
      <c r="B16" s="324">
        <v>13499</v>
      </c>
      <c r="C16" s="325">
        <v>6979</v>
      </c>
      <c r="D16" s="325">
        <v>6520</v>
      </c>
      <c r="E16" s="324">
        <v>888</v>
      </c>
      <c r="F16" s="325">
        <v>471</v>
      </c>
      <c r="G16" s="325">
        <v>417</v>
      </c>
      <c r="H16" s="324">
        <v>2419</v>
      </c>
      <c r="I16" s="325">
        <v>1271</v>
      </c>
      <c r="J16" s="325">
        <v>1148</v>
      </c>
      <c r="K16" s="324">
        <v>2150</v>
      </c>
      <c r="L16" s="325">
        <v>1091</v>
      </c>
      <c r="M16" s="325">
        <v>1059</v>
      </c>
      <c r="N16" s="324">
        <v>3709</v>
      </c>
      <c r="O16" s="325">
        <v>1901</v>
      </c>
      <c r="P16" s="325">
        <v>1808</v>
      </c>
      <c r="Q16" s="324">
        <v>4333</v>
      </c>
      <c r="R16" s="325">
        <v>2245</v>
      </c>
      <c r="S16" s="326">
        <v>2088</v>
      </c>
    </row>
    <row r="17" spans="1:19" ht="15.75" customHeight="1">
      <c r="A17" s="305" t="s">
        <v>341</v>
      </c>
      <c r="B17" s="324">
        <v>13616</v>
      </c>
      <c r="C17" s="325">
        <v>6951</v>
      </c>
      <c r="D17" s="325">
        <v>6665</v>
      </c>
      <c r="E17" s="324">
        <v>776</v>
      </c>
      <c r="F17" s="325">
        <v>396</v>
      </c>
      <c r="G17" s="325">
        <v>380</v>
      </c>
      <c r="H17" s="324">
        <v>2495</v>
      </c>
      <c r="I17" s="325">
        <v>1296</v>
      </c>
      <c r="J17" s="325">
        <v>1199</v>
      </c>
      <c r="K17" s="324">
        <v>2225</v>
      </c>
      <c r="L17" s="325">
        <v>1130</v>
      </c>
      <c r="M17" s="325">
        <v>1095</v>
      </c>
      <c r="N17" s="324">
        <v>3725</v>
      </c>
      <c r="O17" s="325">
        <v>1869</v>
      </c>
      <c r="P17" s="325">
        <v>1856</v>
      </c>
      <c r="Q17" s="324">
        <v>4395</v>
      </c>
      <c r="R17" s="325">
        <v>2260</v>
      </c>
      <c r="S17" s="326">
        <v>2135</v>
      </c>
    </row>
    <row r="18" spans="1:19" s="304" customFormat="1" ht="15.75" customHeight="1">
      <c r="A18" s="309" t="s">
        <v>44</v>
      </c>
      <c r="B18" s="322">
        <v>73647</v>
      </c>
      <c r="C18" s="319">
        <v>37976</v>
      </c>
      <c r="D18" s="319">
        <v>35671</v>
      </c>
      <c r="E18" s="322">
        <v>3691</v>
      </c>
      <c r="F18" s="319">
        <v>1919</v>
      </c>
      <c r="G18" s="319">
        <v>1772</v>
      </c>
      <c r="H18" s="322">
        <v>13749</v>
      </c>
      <c r="I18" s="319">
        <v>7217</v>
      </c>
      <c r="J18" s="319">
        <v>6532</v>
      </c>
      <c r="K18" s="322">
        <v>11552</v>
      </c>
      <c r="L18" s="319">
        <v>5776</v>
      </c>
      <c r="M18" s="319">
        <v>5776</v>
      </c>
      <c r="N18" s="322">
        <v>19840</v>
      </c>
      <c r="O18" s="319">
        <v>10310</v>
      </c>
      <c r="P18" s="319">
        <v>9530</v>
      </c>
      <c r="Q18" s="322">
        <v>24815</v>
      </c>
      <c r="R18" s="319">
        <v>12754</v>
      </c>
      <c r="S18" s="323">
        <v>12061</v>
      </c>
    </row>
    <row r="19" spans="1:19" ht="15.75" customHeight="1">
      <c r="A19" s="305" t="s">
        <v>204</v>
      </c>
      <c r="B19" s="324">
        <v>14653</v>
      </c>
      <c r="C19" s="325">
        <v>7670</v>
      </c>
      <c r="D19" s="325">
        <v>6983</v>
      </c>
      <c r="E19" s="324">
        <v>829</v>
      </c>
      <c r="F19" s="325">
        <v>434</v>
      </c>
      <c r="G19" s="325">
        <v>395</v>
      </c>
      <c r="H19" s="324">
        <v>2716</v>
      </c>
      <c r="I19" s="325">
        <v>1411</v>
      </c>
      <c r="J19" s="325">
        <v>1305</v>
      </c>
      <c r="K19" s="324">
        <v>2333</v>
      </c>
      <c r="L19" s="325">
        <v>1202</v>
      </c>
      <c r="M19" s="325">
        <v>1131</v>
      </c>
      <c r="N19" s="324">
        <v>3871</v>
      </c>
      <c r="O19" s="325">
        <v>2078</v>
      </c>
      <c r="P19" s="325">
        <v>1793</v>
      </c>
      <c r="Q19" s="324">
        <v>4904</v>
      </c>
      <c r="R19" s="325">
        <v>2545</v>
      </c>
      <c r="S19" s="326">
        <v>2359</v>
      </c>
    </row>
    <row r="20" spans="1:19" ht="15.75" customHeight="1">
      <c r="A20" s="305" t="s">
        <v>214</v>
      </c>
      <c r="B20" s="324">
        <v>14802</v>
      </c>
      <c r="C20" s="325">
        <v>7592</v>
      </c>
      <c r="D20" s="325">
        <v>7210</v>
      </c>
      <c r="E20" s="324">
        <v>735</v>
      </c>
      <c r="F20" s="325">
        <v>385</v>
      </c>
      <c r="G20" s="325">
        <v>350</v>
      </c>
      <c r="H20" s="324">
        <v>2720</v>
      </c>
      <c r="I20" s="325">
        <v>1433</v>
      </c>
      <c r="J20" s="325">
        <v>1287</v>
      </c>
      <c r="K20" s="324">
        <v>2362</v>
      </c>
      <c r="L20" s="325">
        <v>1146</v>
      </c>
      <c r="M20" s="325">
        <v>1216</v>
      </c>
      <c r="N20" s="324">
        <v>4031</v>
      </c>
      <c r="O20" s="325">
        <v>2047</v>
      </c>
      <c r="P20" s="325">
        <v>1984</v>
      </c>
      <c r="Q20" s="324">
        <v>4954</v>
      </c>
      <c r="R20" s="325">
        <v>2581</v>
      </c>
      <c r="S20" s="326">
        <v>2373</v>
      </c>
    </row>
    <row r="21" spans="1:19" ht="15.75" customHeight="1">
      <c r="A21" s="305" t="s">
        <v>206</v>
      </c>
      <c r="B21" s="324">
        <v>15234</v>
      </c>
      <c r="C21" s="325">
        <v>7821</v>
      </c>
      <c r="D21" s="325">
        <v>7413</v>
      </c>
      <c r="E21" s="324">
        <v>812</v>
      </c>
      <c r="F21" s="325">
        <v>424</v>
      </c>
      <c r="G21" s="325">
        <v>388</v>
      </c>
      <c r="H21" s="324">
        <v>2821</v>
      </c>
      <c r="I21" s="325">
        <v>1500</v>
      </c>
      <c r="J21" s="325">
        <v>1321</v>
      </c>
      <c r="K21" s="324">
        <v>2349</v>
      </c>
      <c r="L21" s="325">
        <v>1159</v>
      </c>
      <c r="M21" s="325">
        <v>1190</v>
      </c>
      <c r="N21" s="324">
        <v>4063</v>
      </c>
      <c r="O21" s="325">
        <v>2049</v>
      </c>
      <c r="P21" s="325">
        <v>2014</v>
      </c>
      <c r="Q21" s="324">
        <v>5189</v>
      </c>
      <c r="R21" s="325">
        <v>2689</v>
      </c>
      <c r="S21" s="326">
        <v>2500</v>
      </c>
    </row>
    <row r="22" spans="1:19" ht="15.75" customHeight="1">
      <c r="A22" s="305" t="s">
        <v>198</v>
      </c>
      <c r="B22" s="324">
        <v>14341</v>
      </c>
      <c r="C22" s="325">
        <v>7412</v>
      </c>
      <c r="D22" s="325">
        <v>6929</v>
      </c>
      <c r="E22" s="324">
        <v>675</v>
      </c>
      <c r="F22" s="325">
        <v>339</v>
      </c>
      <c r="G22" s="325">
        <v>336</v>
      </c>
      <c r="H22" s="324">
        <v>2663</v>
      </c>
      <c r="I22" s="325">
        <v>1403</v>
      </c>
      <c r="J22" s="325">
        <v>1260</v>
      </c>
      <c r="K22" s="324">
        <v>2246</v>
      </c>
      <c r="L22" s="325">
        <v>1122</v>
      </c>
      <c r="M22" s="325">
        <v>1124</v>
      </c>
      <c r="N22" s="324">
        <v>3934</v>
      </c>
      <c r="O22" s="325">
        <v>2068</v>
      </c>
      <c r="P22" s="325">
        <v>1866</v>
      </c>
      <c r="Q22" s="324">
        <v>4823</v>
      </c>
      <c r="R22" s="325">
        <v>2480</v>
      </c>
      <c r="S22" s="326">
        <v>2343</v>
      </c>
    </row>
    <row r="23" spans="1:19" ht="15.75" customHeight="1">
      <c r="A23" s="305" t="s">
        <v>205</v>
      </c>
      <c r="B23" s="324">
        <v>14617</v>
      </c>
      <c r="C23" s="325">
        <v>7481</v>
      </c>
      <c r="D23" s="325">
        <v>7136</v>
      </c>
      <c r="E23" s="324">
        <v>640</v>
      </c>
      <c r="F23" s="325">
        <v>337</v>
      </c>
      <c r="G23" s="325">
        <v>303</v>
      </c>
      <c r="H23" s="324">
        <v>2829</v>
      </c>
      <c r="I23" s="325">
        <v>1470</v>
      </c>
      <c r="J23" s="325">
        <v>1359</v>
      </c>
      <c r="K23" s="324">
        <v>2262</v>
      </c>
      <c r="L23" s="325">
        <v>1147</v>
      </c>
      <c r="M23" s="325">
        <v>1115</v>
      </c>
      <c r="N23" s="324">
        <v>3941</v>
      </c>
      <c r="O23" s="325">
        <v>2068</v>
      </c>
      <c r="P23" s="325">
        <v>1873</v>
      </c>
      <c r="Q23" s="324">
        <v>4945</v>
      </c>
      <c r="R23" s="325">
        <v>2459</v>
      </c>
      <c r="S23" s="326">
        <v>2486</v>
      </c>
    </row>
    <row r="24" spans="1:19" s="304" customFormat="1" ht="15.75" customHeight="1">
      <c r="A24" s="309" t="s">
        <v>38</v>
      </c>
      <c r="B24" s="322">
        <v>75212</v>
      </c>
      <c r="C24" s="319">
        <v>38973</v>
      </c>
      <c r="D24" s="319">
        <v>36239</v>
      </c>
      <c r="E24" s="322">
        <v>3814</v>
      </c>
      <c r="F24" s="319">
        <v>1940</v>
      </c>
      <c r="G24" s="319">
        <v>1874</v>
      </c>
      <c r="H24" s="322">
        <v>14830</v>
      </c>
      <c r="I24" s="319">
        <v>7772</v>
      </c>
      <c r="J24" s="319">
        <v>7058</v>
      </c>
      <c r="K24" s="322">
        <v>10929</v>
      </c>
      <c r="L24" s="319">
        <v>5432</v>
      </c>
      <c r="M24" s="319">
        <v>5497</v>
      </c>
      <c r="N24" s="322">
        <v>20500</v>
      </c>
      <c r="O24" s="319">
        <v>10864</v>
      </c>
      <c r="P24" s="319">
        <v>9636</v>
      </c>
      <c r="Q24" s="322">
        <v>25139</v>
      </c>
      <c r="R24" s="319">
        <v>12965</v>
      </c>
      <c r="S24" s="323">
        <v>12174</v>
      </c>
    </row>
    <row r="25" spans="1:19" ht="15.75" customHeight="1">
      <c r="A25" s="305" t="s">
        <v>200</v>
      </c>
      <c r="B25" s="324">
        <v>15627</v>
      </c>
      <c r="C25" s="325">
        <v>8140</v>
      </c>
      <c r="D25" s="325">
        <v>7487</v>
      </c>
      <c r="E25" s="324">
        <v>734</v>
      </c>
      <c r="F25" s="325">
        <v>373</v>
      </c>
      <c r="G25" s="325">
        <v>361</v>
      </c>
      <c r="H25" s="324">
        <v>2957</v>
      </c>
      <c r="I25" s="325">
        <v>1562</v>
      </c>
      <c r="J25" s="325">
        <v>1395</v>
      </c>
      <c r="K25" s="324">
        <v>2313</v>
      </c>
      <c r="L25" s="325">
        <v>1127</v>
      </c>
      <c r="M25" s="325">
        <v>1186</v>
      </c>
      <c r="N25" s="324">
        <v>4210</v>
      </c>
      <c r="O25" s="325">
        <v>2296</v>
      </c>
      <c r="P25" s="325">
        <v>1914</v>
      </c>
      <c r="Q25" s="324">
        <v>5413</v>
      </c>
      <c r="R25" s="325">
        <v>2782</v>
      </c>
      <c r="S25" s="326">
        <v>2631</v>
      </c>
    </row>
    <row r="26" spans="1:19" ht="15.75" customHeight="1">
      <c r="A26" s="305" t="s">
        <v>215</v>
      </c>
      <c r="B26" s="324">
        <v>14983</v>
      </c>
      <c r="C26" s="325">
        <v>7749</v>
      </c>
      <c r="D26" s="325">
        <v>7234</v>
      </c>
      <c r="E26" s="324">
        <v>732</v>
      </c>
      <c r="F26" s="325">
        <v>390</v>
      </c>
      <c r="G26" s="325">
        <v>342</v>
      </c>
      <c r="H26" s="324">
        <v>2961</v>
      </c>
      <c r="I26" s="325">
        <v>1531</v>
      </c>
      <c r="J26" s="325">
        <v>1430</v>
      </c>
      <c r="K26" s="324">
        <v>2272</v>
      </c>
      <c r="L26" s="325">
        <v>1114</v>
      </c>
      <c r="M26" s="325">
        <v>1158</v>
      </c>
      <c r="N26" s="324">
        <v>4002</v>
      </c>
      <c r="O26" s="325">
        <v>2112</v>
      </c>
      <c r="P26" s="325">
        <v>1890</v>
      </c>
      <c r="Q26" s="324">
        <v>5016</v>
      </c>
      <c r="R26" s="325">
        <v>2602</v>
      </c>
      <c r="S26" s="326">
        <v>2414</v>
      </c>
    </row>
    <row r="27" spans="1:19" ht="15.75" customHeight="1">
      <c r="A27" s="305" t="s">
        <v>201</v>
      </c>
      <c r="B27" s="324">
        <v>14378</v>
      </c>
      <c r="C27" s="325">
        <v>7435</v>
      </c>
      <c r="D27" s="325">
        <v>6943</v>
      </c>
      <c r="E27" s="324">
        <v>697</v>
      </c>
      <c r="F27" s="325">
        <v>350</v>
      </c>
      <c r="G27" s="325">
        <v>347</v>
      </c>
      <c r="H27" s="324">
        <v>2824</v>
      </c>
      <c r="I27" s="325">
        <v>1529</v>
      </c>
      <c r="J27" s="325">
        <v>1295</v>
      </c>
      <c r="K27" s="324">
        <v>2109</v>
      </c>
      <c r="L27" s="325">
        <v>1056</v>
      </c>
      <c r="M27" s="325">
        <v>1053</v>
      </c>
      <c r="N27" s="324">
        <v>3874</v>
      </c>
      <c r="O27" s="325">
        <v>2034</v>
      </c>
      <c r="P27" s="325">
        <v>1840</v>
      </c>
      <c r="Q27" s="324">
        <v>4874</v>
      </c>
      <c r="R27" s="325">
        <v>2466</v>
      </c>
      <c r="S27" s="326">
        <v>2408</v>
      </c>
    </row>
    <row r="28" spans="1:19" ht="15.75" customHeight="1">
      <c r="A28" s="305" t="s">
        <v>210</v>
      </c>
      <c r="B28" s="324">
        <v>14599</v>
      </c>
      <c r="C28" s="325">
        <v>7540</v>
      </c>
      <c r="D28" s="325">
        <v>7059</v>
      </c>
      <c r="E28" s="324">
        <v>768</v>
      </c>
      <c r="F28" s="325">
        <v>388</v>
      </c>
      <c r="G28" s="325">
        <v>380</v>
      </c>
      <c r="H28" s="324">
        <v>2922</v>
      </c>
      <c r="I28" s="325">
        <v>1485</v>
      </c>
      <c r="J28" s="325">
        <v>1437</v>
      </c>
      <c r="K28" s="324">
        <v>2094</v>
      </c>
      <c r="L28" s="325">
        <v>1047</v>
      </c>
      <c r="M28" s="325">
        <v>1047</v>
      </c>
      <c r="N28" s="324">
        <v>3973</v>
      </c>
      <c r="O28" s="325">
        <v>2098</v>
      </c>
      <c r="P28" s="325">
        <v>1875</v>
      </c>
      <c r="Q28" s="324">
        <v>4842</v>
      </c>
      <c r="R28" s="325">
        <v>2522</v>
      </c>
      <c r="S28" s="326">
        <v>2320</v>
      </c>
    </row>
    <row r="29" spans="1:19" ht="15.75" customHeight="1">
      <c r="A29" s="305" t="s">
        <v>209</v>
      </c>
      <c r="B29" s="324">
        <v>15625</v>
      </c>
      <c r="C29" s="325">
        <v>8109</v>
      </c>
      <c r="D29" s="325">
        <v>7516</v>
      </c>
      <c r="E29" s="324">
        <v>883</v>
      </c>
      <c r="F29" s="325">
        <v>439</v>
      </c>
      <c r="G29" s="325">
        <v>444</v>
      </c>
      <c r="H29" s="324">
        <v>3166</v>
      </c>
      <c r="I29" s="325">
        <v>1665</v>
      </c>
      <c r="J29" s="325">
        <v>1501</v>
      </c>
      <c r="K29" s="324">
        <v>2141</v>
      </c>
      <c r="L29" s="325">
        <v>1088</v>
      </c>
      <c r="M29" s="325">
        <v>1053</v>
      </c>
      <c r="N29" s="324">
        <v>4441</v>
      </c>
      <c r="O29" s="325">
        <v>2324</v>
      </c>
      <c r="P29" s="325">
        <v>2117</v>
      </c>
      <c r="Q29" s="324">
        <v>4994</v>
      </c>
      <c r="R29" s="325">
        <v>2593</v>
      </c>
      <c r="S29" s="326">
        <v>2401</v>
      </c>
    </row>
    <row r="30" spans="1:19" s="304" customFormat="1" ht="16.5" customHeight="1">
      <c r="A30" s="309" t="s">
        <v>32</v>
      </c>
      <c r="B30" s="322">
        <v>93233</v>
      </c>
      <c r="C30" s="319">
        <v>48463</v>
      </c>
      <c r="D30" s="319">
        <v>44770</v>
      </c>
      <c r="E30" s="322">
        <v>7024</v>
      </c>
      <c r="F30" s="319">
        <v>3574</v>
      </c>
      <c r="G30" s="319">
        <v>3450</v>
      </c>
      <c r="H30" s="322">
        <v>19476</v>
      </c>
      <c r="I30" s="319">
        <v>9962</v>
      </c>
      <c r="J30" s="319">
        <v>9514</v>
      </c>
      <c r="K30" s="322">
        <v>12144</v>
      </c>
      <c r="L30" s="319">
        <v>6241</v>
      </c>
      <c r="M30" s="319">
        <v>5903</v>
      </c>
      <c r="N30" s="322">
        <v>26798</v>
      </c>
      <c r="O30" s="319">
        <v>14035</v>
      </c>
      <c r="P30" s="319">
        <v>12763</v>
      </c>
      <c r="Q30" s="322">
        <v>27791</v>
      </c>
      <c r="R30" s="319">
        <v>14651</v>
      </c>
      <c r="S30" s="323">
        <v>13140</v>
      </c>
    </row>
    <row r="31" spans="1:19" ht="16.5" customHeight="1">
      <c r="A31" s="305" t="s">
        <v>203</v>
      </c>
      <c r="B31" s="324">
        <v>16105</v>
      </c>
      <c r="C31" s="325">
        <v>8383</v>
      </c>
      <c r="D31" s="325">
        <v>7722</v>
      </c>
      <c r="E31" s="324">
        <v>1089</v>
      </c>
      <c r="F31" s="325">
        <v>541</v>
      </c>
      <c r="G31" s="325">
        <v>548</v>
      </c>
      <c r="H31" s="324">
        <v>3193</v>
      </c>
      <c r="I31" s="325">
        <v>1676</v>
      </c>
      <c r="J31" s="325">
        <v>1517</v>
      </c>
      <c r="K31" s="324">
        <v>2156</v>
      </c>
      <c r="L31" s="325">
        <v>1103</v>
      </c>
      <c r="M31" s="325">
        <v>1053</v>
      </c>
      <c r="N31" s="324">
        <v>4547</v>
      </c>
      <c r="O31" s="325">
        <v>2400</v>
      </c>
      <c r="P31" s="325">
        <v>2147</v>
      </c>
      <c r="Q31" s="324">
        <v>5120</v>
      </c>
      <c r="R31" s="325">
        <v>2663</v>
      </c>
      <c r="S31" s="326">
        <v>2457</v>
      </c>
    </row>
    <row r="32" spans="1:19" ht="16.5" customHeight="1">
      <c r="A32" s="305" t="s">
        <v>208</v>
      </c>
      <c r="B32" s="324">
        <v>17450</v>
      </c>
      <c r="C32" s="325">
        <v>8984</v>
      </c>
      <c r="D32" s="325">
        <v>8466</v>
      </c>
      <c r="E32" s="324">
        <v>1189</v>
      </c>
      <c r="F32" s="325">
        <v>570</v>
      </c>
      <c r="G32" s="325">
        <v>619</v>
      </c>
      <c r="H32" s="324">
        <v>3672</v>
      </c>
      <c r="I32" s="325">
        <v>1898</v>
      </c>
      <c r="J32" s="325">
        <v>1774</v>
      </c>
      <c r="K32" s="324">
        <v>2332</v>
      </c>
      <c r="L32" s="325">
        <v>1186</v>
      </c>
      <c r="M32" s="325">
        <v>1146</v>
      </c>
      <c r="N32" s="324">
        <v>4987</v>
      </c>
      <c r="O32" s="325">
        <v>2585</v>
      </c>
      <c r="P32" s="325">
        <v>2402</v>
      </c>
      <c r="Q32" s="324">
        <v>5270</v>
      </c>
      <c r="R32" s="325">
        <v>2745</v>
      </c>
      <c r="S32" s="326">
        <v>2525</v>
      </c>
    </row>
    <row r="33" spans="1:19" ht="16.5" customHeight="1">
      <c r="A33" s="305" t="s">
        <v>207</v>
      </c>
      <c r="B33" s="324">
        <v>19906</v>
      </c>
      <c r="C33" s="325">
        <v>10408</v>
      </c>
      <c r="D33" s="325">
        <v>9498</v>
      </c>
      <c r="E33" s="324">
        <v>1534</v>
      </c>
      <c r="F33" s="325">
        <v>783</v>
      </c>
      <c r="G33" s="325">
        <v>751</v>
      </c>
      <c r="H33" s="324">
        <v>4153</v>
      </c>
      <c r="I33" s="325">
        <v>2102</v>
      </c>
      <c r="J33" s="325">
        <v>2051</v>
      </c>
      <c r="K33" s="324">
        <v>2594</v>
      </c>
      <c r="L33" s="325">
        <v>1357</v>
      </c>
      <c r="M33" s="325">
        <v>1237</v>
      </c>
      <c r="N33" s="324">
        <v>5681</v>
      </c>
      <c r="O33" s="325">
        <v>3017</v>
      </c>
      <c r="P33" s="325">
        <v>2664</v>
      </c>
      <c r="Q33" s="324">
        <v>5944</v>
      </c>
      <c r="R33" s="325">
        <v>3149</v>
      </c>
      <c r="S33" s="326">
        <v>2795</v>
      </c>
    </row>
    <row r="34" spans="1:19" ht="16.5" customHeight="1">
      <c r="A34" s="305" t="s">
        <v>225</v>
      </c>
      <c r="B34" s="324">
        <v>20218</v>
      </c>
      <c r="C34" s="325">
        <v>10521</v>
      </c>
      <c r="D34" s="325">
        <v>9697</v>
      </c>
      <c r="E34" s="324">
        <v>1600</v>
      </c>
      <c r="F34" s="325">
        <v>842</v>
      </c>
      <c r="G34" s="325">
        <v>758</v>
      </c>
      <c r="H34" s="324">
        <v>4205</v>
      </c>
      <c r="I34" s="325">
        <v>2134</v>
      </c>
      <c r="J34" s="325">
        <v>2071</v>
      </c>
      <c r="K34" s="324">
        <v>2577</v>
      </c>
      <c r="L34" s="325">
        <v>1314</v>
      </c>
      <c r="M34" s="325">
        <v>1263</v>
      </c>
      <c r="N34" s="324">
        <v>5894</v>
      </c>
      <c r="O34" s="325">
        <v>3070</v>
      </c>
      <c r="P34" s="325">
        <v>2824</v>
      </c>
      <c r="Q34" s="324">
        <v>5942</v>
      </c>
      <c r="R34" s="325">
        <v>3161</v>
      </c>
      <c r="S34" s="326">
        <v>2781</v>
      </c>
    </row>
    <row r="35" spans="1:19" ht="16.5" customHeight="1">
      <c r="A35" s="305" t="s">
        <v>211</v>
      </c>
      <c r="B35" s="324">
        <v>19554</v>
      </c>
      <c r="C35" s="325">
        <v>10167</v>
      </c>
      <c r="D35" s="325">
        <v>9387</v>
      </c>
      <c r="E35" s="324">
        <v>1612</v>
      </c>
      <c r="F35" s="325">
        <v>838</v>
      </c>
      <c r="G35" s="325">
        <v>774</v>
      </c>
      <c r="H35" s="324">
        <v>4253</v>
      </c>
      <c r="I35" s="325">
        <v>2152</v>
      </c>
      <c r="J35" s="325">
        <v>2101</v>
      </c>
      <c r="K35" s="324">
        <v>2485</v>
      </c>
      <c r="L35" s="325">
        <v>1281</v>
      </c>
      <c r="M35" s="325">
        <v>1204</v>
      </c>
      <c r="N35" s="324">
        <v>5689</v>
      </c>
      <c r="O35" s="325">
        <v>2963</v>
      </c>
      <c r="P35" s="325">
        <v>2726</v>
      </c>
      <c r="Q35" s="324">
        <v>5515</v>
      </c>
      <c r="R35" s="325">
        <v>2933</v>
      </c>
      <c r="S35" s="326">
        <v>2582</v>
      </c>
    </row>
    <row r="36" spans="1:19" s="304" customFormat="1" ht="16.5" customHeight="1">
      <c r="A36" s="310" t="s">
        <v>26</v>
      </c>
      <c r="B36" s="322">
        <v>101334</v>
      </c>
      <c r="C36" s="319">
        <v>53051</v>
      </c>
      <c r="D36" s="319">
        <v>48283</v>
      </c>
      <c r="E36" s="322">
        <v>7873</v>
      </c>
      <c r="F36" s="319">
        <v>4038</v>
      </c>
      <c r="G36" s="319">
        <v>3835</v>
      </c>
      <c r="H36" s="322">
        <v>22269</v>
      </c>
      <c r="I36" s="319">
        <v>11446</v>
      </c>
      <c r="J36" s="319">
        <v>10823</v>
      </c>
      <c r="K36" s="322">
        <v>13034</v>
      </c>
      <c r="L36" s="319">
        <v>6628</v>
      </c>
      <c r="M36" s="319">
        <v>6406</v>
      </c>
      <c r="N36" s="322">
        <v>29971</v>
      </c>
      <c r="O36" s="319">
        <v>15854</v>
      </c>
      <c r="P36" s="319">
        <v>14117</v>
      </c>
      <c r="Q36" s="322">
        <v>28187</v>
      </c>
      <c r="R36" s="319">
        <v>15085</v>
      </c>
      <c r="S36" s="323">
        <v>13102</v>
      </c>
    </row>
    <row r="37" spans="1:19" ht="16.5" customHeight="1">
      <c r="A37" s="311" t="s">
        <v>25</v>
      </c>
      <c r="B37" s="324">
        <v>20333</v>
      </c>
      <c r="C37" s="325">
        <v>10637</v>
      </c>
      <c r="D37" s="325">
        <v>9696</v>
      </c>
      <c r="E37" s="324">
        <v>1602</v>
      </c>
      <c r="F37" s="325">
        <v>866</v>
      </c>
      <c r="G37" s="325">
        <v>736</v>
      </c>
      <c r="H37" s="324">
        <v>4505</v>
      </c>
      <c r="I37" s="325">
        <v>2275</v>
      </c>
      <c r="J37" s="325">
        <v>2230</v>
      </c>
      <c r="K37" s="324">
        <v>2615</v>
      </c>
      <c r="L37" s="325">
        <v>1359</v>
      </c>
      <c r="M37" s="325">
        <v>1256</v>
      </c>
      <c r="N37" s="324">
        <v>5919</v>
      </c>
      <c r="O37" s="325">
        <v>3095</v>
      </c>
      <c r="P37" s="325">
        <v>2824</v>
      </c>
      <c r="Q37" s="324">
        <v>5692</v>
      </c>
      <c r="R37" s="325">
        <v>3042</v>
      </c>
      <c r="S37" s="326">
        <v>2650</v>
      </c>
    </row>
    <row r="38" spans="1:19" ht="16.5" customHeight="1">
      <c r="A38" s="311" t="s">
        <v>24</v>
      </c>
      <c r="B38" s="324">
        <v>20355</v>
      </c>
      <c r="C38" s="325">
        <v>10644</v>
      </c>
      <c r="D38" s="325">
        <v>9711</v>
      </c>
      <c r="E38" s="324">
        <v>1584</v>
      </c>
      <c r="F38" s="325">
        <v>820</v>
      </c>
      <c r="G38" s="325">
        <v>764</v>
      </c>
      <c r="H38" s="324">
        <v>4566</v>
      </c>
      <c r="I38" s="325">
        <v>2276</v>
      </c>
      <c r="J38" s="325">
        <v>2290</v>
      </c>
      <c r="K38" s="324">
        <v>2553</v>
      </c>
      <c r="L38" s="325">
        <v>1268</v>
      </c>
      <c r="M38" s="325">
        <v>1285</v>
      </c>
      <c r="N38" s="324">
        <v>5898</v>
      </c>
      <c r="O38" s="325">
        <v>3174</v>
      </c>
      <c r="P38" s="325">
        <v>2724</v>
      </c>
      <c r="Q38" s="324">
        <v>5754</v>
      </c>
      <c r="R38" s="325">
        <v>3106</v>
      </c>
      <c r="S38" s="326">
        <v>2648</v>
      </c>
    </row>
    <row r="39" spans="1:19" ht="16.5" customHeight="1">
      <c r="A39" s="311" t="s">
        <v>23</v>
      </c>
      <c r="B39" s="324">
        <v>20495</v>
      </c>
      <c r="C39" s="325">
        <v>10643</v>
      </c>
      <c r="D39" s="325">
        <v>9852</v>
      </c>
      <c r="E39" s="324">
        <v>1530</v>
      </c>
      <c r="F39" s="325">
        <v>760</v>
      </c>
      <c r="G39" s="325">
        <v>770</v>
      </c>
      <c r="H39" s="324">
        <v>4500</v>
      </c>
      <c r="I39" s="325">
        <v>2327</v>
      </c>
      <c r="J39" s="325">
        <v>2173</v>
      </c>
      <c r="K39" s="324">
        <v>2654</v>
      </c>
      <c r="L39" s="325">
        <v>1336</v>
      </c>
      <c r="M39" s="325">
        <v>1318</v>
      </c>
      <c r="N39" s="324">
        <v>6149</v>
      </c>
      <c r="O39" s="325">
        <v>3215</v>
      </c>
      <c r="P39" s="325">
        <v>2934</v>
      </c>
      <c r="Q39" s="324">
        <v>5662</v>
      </c>
      <c r="R39" s="325">
        <v>3005</v>
      </c>
      <c r="S39" s="326">
        <v>2657</v>
      </c>
    </row>
    <row r="40" spans="1:19" ht="16.5" customHeight="1">
      <c r="A40" s="305" t="s">
        <v>199</v>
      </c>
      <c r="B40" s="324">
        <v>20264</v>
      </c>
      <c r="C40" s="325">
        <v>10619</v>
      </c>
      <c r="D40" s="325">
        <v>9645</v>
      </c>
      <c r="E40" s="324">
        <v>1625</v>
      </c>
      <c r="F40" s="325">
        <v>843</v>
      </c>
      <c r="G40" s="325">
        <v>782</v>
      </c>
      <c r="H40" s="324">
        <v>4354</v>
      </c>
      <c r="I40" s="325">
        <v>2253</v>
      </c>
      <c r="J40" s="325">
        <v>2101</v>
      </c>
      <c r="K40" s="324">
        <v>2707</v>
      </c>
      <c r="L40" s="325">
        <v>1374</v>
      </c>
      <c r="M40" s="325">
        <v>1333</v>
      </c>
      <c r="N40" s="324">
        <v>6077</v>
      </c>
      <c r="O40" s="325">
        <v>3206</v>
      </c>
      <c r="P40" s="325">
        <v>2871</v>
      </c>
      <c r="Q40" s="324">
        <v>5501</v>
      </c>
      <c r="R40" s="325">
        <v>2943</v>
      </c>
      <c r="S40" s="326">
        <v>2558</v>
      </c>
    </row>
    <row r="41" spans="1:19" ht="16.5" customHeight="1">
      <c r="A41" s="305" t="s">
        <v>223</v>
      </c>
      <c r="B41" s="324">
        <v>19887</v>
      </c>
      <c r="C41" s="325">
        <v>10508</v>
      </c>
      <c r="D41" s="325">
        <v>9379</v>
      </c>
      <c r="E41" s="324">
        <v>1532</v>
      </c>
      <c r="F41" s="325">
        <v>749</v>
      </c>
      <c r="G41" s="325">
        <v>783</v>
      </c>
      <c r="H41" s="324">
        <v>4344</v>
      </c>
      <c r="I41" s="325">
        <v>2315</v>
      </c>
      <c r="J41" s="325">
        <v>2029</v>
      </c>
      <c r="K41" s="324">
        <v>2505</v>
      </c>
      <c r="L41" s="325">
        <v>1291</v>
      </c>
      <c r="M41" s="325">
        <v>1214</v>
      </c>
      <c r="N41" s="324">
        <v>5928</v>
      </c>
      <c r="O41" s="325">
        <v>3164</v>
      </c>
      <c r="P41" s="325">
        <v>2764</v>
      </c>
      <c r="Q41" s="324">
        <v>5578</v>
      </c>
      <c r="R41" s="325">
        <v>2989</v>
      </c>
      <c r="S41" s="326">
        <v>2589</v>
      </c>
    </row>
    <row r="42" spans="1:19" s="304" customFormat="1" ht="16.5" customHeight="1">
      <c r="A42" s="309" t="s">
        <v>20</v>
      </c>
      <c r="B42" s="322">
        <v>88967</v>
      </c>
      <c r="C42" s="319">
        <v>46395</v>
      </c>
      <c r="D42" s="319">
        <v>42572</v>
      </c>
      <c r="E42" s="322">
        <v>7360</v>
      </c>
      <c r="F42" s="319">
        <v>3749</v>
      </c>
      <c r="G42" s="319">
        <v>3611</v>
      </c>
      <c r="H42" s="322">
        <v>17915</v>
      </c>
      <c r="I42" s="319">
        <v>9336</v>
      </c>
      <c r="J42" s="319">
        <v>8579</v>
      </c>
      <c r="K42" s="322">
        <v>11647</v>
      </c>
      <c r="L42" s="319">
        <v>5943</v>
      </c>
      <c r="M42" s="319">
        <v>5704</v>
      </c>
      <c r="N42" s="322">
        <v>26992</v>
      </c>
      <c r="O42" s="319">
        <v>14148</v>
      </c>
      <c r="P42" s="319">
        <v>12844</v>
      </c>
      <c r="Q42" s="322">
        <v>25053</v>
      </c>
      <c r="R42" s="319">
        <v>13219</v>
      </c>
      <c r="S42" s="323">
        <v>11834</v>
      </c>
    </row>
    <row r="43" spans="1:19" ht="16.5" customHeight="1">
      <c r="A43" s="305" t="s">
        <v>202</v>
      </c>
      <c r="B43" s="324">
        <v>19755</v>
      </c>
      <c r="C43" s="325">
        <v>10408</v>
      </c>
      <c r="D43" s="325">
        <v>9347</v>
      </c>
      <c r="E43" s="324">
        <v>1575</v>
      </c>
      <c r="F43" s="325">
        <v>816</v>
      </c>
      <c r="G43" s="325">
        <v>759</v>
      </c>
      <c r="H43" s="324">
        <v>4092</v>
      </c>
      <c r="I43" s="325">
        <v>2115</v>
      </c>
      <c r="J43" s="325">
        <v>1977</v>
      </c>
      <c r="K43" s="324">
        <v>2586</v>
      </c>
      <c r="L43" s="325">
        <v>1317</v>
      </c>
      <c r="M43" s="325">
        <v>1269</v>
      </c>
      <c r="N43" s="324">
        <v>5966</v>
      </c>
      <c r="O43" s="325">
        <v>3177</v>
      </c>
      <c r="P43" s="325">
        <v>2789</v>
      </c>
      <c r="Q43" s="324">
        <v>5536</v>
      </c>
      <c r="R43" s="325">
        <v>2983</v>
      </c>
      <c r="S43" s="326">
        <v>2553</v>
      </c>
    </row>
    <row r="44" spans="1:19" ht="16.5" customHeight="1">
      <c r="A44" s="305" t="s">
        <v>226</v>
      </c>
      <c r="B44" s="324">
        <v>19250</v>
      </c>
      <c r="C44" s="325">
        <v>9980</v>
      </c>
      <c r="D44" s="325">
        <v>9270</v>
      </c>
      <c r="E44" s="324">
        <v>1591</v>
      </c>
      <c r="F44" s="325">
        <v>789</v>
      </c>
      <c r="G44" s="325">
        <v>802</v>
      </c>
      <c r="H44" s="324">
        <v>3949</v>
      </c>
      <c r="I44" s="325">
        <v>2041</v>
      </c>
      <c r="J44" s="325">
        <v>1908</v>
      </c>
      <c r="K44" s="324">
        <v>2481</v>
      </c>
      <c r="L44" s="325">
        <v>1237</v>
      </c>
      <c r="M44" s="325">
        <v>1244</v>
      </c>
      <c r="N44" s="324">
        <v>5762</v>
      </c>
      <c r="O44" s="325">
        <v>2978</v>
      </c>
      <c r="P44" s="325">
        <v>2784</v>
      </c>
      <c r="Q44" s="324">
        <v>5467</v>
      </c>
      <c r="R44" s="325">
        <v>2935</v>
      </c>
      <c r="S44" s="326">
        <v>2532</v>
      </c>
    </row>
    <row r="45" spans="1:19" ht="16.5" customHeight="1">
      <c r="A45" s="305" t="s">
        <v>230</v>
      </c>
      <c r="B45" s="324">
        <v>17333</v>
      </c>
      <c r="C45" s="325">
        <v>9030</v>
      </c>
      <c r="D45" s="325">
        <v>8303</v>
      </c>
      <c r="E45" s="324">
        <v>1447</v>
      </c>
      <c r="F45" s="325">
        <v>725</v>
      </c>
      <c r="G45" s="325">
        <v>722</v>
      </c>
      <c r="H45" s="324">
        <v>3417</v>
      </c>
      <c r="I45" s="325">
        <v>1794</v>
      </c>
      <c r="J45" s="325">
        <v>1623</v>
      </c>
      <c r="K45" s="324">
        <v>2265</v>
      </c>
      <c r="L45" s="325">
        <v>1151</v>
      </c>
      <c r="M45" s="325">
        <v>1114</v>
      </c>
      <c r="N45" s="324">
        <v>5310</v>
      </c>
      <c r="O45" s="325">
        <v>2820</v>
      </c>
      <c r="P45" s="325">
        <v>2490</v>
      </c>
      <c r="Q45" s="324">
        <v>4894</v>
      </c>
      <c r="R45" s="325">
        <v>2540</v>
      </c>
      <c r="S45" s="326">
        <v>2354</v>
      </c>
    </row>
    <row r="46" spans="1:19" ht="16.5" customHeight="1">
      <c r="A46" s="305" t="s">
        <v>229</v>
      </c>
      <c r="B46" s="324">
        <v>16706</v>
      </c>
      <c r="C46" s="325">
        <v>8788</v>
      </c>
      <c r="D46" s="325">
        <v>7918</v>
      </c>
      <c r="E46" s="324">
        <v>1386</v>
      </c>
      <c r="F46" s="325">
        <v>702</v>
      </c>
      <c r="G46" s="325">
        <v>684</v>
      </c>
      <c r="H46" s="324">
        <v>3315</v>
      </c>
      <c r="I46" s="325">
        <v>1780</v>
      </c>
      <c r="J46" s="325">
        <v>1535</v>
      </c>
      <c r="K46" s="324">
        <v>2199</v>
      </c>
      <c r="L46" s="325">
        <v>1171</v>
      </c>
      <c r="M46" s="325">
        <v>1028</v>
      </c>
      <c r="N46" s="324">
        <v>5080</v>
      </c>
      <c r="O46" s="325">
        <v>2665</v>
      </c>
      <c r="P46" s="325">
        <v>2415</v>
      </c>
      <c r="Q46" s="324">
        <v>4726</v>
      </c>
      <c r="R46" s="325">
        <v>2470</v>
      </c>
      <c r="S46" s="326">
        <v>2256</v>
      </c>
    </row>
    <row r="47" spans="1:19" ht="16.5" customHeight="1">
      <c r="A47" s="305" t="s">
        <v>233</v>
      </c>
      <c r="B47" s="324">
        <v>15923</v>
      </c>
      <c r="C47" s="325">
        <v>8189</v>
      </c>
      <c r="D47" s="325">
        <v>7734</v>
      </c>
      <c r="E47" s="324">
        <v>1361</v>
      </c>
      <c r="F47" s="325">
        <v>717</v>
      </c>
      <c r="G47" s="325">
        <v>644</v>
      </c>
      <c r="H47" s="324">
        <v>3142</v>
      </c>
      <c r="I47" s="325">
        <v>1606</v>
      </c>
      <c r="J47" s="325">
        <v>1536</v>
      </c>
      <c r="K47" s="324">
        <v>2116</v>
      </c>
      <c r="L47" s="325">
        <v>1067</v>
      </c>
      <c r="M47" s="325">
        <v>1049</v>
      </c>
      <c r="N47" s="324">
        <v>4874</v>
      </c>
      <c r="O47" s="325">
        <v>2508</v>
      </c>
      <c r="P47" s="325">
        <v>2366</v>
      </c>
      <c r="Q47" s="324">
        <v>4430</v>
      </c>
      <c r="R47" s="325">
        <v>2291</v>
      </c>
      <c r="S47" s="326">
        <v>2139</v>
      </c>
    </row>
    <row r="48" spans="1:19" s="304" customFormat="1" ht="16.5" customHeight="1">
      <c r="A48" s="309" t="s">
        <v>14</v>
      </c>
      <c r="B48" s="322">
        <v>86163</v>
      </c>
      <c r="C48" s="319">
        <v>43840</v>
      </c>
      <c r="D48" s="319">
        <v>42323</v>
      </c>
      <c r="E48" s="322">
        <v>6872</v>
      </c>
      <c r="F48" s="319">
        <v>3545</v>
      </c>
      <c r="G48" s="319">
        <v>3327</v>
      </c>
      <c r="H48" s="322">
        <v>16084</v>
      </c>
      <c r="I48" s="319">
        <v>8131</v>
      </c>
      <c r="J48" s="319">
        <v>7953</v>
      </c>
      <c r="K48" s="322">
        <v>12001</v>
      </c>
      <c r="L48" s="319">
        <v>5859</v>
      </c>
      <c r="M48" s="319">
        <v>6142</v>
      </c>
      <c r="N48" s="322">
        <v>26012</v>
      </c>
      <c r="O48" s="319">
        <v>13435</v>
      </c>
      <c r="P48" s="319">
        <v>12577</v>
      </c>
      <c r="Q48" s="322">
        <v>25194</v>
      </c>
      <c r="R48" s="319">
        <v>12870</v>
      </c>
      <c r="S48" s="323">
        <v>12324</v>
      </c>
    </row>
    <row r="49" spans="1:19" ht="16.5" customHeight="1">
      <c r="A49" s="305" t="s">
        <v>231</v>
      </c>
      <c r="B49" s="324">
        <v>15815</v>
      </c>
      <c r="C49" s="325">
        <v>8072</v>
      </c>
      <c r="D49" s="325">
        <v>7743</v>
      </c>
      <c r="E49" s="324">
        <v>1351</v>
      </c>
      <c r="F49" s="325">
        <v>694</v>
      </c>
      <c r="G49" s="325">
        <v>657</v>
      </c>
      <c r="H49" s="324">
        <v>2903</v>
      </c>
      <c r="I49" s="325">
        <v>1485</v>
      </c>
      <c r="J49" s="325">
        <v>1418</v>
      </c>
      <c r="K49" s="324">
        <v>2095</v>
      </c>
      <c r="L49" s="325">
        <v>1064</v>
      </c>
      <c r="M49" s="325">
        <v>1031</v>
      </c>
      <c r="N49" s="324">
        <v>4921</v>
      </c>
      <c r="O49" s="325">
        <v>2477</v>
      </c>
      <c r="P49" s="325">
        <v>2444</v>
      </c>
      <c r="Q49" s="324">
        <v>4545</v>
      </c>
      <c r="R49" s="325">
        <v>2352</v>
      </c>
      <c r="S49" s="326">
        <v>2193</v>
      </c>
    </row>
    <row r="50" spans="1:19" ht="16.5" customHeight="1">
      <c r="A50" s="305" t="s">
        <v>212</v>
      </c>
      <c r="B50" s="324">
        <v>16274</v>
      </c>
      <c r="C50" s="325">
        <v>8277</v>
      </c>
      <c r="D50" s="325">
        <v>7997</v>
      </c>
      <c r="E50" s="324">
        <v>1317</v>
      </c>
      <c r="F50" s="325">
        <v>669</v>
      </c>
      <c r="G50" s="325">
        <v>648</v>
      </c>
      <c r="H50" s="324">
        <v>3024</v>
      </c>
      <c r="I50" s="325">
        <v>1584</v>
      </c>
      <c r="J50" s="325">
        <v>1440</v>
      </c>
      <c r="K50" s="324">
        <v>2187</v>
      </c>
      <c r="L50" s="325">
        <v>1061</v>
      </c>
      <c r="M50" s="325">
        <v>1126</v>
      </c>
      <c r="N50" s="324">
        <v>4978</v>
      </c>
      <c r="O50" s="325">
        <v>2577</v>
      </c>
      <c r="P50" s="325">
        <v>2401</v>
      </c>
      <c r="Q50" s="324">
        <v>4768</v>
      </c>
      <c r="R50" s="325">
        <v>2386</v>
      </c>
      <c r="S50" s="326">
        <v>2382</v>
      </c>
    </row>
    <row r="51" spans="1:19" ht="16.5" customHeight="1">
      <c r="A51" s="305" t="s">
        <v>232</v>
      </c>
      <c r="B51" s="324">
        <v>17195</v>
      </c>
      <c r="C51" s="325">
        <v>8703</v>
      </c>
      <c r="D51" s="325">
        <v>8492</v>
      </c>
      <c r="E51" s="324">
        <v>1433</v>
      </c>
      <c r="F51" s="325">
        <v>727</v>
      </c>
      <c r="G51" s="325">
        <v>706</v>
      </c>
      <c r="H51" s="324">
        <v>3244</v>
      </c>
      <c r="I51" s="325">
        <v>1602</v>
      </c>
      <c r="J51" s="325">
        <v>1642</v>
      </c>
      <c r="K51" s="324">
        <v>2361</v>
      </c>
      <c r="L51" s="325">
        <v>1139</v>
      </c>
      <c r="M51" s="325">
        <v>1222</v>
      </c>
      <c r="N51" s="324">
        <v>5162</v>
      </c>
      <c r="O51" s="325">
        <v>2646</v>
      </c>
      <c r="P51" s="325">
        <v>2516</v>
      </c>
      <c r="Q51" s="324">
        <v>4995</v>
      </c>
      <c r="R51" s="325">
        <v>2589</v>
      </c>
      <c r="S51" s="326">
        <v>2406</v>
      </c>
    </row>
    <row r="52" spans="1:19" ht="16.5" customHeight="1">
      <c r="A52" s="305" t="s">
        <v>224</v>
      </c>
      <c r="B52" s="324">
        <v>17362</v>
      </c>
      <c r="C52" s="325">
        <v>8858</v>
      </c>
      <c r="D52" s="325">
        <v>8504</v>
      </c>
      <c r="E52" s="324">
        <v>1320</v>
      </c>
      <c r="F52" s="325">
        <v>690</v>
      </c>
      <c r="G52" s="325">
        <v>630</v>
      </c>
      <c r="H52" s="324">
        <v>3225</v>
      </c>
      <c r="I52" s="325">
        <v>1598</v>
      </c>
      <c r="J52" s="325">
        <v>1627</v>
      </c>
      <c r="K52" s="324">
        <v>2512</v>
      </c>
      <c r="L52" s="325">
        <v>1188</v>
      </c>
      <c r="M52" s="325">
        <v>1324</v>
      </c>
      <c r="N52" s="324">
        <v>5124</v>
      </c>
      <c r="O52" s="325">
        <v>2718</v>
      </c>
      <c r="P52" s="325">
        <v>2406</v>
      </c>
      <c r="Q52" s="324">
        <v>5181</v>
      </c>
      <c r="R52" s="325">
        <v>2664</v>
      </c>
      <c r="S52" s="326">
        <v>2517</v>
      </c>
    </row>
    <row r="53" spans="1:19" ht="16.5" customHeight="1">
      <c r="A53" s="305" t="s">
        <v>187</v>
      </c>
      <c r="B53" s="324">
        <v>19517</v>
      </c>
      <c r="C53" s="325">
        <v>9930</v>
      </c>
      <c r="D53" s="325">
        <v>9587</v>
      </c>
      <c r="E53" s="324">
        <v>1451</v>
      </c>
      <c r="F53" s="325">
        <v>765</v>
      </c>
      <c r="G53" s="325">
        <v>686</v>
      </c>
      <c r="H53" s="324">
        <v>3688</v>
      </c>
      <c r="I53" s="325">
        <v>1862</v>
      </c>
      <c r="J53" s="325">
        <v>1826</v>
      </c>
      <c r="K53" s="324">
        <v>2846</v>
      </c>
      <c r="L53" s="325">
        <v>1407</v>
      </c>
      <c r="M53" s="325">
        <v>1439</v>
      </c>
      <c r="N53" s="324">
        <v>5827</v>
      </c>
      <c r="O53" s="325">
        <v>3017</v>
      </c>
      <c r="P53" s="325">
        <v>2810</v>
      </c>
      <c r="Q53" s="324">
        <v>5705</v>
      </c>
      <c r="R53" s="325">
        <v>2879</v>
      </c>
      <c r="S53" s="326">
        <v>2826</v>
      </c>
    </row>
    <row r="54" spans="1:19" s="304" customFormat="1" ht="16.5" customHeight="1">
      <c r="A54" s="309" t="s">
        <v>9</v>
      </c>
      <c r="B54" s="322">
        <v>115101</v>
      </c>
      <c r="C54" s="319">
        <v>57413</v>
      </c>
      <c r="D54" s="319">
        <v>57688</v>
      </c>
      <c r="E54" s="322">
        <v>7599</v>
      </c>
      <c r="F54" s="319">
        <v>4014</v>
      </c>
      <c r="G54" s="319">
        <v>3585</v>
      </c>
      <c r="H54" s="322">
        <v>21958</v>
      </c>
      <c r="I54" s="319">
        <v>10780</v>
      </c>
      <c r="J54" s="319">
        <v>11178</v>
      </c>
      <c r="K54" s="322">
        <v>17086</v>
      </c>
      <c r="L54" s="319">
        <v>8341</v>
      </c>
      <c r="M54" s="319">
        <v>8745</v>
      </c>
      <c r="N54" s="322">
        <v>32637</v>
      </c>
      <c r="O54" s="319">
        <v>16511</v>
      </c>
      <c r="P54" s="319">
        <v>16126</v>
      </c>
      <c r="Q54" s="322">
        <v>35821</v>
      </c>
      <c r="R54" s="319">
        <v>17767</v>
      </c>
      <c r="S54" s="323">
        <v>18054</v>
      </c>
    </row>
    <row r="55" spans="1:19" ht="16.5" customHeight="1">
      <c r="A55" s="305" t="s">
        <v>188</v>
      </c>
      <c r="B55" s="324">
        <v>22031</v>
      </c>
      <c r="C55" s="325">
        <v>11139</v>
      </c>
      <c r="D55" s="325">
        <v>10892</v>
      </c>
      <c r="E55" s="324">
        <v>1539</v>
      </c>
      <c r="F55" s="325">
        <v>810</v>
      </c>
      <c r="G55" s="325">
        <v>729</v>
      </c>
      <c r="H55" s="324">
        <v>4161</v>
      </c>
      <c r="I55" s="325">
        <v>2101</v>
      </c>
      <c r="J55" s="325">
        <v>2060</v>
      </c>
      <c r="K55" s="324">
        <v>3254</v>
      </c>
      <c r="L55" s="325">
        <v>1602</v>
      </c>
      <c r="M55" s="325">
        <v>1652</v>
      </c>
      <c r="N55" s="324">
        <v>6416</v>
      </c>
      <c r="O55" s="325">
        <v>3298</v>
      </c>
      <c r="P55" s="325">
        <v>3118</v>
      </c>
      <c r="Q55" s="324">
        <v>6661</v>
      </c>
      <c r="R55" s="325">
        <v>3328</v>
      </c>
      <c r="S55" s="326">
        <v>3333</v>
      </c>
    </row>
    <row r="56" spans="1:19" ht="16.5" customHeight="1">
      <c r="A56" s="305" t="s">
        <v>186</v>
      </c>
      <c r="B56" s="324">
        <v>23880</v>
      </c>
      <c r="C56" s="325">
        <v>11980</v>
      </c>
      <c r="D56" s="325">
        <v>11900</v>
      </c>
      <c r="E56" s="324">
        <v>1693</v>
      </c>
      <c r="F56" s="325">
        <v>905</v>
      </c>
      <c r="G56" s="325">
        <v>788</v>
      </c>
      <c r="H56" s="324">
        <v>4546</v>
      </c>
      <c r="I56" s="325">
        <v>2252</v>
      </c>
      <c r="J56" s="325">
        <v>2294</v>
      </c>
      <c r="K56" s="324">
        <v>3555</v>
      </c>
      <c r="L56" s="325">
        <v>1709</v>
      </c>
      <c r="M56" s="325">
        <v>1846</v>
      </c>
      <c r="N56" s="324">
        <v>6700</v>
      </c>
      <c r="O56" s="325">
        <v>3420</v>
      </c>
      <c r="P56" s="325">
        <v>3280</v>
      </c>
      <c r="Q56" s="324">
        <v>7386</v>
      </c>
      <c r="R56" s="325">
        <v>3694</v>
      </c>
      <c r="S56" s="326">
        <v>3692</v>
      </c>
    </row>
    <row r="57" spans="1:19" ht="16.5" customHeight="1">
      <c r="A57" s="305" t="s">
        <v>185</v>
      </c>
      <c r="B57" s="324">
        <v>23162</v>
      </c>
      <c r="C57" s="325">
        <v>11557</v>
      </c>
      <c r="D57" s="325">
        <v>11605</v>
      </c>
      <c r="E57" s="324">
        <v>1521</v>
      </c>
      <c r="F57" s="325">
        <v>810</v>
      </c>
      <c r="G57" s="325">
        <v>711</v>
      </c>
      <c r="H57" s="324">
        <v>4415</v>
      </c>
      <c r="I57" s="325">
        <v>2213</v>
      </c>
      <c r="J57" s="325">
        <v>2202</v>
      </c>
      <c r="K57" s="324">
        <v>3483</v>
      </c>
      <c r="L57" s="325">
        <v>1683</v>
      </c>
      <c r="M57" s="325">
        <v>1800</v>
      </c>
      <c r="N57" s="324">
        <v>6585</v>
      </c>
      <c r="O57" s="325">
        <v>3323</v>
      </c>
      <c r="P57" s="325">
        <v>3262</v>
      </c>
      <c r="Q57" s="324">
        <v>7158</v>
      </c>
      <c r="R57" s="325">
        <v>3528</v>
      </c>
      <c r="S57" s="326">
        <v>3630</v>
      </c>
    </row>
    <row r="58" spans="1:19" ht="16.5" customHeight="1">
      <c r="A58" s="305" t="s">
        <v>183</v>
      </c>
      <c r="B58" s="324">
        <v>23780</v>
      </c>
      <c r="C58" s="325">
        <v>11756</v>
      </c>
      <c r="D58" s="325">
        <v>12024</v>
      </c>
      <c r="E58" s="324">
        <v>1406</v>
      </c>
      <c r="F58" s="325">
        <v>726</v>
      </c>
      <c r="G58" s="325">
        <v>680</v>
      </c>
      <c r="H58" s="324">
        <v>4562</v>
      </c>
      <c r="I58" s="325">
        <v>2175</v>
      </c>
      <c r="J58" s="325">
        <v>2387</v>
      </c>
      <c r="K58" s="324">
        <v>3550</v>
      </c>
      <c r="L58" s="325">
        <v>1708</v>
      </c>
      <c r="M58" s="325">
        <v>1842</v>
      </c>
      <c r="N58" s="324">
        <v>6673</v>
      </c>
      <c r="O58" s="325">
        <v>3407</v>
      </c>
      <c r="P58" s="325">
        <v>3266</v>
      </c>
      <c r="Q58" s="324">
        <v>7589</v>
      </c>
      <c r="R58" s="325">
        <v>3740</v>
      </c>
      <c r="S58" s="326">
        <v>3849</v>
      </c>
    </row>
    <row r="59" spans="1:19" ht="16.5" customHeight="1">
      <c r="A59" s="305" t="s">
        <v>184</v>
      </c>
      <c r="B59" s="324">
        <v>22248</v>
      </c>
      <c r="C59" s="325">
        <v>10981</v>
      </c>
      <c r="D59" s="325">
        <v>11267</v>
      </c>
      <c r="E59" s="324">
        <v>1440</v>
      </c>
      <c r="F59" s="325">
        <v>763</v>
      </c>
      <c r="G59" s="325">
        <v>677</v>
      </c>
      <c r="H59" s="324">
        <v>4274</v>
      </c>
      <c r="I59" s="325">
        <v>2039</v>
      </c>
      <c r="J59" s="325">
        <v>2235</v>
      </c>
      <c r="K59" s="324">
        <v>3244</v>
      </c>
      <c r="L59" s="325">
        <v>1639</v>
      </c>
      <c r="M59" s="325">
        <v>1605</v>
      </c>
      <c r="N59" s="324">
        <v>6263</v>
      </c>
      <c r="O59" s="325">
        <v>3063</v>
      </c>
      <c r="P59" s="325">
        <v>3200</v>
      </c>
      <c r="Q59" s="324">
        <v>7027</v>
      </c>
      <c r="R59" s="325">
        <v>3477</v>
      </c>
      <c r="S59" s="326">
        <v>3550</v>
      </c>
    </row>
    <row r="60" spans="1:19" s="304" customFormat="1" ht="16.5" customHeight="1">
      <c r="A60" s="309" t="s">
        <v>59</v>
      </c>
      <c r="B60" s="322">
        <v>115350</v>
      </c>
      <c r="C60" s="319">
        <v>57322</v>
      </c>
      <c r="D60" s="319">
        <v>58028</v>
      </c>
      <c r="E60" s="322">
        <v>6988</v>
      </c>
      <c r="F60" s="319">
        <v>3663</v>
      </c>
      <c r="G60" s="319">
        <v>3325</v>
      </c>
      <c r="H60" s="322">
        <v>23087</v>
      </c>
      <c r="I60" s="319">
        <v>11214</v>
      </c>
      <c r="J60" s="319">
        <v>11873</v>
      </c>
      <c r="K60" s="322">
        <v>16563</v>
      </c>
      <c r="L60" s="319">
        <v>8239</v>
      </c>
      <c r="M60" s="319">
        <v>8324</v>
      </c>
      <c r="N60" s="322">
        <v>32169</v>
      </c>
      <c r="O60" s="319">
        <v>16168</v>
      </c>
      <c r="P60" s="319">
        <v>16001</v>
      </c>
      <c r="Q60" s="322">
        <v>36543</v>
      </c>
      <c r="R60" s="319">
        <v>18038</v>
      </c>
      <c r="S60" s="323">
        <v>18505</v>
      </c>
    </row>
    <row r="61" spans="1:19" ht="16.5" customHeight="1">
      <c r="A61" s="305" t="s">
        <v>182</v>
      </c>
      <c r="B61" s="324">
        <v>21862</v>
      </c>
      <c r="C61" s="325">
        <v>10723</v>
      </c>
      <c r="D61" s="325">
        <v>11139</v>
      </c>
      <c r="E61" s="324">
        <v>1398</v>
      </c>
      <c r="F61" s="325">
        <v>732</v>
      </c>
      <c r="G61" s="325">
        <v>666</v>
      </c>
      <c r="H61" s="324">
        <v>4300</v>
      </c>
      <c r="I61" s="325">
        <v>2074</v>
      </c>
      <c r="J61" s="325">
        <v>2226</v>
      </c>
      <c r="K61" s="324">
        <v>3236</v>
      </c>
      <c r="L61" s="325">
        <v>1588</v>
      </c>
      <c r="M61" s="325">
        <v>1648</v>
      </c>
      <c r="N61" s="324">
        <v>6065</v>
      </c>
      <c r="O61" s="325">
        <v>2995</v>
      </c>
      <c r="P61" s="325">
        <v>3070</v>
      </c>
      <c r="Q61" s="324">
        <v>6863</v>
      </c>
      <c r="R61" s="325">
        <v>3334</v>
      </c>
      <c r="S61" s="326">
        <v>3529</v>
      </c>
    </row>
    <row r="62" spans="1:19" ht="16.5" customHeight="1">
      <c r="A62" s="305" t="s">
        <v>181</v>
      </c>
      <c r="B62" s="324">
        <v>22508</v>
      </c>
      <c r="C62" s="325">
        <v>11286</v>
      </c>
      <c r="D62" s="325">
        <v>11222</v>
      </c>
      <c r="E62" s="324">
        <v>1368</v>
      </c>
      <c r="F62" s="325">
        <v>743</v>
      </c>
      <c r="G62" s="325">
        <v>625</v>
      </c>
      <c r="H62" s="324">
        <v>4438</v>
      </c>
      <c r="I62" s="325">
        <v>2200</v>
      </c>
      <c r="J62" s="325">
        <v>2238</v>
      </c>
      <c r="K62" s="324">
        <v>3369</v>
      </c>
      <c r="L62" s="325">
        <v>1653</v>
      </c>
      <c r="M62" s="325">
        <v>1716</v>
      </c>
      <c r="N62" s="324">
        <v>6153</v>
      </c>
      <c r="O62" s="325">
        <v>3119</v>
      </c>
      <c r="P62" s="325">
        <v>3034</v>
      </c>
      <c r="Q62" s="324">
        <v>7180</v>
      </c>
      <c r="R62" s="325">
        <v>3571</v>
      </c>
      <c r="S62" s="326">
        <v>3609</v>
      </c>
    </row>
    <row r="63" spans="1:19" ht="16.5" customHeight="1">
      <c r="A63" s="305" t="s">
        <v>180</v>
      </c>
      <c r="B63" s="324">
        <v>21824</v>
      </c>
      <c r="C63" s="325">
        <v>10860</v>
      </c>
      <c r="D63" s="325">
        <v>10964</v>
      </c>
      <c r="E63" s="324">
        <v>1335</v>
      </c>
      <c r="F63" s="325">
        <v>684</v>
      </c>
      <c r="G63" s="325">
        <v>651</v>
      </c>
      <c r="H63" s="324">
        <v>4322</v>
      </c>
      <c r="I63" s="325">
        <v>2072</v>
      </c>
      <c r="J63" s="325">
        <v>2250</v>
      </c>
      <c r="K63" s="324">
        <v>3148</v>
      </c>
      <c r="L63" s="325">
        <v>1595</v>
      </c>
      <c r="M63" s="325">
        <v>1553</v>
      </c>
      <c r="N63" s="324">
        <v>6112</v>
      </c>
      <c r="O63" s="325">
        <v>3127</v>
      </c>
      <c r="P63" s="325">
        <v>2985</v>
      </c>
      <c r="Q63" s="324">
        <v>6907</v>
      </c>
      <c r="R63" s="325">
        <v>3382</v>
      </c>
      <c r="S63" s="326">
        <v>3525</v>
      </c>
    </row>
    <row r="64" spans="1:19" ht="16.5" customHeight="1">
      <c r="A64" s="305" t="s">
        <v>179</v>
      </c>
      <c r="B64" s="324">
        <v>23506</v>
      </c>
      <c r="C64" s="325">
        <v>11696</v>
      </c>
      <c r="D64" s="325">
        <v>11810</v>
      </c>
      <c r="E64" s="324">
        <v>1381</v>
      </c>
      <c r="F64" s="325">
        <v>732</v>
      </c>
      <c r="G64" s="325">
        <v>649</v>
      </c>
      <c r="H64" s="324">
        <v>4773</v>
      </c>
      <c r="I64" s="325">
        <v>2303</v>
      </c>
      <c r="J64" s="325">
        <v>2470</v>
      </c>
      <c r="K64" s="324">
        <v>3272</v>
      </c>
      <c r="L64" s="325">
        <v>1638</v>
      </c>
      <c r="M64" s="325">
        <v>1634</v>
      </c>
      <c r="N64" s="324">
        <v>6582</v>
      </c>
      <c r="O64" s="325">
        <v>3276</v>
      </c>
      <c r="P64" s="325">
        <v>3306</v>
      </c>
      <c r="Q64" s="324">
        <v>7498</v>
      </c>
      <c r="R64" s="325">
        <v>3747</v>
      </c>
      <c r="S64" s="326">
        <v>3751</v>
      </c>
    </row>
    <row r="65" spans="1:19" ht="16.5" customHeight="1">
      <c r="A65" s="305" t="s">
        <v>143</v>
      </c>
      <c r="B65" s="324">
        <v>25650</v>
      </c>
      <c r="C65" s="325">
        <v>12757</v>
      </c>
      <c r="D65" s="325">
        <v>12893</v>
      </c>
      <c r="E65" s="324">
        <v>1506</v>
      </c>
      <c r="F65" s="325">
        <v>772</v>
      </c>
      <c r="G65" s="325">
        <v>734</v>
      </c>
      <c r="H65" s="324">
        <v>5254</v>
      </c>
      <c r="I65" s="325">
        <v>2565</v>
      </c>
      <c r="J65" s="325">
        <v>2689</v>
      </c>
      <c r="K65" s="324">
        <v>3538</v>
      </c>
      <c r="L65" s="325">
        <v>1765</v>
      </c>
      <c r="M65" s="325">
        <v>1773</v>
      </c>
      <c r="N65" s="324">
        <v>7257</v>
      </c>
      <c r="O65" s="325">
        <v>3651</v>
      </c>
      <c r="P65" s="325">
        <v>3606</v>
      </c>
      <c r="Q65" s="324">
        <v>8095</v>
      </c>
      <c r="R65" s="325">
        <v>4004</v>
      </c>
      <c r="S65" s="326">
        <v>4091</v>
      </c>
    </row>
    <row r="66" spans="1:19" s="304" customFormat="1" ht="16.5" customHeight="1">
      <c r="A66" s="309" t="s">
        <v>65</v>
      </c>
      <c r="B66" s="322">
        <v>129062</v>
      </c>
      <c r="C66" s="319">
        <v>63978</v>
      </c>
      <c r="D66" s="319">
        <v>65084</v>
      </c>
      <c r="E66" s="322">
        <v>8225</v>
      </c>
      <c r="F66" s="319">
        <v>4114</v>
      </c>
      <c r="G66" s="319">
        <v>4111</v>
      </c>
      <c r="H66" s="322">
        <v>26889</v>
      </c>
      <c r="I66" s="319">
        <v>13021</v>
      </c>
      <c r="J66" s="319">
        <v>13868</v>
      </c>
      <c r="K66" s="322">
        <v>17442</v>
      </c>
      <c r="L66" s="319">
        <v>8455</v>
      </c>
      <c r="M66" s="319">
        <v>8987</v>
      </c>
      <c r="N66" s="322">
        <v>37214</v>
      </c>
      <c r="O66" s="319">
        <v>18347</v>
      </c>
      <c r="P66" s="319">
        <v>18867</v>
      </c>
      <c r="Q66" s="322">
        <v>39292</v>
      </c>
      <c r="R66" s="319">
        <v>20041</v>
      </c>
      <c r="S66" s="323">
        <v>19251</v>
      </c>
    </row>
    <row r="67" spans="1:19" ht="16.5" customHeight="1">
      <c r="A67" s="305" t="s">
        <v>178</v>
      </c>
      <c r="B67" s="324">
        <v>26089</v>
      </c>
      <c r="C67" s="325">
        <v>12938</v>
      </c>
      <c r="D67" s="325">
        <v>13151</v>
      </c>
      <c r="E67" s="324">
        <v>1613</v>
      </c>
      <c r="F67" s="325">
        <v>793</v>
      </c>
      <c r="G67" s="325">
        <v>820</v>
      </c>
      <c r="H67" s="324">
        <v>5226</v>
      </c>
      <c r="I67" s="325">
        <v>2484</v>
      </c>
      <c r="J67" s="325">
        <v>2742</v>
      </c>
      <c r="K67" s="324">
        <v>3622</v>
      </c>
      <c r="L67" s="325">
        <v>1769</v>
      </c>
      <c r="M67" s="325">
        <v>1853</v>
      </c>
      <c r="N67" s="324">
        <v>7369</v>
      </c>
      <c r="O67" s="325">
        <v>3686</v>
      </c>
      <c r="P67" s="325">
        <v>3683</v>
      </c>
      <c r="Q67" s="324">
        <v>8259</v>
      </c>
      <c r="R67" s="325">
        <v>4206</v>
      </c>
      <c r="S67" s="326">
        <v>4053</v>
      </c>
    </row>
    <row r="68" spans="1:19" ht="16.5" customHeight="1">
      <c r="A68" s="305" t="s">
        <v>194</v>
      </c>
      <c r="B68" s="324">
        <v>25267</v>
      </c>
      <c r="C68" s="325">
        <v>12487</v>
      </c>
      <c r="D68" s="325">
        <v>12780</v>
      </c>
      <c r="E68" s="324">
        <v>1586</v>
      </c>
      <c r="F68" s="325">
        <v>813</v>
      </c>
      <c r="G68" s="325">
        <v>773</v>
      </c>
      <c r="H68" s="324">
        <v>5219</v>
      </c>
      <c r="I68" s="325">
        <v>2468</v>
      </c>
      <c r="J68" s="325">
        <v>2751</v>
      </c>
      <c r="K68" s="324">
        <v>3406</v>
      </c>
      <c r="L68" s="325">
        <v>1677</v>
      </c>
      <c r="M68" s="325">
        <v>1729</v>
      </c>
      <c r="N68" s="324">
        <v>7226</v>
      </c>
      <c r="O68" s="325">
        <v>3519</v>
      </c>
      <c r="P68" s="325">
        <v>3707</v>
      </c>
      <c r="Q68" s="324">
        <v>7830</v>
      </c>
      <c r="R68" s="325">
        <v>4010</v>
      </c>
      <c r="S68" s="326">
        <v>3820</v>
      </c>
    </row>
    <row r="69" spans="1:19" ht="16.5" customHeight="1">
      <c r="A69" s="305" t="s">
        <v>140</v>
      </c>
      <c r="B69" s="324">
        <v>26584</v>
      </c>
      <c r="C69" s="325">
        <v>13217</v>
      </c>
      <c r="D69" s="325">
        <v>13367</v>
      </c>
      <c r="E69" s="324">
        <v>1699</v>
      </c>
      <c r="F69" s="325">
        <v>847</v>
      </c>
      <c r="G69" s="325">
        <v>852</v>
      </c>
      <c r="H69" s="324">
        <v>5602</v>
      </c>
      <c r="I69" s="325">
        <v>2784</v>
      </c>
      <c r="J69" s="325">
        <v>2818</v>
      </c>
      <c r="K69" s="324">
        <v>3547</v>
      </c>
      <c r="L69" s="325">
        <v>1685</v>
      </c>
      <c r="M69" s="325">
        <v>1862</v>
      </c>
      <c r="N69" s="324">
        <v>7629</v>
      </c>
      <c r="O69" s="325">
        <v>3764</v>
      </c>
      <c r="P69" s="325">
        <v>3865</v>
      </c>
      <c r="Q69" s="324">
        <v>8107</v>
      </c>
      <c r="R69" s="325">
        <v>4137</v>
      </c>
      <c r="S69" s="326">
        <v>3970</v>
      </c>
    </row>
    <row r="70" spans="1:19" ht="16.5" customHeight="1">
      <c r="A70" s="305" t="s">
        <v>173</v>
      </c>
      <c r="B70" s="324">
        <v>24822</v>
      </c>
      <c r="C70" s="325">
        <v>12308</v>
      </c>
      <c r="D70" s="325">
        <v>12514</v>
      </c>
      <c r="E70" s="324">
        <v>1627</v>
      </c>
      <c r="F70" s="325">
        <v>819</v>
      </c>
      <c r="G70" s="325">
        <v>808</v>
      </c>
      <c r="H70" s="324">
        <v>5330</v>
      </c>
      <c r="I70" s="325">
        <v>2600</v>
      </c>
      <c r="J70" s="325">
        <v>2730</v>
      </c>
      <c r="K70" s="324">
        <v>3337</v>
      </c>
      <c r="L70" s="325">
        <v>1605</v>
      </c>
      <c r="M70" s="325">
        <v>1732</v>
      </c>
      <c r="N70" s="324">
        <v>7167</v>
      </c>
      <c r="O70" s="325">
        <v>3477</v>
      </c>
      <c r="P70" s="325">
        <v>3690</v>
      </c>
      <c r="Q70" s="324">
        <v>7361</v>
      </c>
      <c r="R70" s="325">
        <v>3807</v>
      </c>
      <c r="S70" s="326">
        <v>3554</v>
      </c>
    </row>
    <row r="71" spans="1:19" ht="16.5" customHeight="1">
      <c r="A71" s="305" t="s">
        <v>193</v>
      </c>
      <c r="B71" s="324">
        <v>26300</v>
      </c>
      <c r="C71" s="325">
        <v>13028</v>
      </c>
      <c r="D71" s="325">
        <v>13272</v>
      </c>
      <c r="E71" s="324">
        <v>1700</v>
      </c>
      <c r="F71" s="325">
        <v>842</v>
      </c>
      <c r="G71" s="325">
        <v>858</v>
      </c>
      <c r="H71" s="324">
        <v>5512</v>
      </c>
      <c r="I71" s="325">
        <v>2685</v>
      </c>
      <c r="J71" s="325">
        <v>2827</v>
      </c>
      <c r="K71" s="324">
        <v>3530</v>
      </c>
      <c r="L71" s="325">
        <v>1719</v>
      </c>
      <c r="M71" s="325">
        <v>1811</v>
      </c>
      <c r="N71" s="324">
        <v>7823</v>
      </c>
      <c r="O71" s="325">
        <v>3901</v>
      </c>
      <c r="P71" s="325">
        <v>3922</v>
      </c>
      <c r="Q71" s="324">
        <v>7735</v>
      </c>
      <c r="R71" s="325">
        <v>3881</v>
      </c>
      <c r="S71" s="326">
        <v>3854</v>
      </c>
    </row>
    <row r="72" spans="1:19" s="304" customFormat="1" ht="16.5" customHeight="1">
      <c r="A72" s="309" t="s">
        <v>71</v>
      </c>
      <c r="B72" s="322">
        <v>109865</v>
      </c>
      <c r="C72" s="319">
        <v>54323</v>
      </c>
      <c r="D72" s="319">
        <v>55542</v>
      </c>
      <c r="E72" s="322">
        <v>7562</v>
      </c>
      <c r="F72" s="319">
        <v>3725</v>
      </c>
      <c r="G72" s="319">
        <v>3837</v>
      </c>
      <c r="H72" s="322">
        <v>22909</v>
      </c>
      <c r="I72" s="319">
        <v>11232</v>
      </c>
      <c r="J72" s="319">
        <v>11677</v>
      </c>
      <c r="K72" s="322">
        <v>15176</v>
      </c>
      <c r="L72" s="319">
        <v>7154</v>
      </c>
      <c r="M72" s="319">
        <v>8022</v>
      </c>
      <c r="N72" s="322">
        <v>33948</v>
      </c>
      <c r="O72" s="319">
        <v>16599</v>
      </c>
      <c r="P72" s="319">
        <v>17349</v>
      </c>
      <c r="Q72" s="322">
        <v>30270</v>
      </c>
      <c r="R72" s="319">
        <v>15613</v>
      </c>
      <c r="S72" s="323">
        <v>14657</v>
      </c>
    </row>
    <row r="73" spans="1:19" ht="16.5" customHeight="1">
      <c r="A73" s="305" t="s">
        <v>141</v>
      </c>
      <c r="B73" s="324">
        <v>23324</v>
      </c>
      <c r="C73" s="325">
        <v>11524</v>
      </c>
      <c r="D73" s="325">
        <v>11800</v>
      </c>
      <c r="E73" s="324">
        <v>1476</v>
      </c>
      <c r="F73" s="325">
        <v>742</v>
      </c>
      <c r="G73" s="325">
        <v>734</v>
      </c>
      <c r="H73" s="324">
        <v>4970</v>
      </c>
      <c r="I73" s="325">
        <v>2431</v>
      </c>
      <c r="J73" s="325">
        <v>2539</v>
      </c>
      <c r="K73" s="324">
        <v>3157</v>
      </c>
      <c r="L73" s="325">
        <v>1461</v>
      </c>
      <c r="M73" s="325">
        <v>1696</v>
      </c>
      <c r="N73" s="324">
        <v>7053</v>
      </c>
      <c r="O73" s="325">
        <v>3524</v>
      </c>
      <c r="P73" s="325">
        <v>3529</v>
      </c>
      <c r="Q73" s="324">
        <v>6668</v>
      </c>
      <c r="R73" s="325">
        <v>3366</v>
      </c>
      <c r="S73" s="326">
        <v>3302</v>
      </c>
    </row>
    <row r="74" spans="1:19" ht="16.5" customHeight="1">
      <c r="A74" s="305" t="s">
        <v>175</v>
      </c>
      <c r="B74" s="324">
        <v>22370</v>
      </c>
      <c r="C74" s="325">
        <v>11113</v>
      </c>
      <c r="D74" s="325">
        <v>11257</v>
      </c>
      <c r="E74" s="324">
        <v>1502</v>
      </c>
      <c r="F74" s="325">
        <v>783</v>
      </c>
      <c r="G74" s="325">
        <v>719</v>
      </c>
      <c r="H74" s="324">
        <v>4681</v>
      </c>
      <c r="I74" s="325">
        <v>2287</v>
      </c>
      <c r="J74" s="325">
        <v>2394</v>
      </c>
      <c r="K74" s="324">
        <v>3061</v>
      </c>
      <c r="L74" s="325">
        <v>1453</v>
      </c>
      <c r="M74" s="325">
        <v>1608</v>
      </c>
      <c r="N74" s="324">
        <v>6880</v>
      </c>
      <c r="O74" s="325">
        <v>3338</v>
      </c>
      <c r="P74" s="325">
        <v>3542</v>
      </c>
      <c r="Q74" s="324">
        <v>6246</v>
      </c>
      <c r="R74" s="325">
        <v>3252</v>
      </c>
      <c r="S74" s="326">
        <v>2994</v>
      </c>
    </row>
    <row r="75" spans="1:19" ht="16.5" customHeight="1">
      <c r="A75" s="305" t="s">
        <v>144</v>
      </c>
      <c r="B75" s="324">
        <v>23151</v>
      </c>
      <c r="C75" s="325">
        <v>11451</v>
      </c>
      <c r="D75" s="325">
        <v>11700</v>
      </c>
      <c r="E75" s="324">
        <v>1586</v>
      </c>
      <c r="F75" s="325">
        <v>769</v>
      </c>
      <c r="G75" s="325">
        <v>817</v>
      </c>
      <c r="H75" s="324">
        <v>4772</v>
      </c>
      <c r="I75" s="325">
        <v>2384</v>
      </c>
      <c r="J75" s="325">
        <v>2388</v>
      </c>
      <c r="K75" s="324">
        <v>3101</v>
      </c>
      <c r="L75" s="325">
        <v>1476</v>
      </c>
      <c r="M75" s="325">
        <v>1625</v>
      </c>
      <c r="N75" s="324">
        <v>7167</v>
      </c>
      <c r="O75" s="325">
        <v>3540</v>
      </c>
      <c r="P75" s="325">
        <v>3627</v>
      </c>
      <c r="Q75" s="324">
        <v>6525</v>
      </c>
      <c r="R75" s="325">
        <v>3282</v>
      </c>
      <c r="S75" s="326">
        <v>3243</v>
      </c>
    </row>
    <row r="76" spans="1:19" ht="16.5" customHeight="1">
      <c r="A76" s="305" t="s">
        <v>174</v>
      </c>
      <c r="B76" s="324">
        <v>21201</v>
      </c>
      <c r="C76" s="325">
        <v>10368</v>
      </c>
      <c r="D76" s="325">
        <v>10833</v>
      </c>
      <c r="E76" s="324">
        <v>1521</v>
      </c>
      <c r="F76" s="325">
        <v>724</v>
      </c>
      <c r="G76" s="325">
        <v>797</v>
      </c>
      <c r="H76" s="324">
        <v>4399</v>
      </c>
      <c r="I76" s="325">
        <v>2128</v>
      </c>
      <c r="J76" s="325">
        <v>2271</v>
      </c>
      <c r="K76" s="324">
        <v>2979</v>
      </c>
      <c r="L76" s="325">
        <v>1379</v>
      </c>
      <c r="M76" s="325">
        <v>1600</v>
      </c>
      <c r="N76" s="324">
        <v>6602</v>
      </c>
      <c r="O76" s="325">
        <v>3170</v>
      </c>
      <c r="P76" s="325">
        <v>3432</v>
      </c>
      <c r="Q76" s="324">
        <v>5700</v>
      </c>
      <c r="R76" s="325">
        <v>2967</v>
      </c>
      <c r="S76" s="326">
        <v>2733</v>
      </c>
    </row>
    <row r="77" spans="1:19" ht="16.5" customHeight="1">
      <c r="A77" s="305" t="s">
        <v>142</v>
      </c>
      <c r="B77" s="324">
        <v>19819</v>
      </c>
      <c r="C77" s="325">
        <v>9867</v>
      </c>
      <c r="D77" s="325">
        <v>9952</v>
      </c>
      <c r="E77" s="324">
        <v>1477</v>
      </c>
      <c r="F77" s="325">
        <v>707</v>
      </c>
      <c r="G77" s="325">
        <v>770</v>
      </c>
      <c r="H77" s="324">
        <v>4087</v>
      </c>
      <c r="I77" s="325">
        <v>2002</v>
      </c>
      <c r="J77" s="325">
        <v>2085</v>
      </c>
      <c r="K77" s="324">
        <v>2878</v>
      </c>
      <c r="L77" s="325">
        <v>1385</v>
      </c>
      <c r="M77" s="325">
        <v>1493</v>
      </c>
      <c r="N77" s="324">
        <v>6246</v>
      </c>
      <c r="O77" s="325">
        <v>3027</v>
      </c>
      <c r="P77" s="325">
        <v>3219</v>
      </c>
      <c r="Q77" s="324">
        <v>5131</v>
      </c>
      <c r="R77" s="325">
        <v>2746</v>
      </c>
      <c r="S77" s="326">
        <v>2385</v>
      </c>
    </row>
    <row r="78" spans="1:19" s="304" customFormat="1" ht="16.5" customHeight="1">
      <c r="A78" s="309" t="s">
        <v>78</v>
      </c>
      <c r="B78" s="322">
        <v>105542</v>
      </c>
      <c r="C78" s="319">
        <v>50937</v>
      </c>
      <c r="D78" s="319">
        <v>54605</v>
      </c>
      <c r="E78" s="322">
        <v>8292</v>
      </c>
      <c r="F78" s="319">
        <v>3929</v>
      </c>
      <c r="G78" s="319">
        <v>4363</v>
      </c>
      <c r="H78" s="322">
        <v>21881</v>
      </c>
      <c r="I78" s="319">
        <v>10324</v>
      </c>
      <c r="J78" s="319">
        <v>11557</v>
      </c>
      <c r="K78" s="322">
        <v>16446</v>
      </c>
      <c r="L78" s="319">
        <v>7453</v>
      </c>
      <c r="M78" s="319">
        <v>8993</v>
      </c>
      <c r="N78" s="322">
        <v>34436</v>
      </c>
      <c r="O78" s="319">
        <v>16385</v>
      </c>
      <c r="P78" s="319">
        <v>18051</v>
      </c>
      <c r="Q78" s="322">
        <v>24487</v>
      </c>
      <c r="R78" s="319">
        <v>12846</v>
      </c>
      <c r="S78" s="323">
        <v>11641</v>
      </c>
    </row>
    <row r="79" spans="1:19" ht="16.5" customHeight="1">
      <c r="A79" s="305" t="s">
        <v>197</v>
      </c>
      <c r="B79" s="324">
        <v>22248</v>
      </c>
      <c r="C79" s="325">
        <v>11062</v>
      </c>
      <c r="D79" s="325">
        <v>11186</v>
      </c>
      <c r="E79" s="324">
        <v>1617</v>
      </c>
      <c r="F79" s="325">
        <v>780</v>
      </c>
      <c r="G79" s="325">
        <v>837</v>
      </c>
      <c r="H79" s="324">
        <v>4632</v>
      </c>
      <c r="I79" s="325">
        <v>2248</v>
      </c>
      <c r="J79" s="325">
        <v>2384</v>
      </c>
      <c r="K79" s="324">
        <v>3291</v>
      </c>
      <c r="L79" s="325">
        <v>1538</v>
      </c>
      <c r="M79" s="325">
        <v>1753</v>
      </c>
      <c r="N79" s="324">
        <v>7179</v>
      </c>
      <c r="O79" s="325">
        <v>3469</v>
      </c>
      <c r="P79" s="325">
        <v>3710</v>
      </c>
      <c r="Q79" s="324">
        <v>5529</v>
      </c>
      <c r="R79" s="325">
        <v>3027</v>
      </c>
      <c r="S79" s="326">
        <v>2502</v>
      </c>
    </row>
    <row r="80" spans="1:19" ht="16.5" customHeight="1">
      <c r="A80" s="305" t="s">
        <v>145</v>
      </c>
      <c r="B80" s="324">
        <v>19280</v>
      </c>
      <c r="C80" s="325">
        <v>9431</v>
      </c>
      <c r="D80" s="325">
        <v>9849</v>
      </c>
      <c r="E80" s="324">
        <v>1505</v>
      </c>
      <c r="F80" s="325">
        <v>724</v>
      </c>
      <c r="G80" s="325">
        <v>781</v>
      </c>
      <c r="H80" s="324">
        <v>3973</v>
      </c>
      <c r="I80" s="325">
        <v>1876</v>
      </c>
      <c r="J80" s="325">
        <v>2097</v>
      </c>
      <c r="K80" s="324">
        <v>2947</v>
      </c>
      <c r="L80" s="325">
        <v>1286</v>
      </c>
      <c r="M80" s="325">
        <v>1661</v>
      </c>
      <c r="N80" s="324">
        <v>6184</v>
      </c>
      <c r="O80" s="325">
        <v>3048</v>
      </c>
      <c r="P80" s="325">
        <v>3136</v>
      </c>
      <c r="Q80" s="324">
        <v>4671</v>
      </c>
      <c r="R80" s="325">
        <v>2497</v>
      </c>
      <c r="S80" s="326">
        <v>2174</v>
      </c>
    </row>
    <row r="81" spans="1:19" ht="16.5" customHeight="1">
      <c r="A81" s="305" t="s">
        <v>146</v>
      </c>
      <c r="B81" s="324">
        <v>22690</v>
      </c>
      <c r="C81" s="325">
        <v>10907</v>
      </c>
      <c r="D81" s="325">
        <v>11783</v>
      </c>
      <c r="E81" s="324">
        <v>1804</v>
      </c>
      <c r="F81" s="325">
        <v>864</v>
      </c>
      <c r="G81" s="325">
        <v>940</v>
      </c>
      <c r="H81" s="324">
        <v>4674</v>
      </c>
      <c r="I81" s="325">
        <v>2230</v>
      </c>
      <c r="J81" s="325">
        <v>2444</v>
      </c>
      <c r="K81" s="324">
        <v>3559</v>
      </c>
      <c r="L81" s="325">
        <v>1622</v>
      </c>
      <c r="M81" s="325">
        <v>1937</v>
      </c>
      <c r="N81" s="324">
        <v>7422</v>
      </c>
      <c r="O81" s="325">
        <v>3506</v>
      </c>
      <c r="P81" s="325">
        <v>3916</v>
      </c>
      <c r="Q81" s="324">
        <v>5231</v>
      </c>
      <c r="R81" s="325">
        <v>2685</v>
      </c>
      <c r="S81" s="326">
        <v>2546</v>
      </c>
    </row>
    <row r="82" spans="1:19" ht="16.5" customHeight="1">
      <c r="A82" s="305" t="s">
        <v>196</v>
      </c>
      <c r="B82" s="324">
        <v>21944</v>
      </c>
      <c r="C82" s="325">
        <v>10398</v>
      </c>
      <c r="D82" s="325">
        <v>11546</v>
      </c>
      <c r="E82" s="324">
        <v>1750</v>
      </c>
      <c r="F82" s="325">
        <v>795</v>
      </c>
      <c r="G82" s="325">
        <v>955</v>
      </c>
      <c r="H82" s="324">
        <v>4569</v>
      </c>
      <c r="I82" s="325">
        <v>2144</v>
      </c>
      <c r="J82" s="325">
        <v>2425</v>
      </c>
      <c r="K82" s="324">
        <v>3514</v>
      </c>
      <c r="L82" s="325">
        <v>1588</v>
      </c>
      <c r="M82" s="325">
        <v>1926</v>
      </c>
      <c r="N82" s="324">
        <v>7258</v>
      </c>
      <c r="O82" s="325">
        <v>3355</v>
      </c>
      <c r="P82" s="325">
        <v>3903</v>
      </c>
      <c r="Q82" s="324">
        <v>4853</v>
      </c>
      <c r="R82" s="325">
        <v>2516</v>
      </c>
      <c r="S82" s="326">
        <v>2337</v>
      </c>
    </row>
    <row r="83" spans="1:19" ht="16.5" customHeight="1">
      <c r="A83" s="305" t="s">
        <v>177</v>
      </c>
      <c r="B83" s="324">
        <v>19380</v>
      </c>
      <c r="C83" s="325">
        <v>9139</v>
      </c>
      <c r="D83" s="325">
        <v>10241</v>
      </c>
      <c r="E83" s="324">
        <v>1616</v>
      </c>
      <c r="F83" s="325">
        <v>766</v>
      </c>
      <c r="G83" s="325">
        <v>850</v>
      </c>
      <c r="H83" s="324">
        <v>4033</v>
      </c>
      <c r="I83" s="325">
        <v>1826</v>
      </c>
      <c r="J83" s="325">
        <v>2207</v>
      </c>
      <c r="K83" s="324">
        <v>3135</v>
      </c>
      <c r="L83" s="325">
        <v>1419</v>
      </c>
      <c r="M83" s="325">
        <v>1716</v>
      </c>
      <c r="N83" s="324">
        <v>6393</v>
      </c>
      <c r="O83" s="325">
        <v>3007</v>
      </c>
      <c r="P83" s="325">
        <v>3386</v>
      </c>
      <c r="Q83" s="324">
        <v>4203</v>
      </c>
      <c r="R83" s="325">
        <v>2121</v>
      </c>
      <c r="S83" s="326">
        <v>2082</v>
      </c>
    </row>
    <row r="84" spans="1:19" s="304" customFormat="1" ht="16.5" customHeight="1">
      <c r="A84" s="309" t="s">
        <v>83</v>
      </c>
      <c r="B84" s="322">
        <v>76359</v>
      </c>
      <c r="C84" s="319">
        <v>36011</v>
      </c>
      <c r="D84" s="319">
        <v>40348</v>
      </c>
      <c r="E84" s="322">
        <v>7246</v>
      </c>
      <c r="F84" s="319">
        <v>3405</v>
      </c>
      <c r="G84" s="319">
        <v>3841</v>
      </c>
      <c r="H84" s="322">
        <v>15834</v>
      </c>
      <c r="I84" s="319">
        <v>7394</v>
      </c>
      <c r="J84" s="319">
        <v>8440</v>
      </c>
      <c r="K84" s="322">
        <v>13285</v>
      </c>
      <c r="L84" s="319">
        <v>6052</v>
      </c>
      <c r="M84" s="319">
        <v>7233</v>
      </c>
      <c r="N84" s="322">
        <v>24802</v>
      </c>
      <c r="O84" s="319">
        <v>11686</v>
      </c>
      <c r="P84" s="319">
        <v>13116</v>
      </c>
      <c r="Q84" s="322">
        <v>15192</v>
      </c>
      <c r="R84" s="319">
        <v>7474</v>
      </c>
      <c r="S84" s="323">
        <v>7718</v>
      </c>
    </row>
    <row r="85" spans="1:19" ht="16.5" customHeight="1">
      <c r="A85" s="305" t="s">
        <v>189</v>
      </c>
      <c r="B85" s="324">
        <v>17998</v>
      </c>
      <c r="C85" s="325">
        <v>8561</v>
      </c>
      <c r="D85" s="325">
        <v>9437</v>
      </c>
      <c r="E85" s="324">
        <v>1630</v>
      </c>
      <c r="F85" s="325">
        <v>764</v>
      </c>
      <c r="G85" s="325">
        <v>866</v>
      </c>
      <c r="H85" s="324">
        <v>3701</v>
      </c>
      <c r="I85" s="325">
        <v>1727</v>
      </c>
      <c r="J85" s="325">
        <v>1974</v>
      </c>
      <c r="K85" s="324">
        <v>3126</v>
      </c>
      <c r="L85" s="325">
        <v>1458</v>
      </c>
      <c r="M85" s="325">
        <v>1668</v>
      </c>
      <c r="N85" s="324">
        <v>5787</v>
      </c>
      <c r="O85" s="325">
        <v>2735</v>
      </c>
      <c r="P85" s="325">
        <v>3052</v>
      </c>
      <c r="Q85" s="324">
        <v>3754</v>
      </c>
      <c r="R85" s="325">
        <v>1877</v>
      </c>
      <c r="S85" s="326">
        <v>1877</v>
      </c>
    </row>
    <row r="86" spans="1:19" ht="16.5" customHeight="1">
      <c r="A86" s="305" t="s">
        <v>195</v>
      </c>
      <c r="B86" s="324">
        <v>15970</v>
      </c>
      <c r="C86" s="325">
        <v>7562</v>
      </c>
      <c r="D86" s="325">
        <v>8408</v>
      </c>
      <c r="E86" s="324">
        <v>1529</v>
      </c>
      <c r="F86" s="325">
        <v>752</v>
      </c>
      <c r="G86" s="325">
        <v>777</v>
      </c>
      <c r="H86" s="324">
        <v>3314</v>
      </c>
      <c r="I86" s="325">
        <v>1571</v>
      </c>
      <c r="J86" s="325">
        <v>1743</v>
      </c>
      <c r="K86" s="324">
        <v>2744</v>
      </c>
      <c r="L86" s="325">
        <v>1211</v>
      </c>
      <c r="M86" s="325">
        <v>1533</v>
      </c>
      <c r="N86" s="324">
        <v>5131</v>
      </c>
      <c r="O86" s="325">
        <v>2445</v>
      </c>
      <c r="P86" s="325">
        <v>2686</v>
      </c>
      <c r="Q86" s="324">
        <v>3252</v>
      </c>
      <c r="R86" s="325">
        <v>1583</v>
      </c>
      <c r="S86" s="326">
        <v>1669</v>
      </c>
    </row>
    <row r="87" spans="1:19" ht="16.5" customHeight="1">
      <c r="A87" s="305" t="s">
        <v>227</v>
      </c>
      <c r="B87" s="324">
        <v>14808</v>
      </c>
      <c r="C87" s="325">
        <v>7096</v>
      </c>
      <c r="D87" s="325">
        <v>7712</v>
      </c>
      <c r="E87" s="324">
        <v>1424</v>
      </c>
      <c r="F87" s="325">
        <v>653</v>
      </c>
      <c r="G87" s="325">
        <v>771</v>
      </c>
      <c r="H87" s="324">
        <v>3111</v>
      </c>
      <c r="I87" s="325">
        <v>1461</v>
      </c>
      <c r="J87" s="325">
        <v>1650</v>
      </c>
      <c r="K87" s="324">
        <v>2642</v>
      </c>
      <c r="L87" s="325">
        <v>1241</v>
      </c>
      <c r="M87" s="325">
        <v>1401</v>
      </c>
      <c r="N87" s="324">
        <v>4752</v>
      </c>
      <c r="O87" s="325">
        <v>2265</v>
      </c>
      <c r="P87" s="325">
        <v>2487</v>
      </c>
      <c r="Q87" s="324">
        <v>2879</v>
      </c>
      <c r="R87" s="325">
        <v>1476</v>
      </c>
      <c r="S87" s="326">
        <v>1403</v>
      </c>
    </row>
    <row r="88" spans="1:19" ht="16.5" customHeight="1">
      <c r="A88" s="305" t="s">
        <v>190</v>
      </c>
      <c r="B88" s="324">
        <v>15506</v>
      </c>
      <c r="C88" s="325">
        <v>7282</v>
      </c>
      <c r="D88" s="325">
        <v>8224</v>
      </c>
      <c r="E88" s="324">
        <v>1496</v>
      </c>
      <c r="F88" s="325">
        <v>710</v>
      </c>
      <c r="G88" s="325">
        <v>786</v>
      </c>
      <c r="H88" s="324">
        <v>3242</v>
      </c>
      <c r="I88" s="325">
        <v>1527</v>
      </c>
      <c r="J88" s="325">
        <v>1715</v>
      </c>
      <c r="K88" s="324">
        <v>2596</v>
      </c>
      <c r="L88" s="325">
        <v>1170</v>
      </c>
      <c r="M88" s="325">
        <v>1426</v>
      </c>
      <c r="N88" s="324">
        <v>5178</v>
      </c>
      <c r="O88" s="325">
        <v>2429</v>
      </c>
      <c r="P88" s="325">
        <v>2749</v>
      </c>
      <c r="Q88" s="324">
        <v>2994</v>
      </c>
      <c r="R88" s="325">
        <v>1446</v>
      </c>
      <c r="S88" s="326">
        <v>1548</v>
      </c>
    </row>
    <row r="89" spans="1:19" ht="16.5" customHeight="1">
      <c r="A89" s="305" t="s">
        <v>139</v>
      </c>
      <c r="B89" s="324">
        <v>12077</v>
      </c>
      <c r="C89" s="325">
        <v>5510</v>
      </c>
      <c r="D89" s="325">
        <v>6567</v>
      </c>
      <c r="E89" s="324">
        <v>1167</v>
      </c>
      <c r="F89" s="325">
        <v>526</v>
      </c>
      <c r="G89" s="325">
        <v>641</v>
      </c>
      <c r="H89" s="324">
        <v>2466</v>
      </c>
      <c r="I89" s="325">
        <v>1108</v>
      </c>
      <c r="J89" s="325">
        <v>1358</v>
      </c>
      <c r="K89" s="324">
        <v>2177</v>
      </c>
      <c r="L89" s="325">
        <v>972</v>
      </c>
      <c r="M89" s="325">
        <v>1205</v>
      </c>
      <c r="N89" s="324">
        <v>3954</v>
      </c>
      <c r="O89" s="325">
        <v>1812</v>
      </c>
      <c r="P89" s="325">
        <v>2142</v>
      </c>
      <c r="Q89" s="324">
        <v>2313</v>
      </c>
      <c r="R89" s="325">
        <v>1092</v>
      </c>
      <c r="S89" s="326">
        <v>1221</v>
      </c>
    </row>
    <row r="90" spans="1:19" s="304" customFormat="1" ht="13.5" customHeight="1">
      <c r="A90" s="309" t="s">
        <v>91</v>
      </c>
      <c r="B90" s="322">
        <v>55312</v>
      </c>
      <c r="C90" s="319">
        <v>24953</v>
      </c>
      <c r="D90" s="319">
        <v>30359</v>
      </c>
      <c r="E90" s="322">
        <v>5659</v>
      </c>
      <c r="F90" s="319">
        <v>2521</v>
      </c>
      <c r="G90" s="319">
        <v>3138</v>
      </c>
      <c r="H90" s="322">
        <v>11513</v>
      </c>
      <c r="I90" s="319">
        <v>5213</v>
      </c>
      <c r="J90" s="319">
        <v>6300</v>
      </c>
      <c r="K90" s="322">
        <v>10307</v>
      </c>
      <c r="L90" s="319">
        <v>4545</v>
      </c>
      <c r="M90" s="319">
        <v>5762</v>
      </c>
      <c r="N90" s="322">
        <v>17792</v>
      </c>
      <c r="O90" s="319">
        <v>8126</v>
      </c>
      <c r="P90" s="319">
        <v>9666</v>
      </c>
      <c r="Q90" s="322">
        <v>10041</v>
      </c>
      <c r="R90" s="319">
        <v>4548</v>
      </c>
      <c r="S90" s="323">
        <v>5493</v>
      </c>
    </row>
    <row r="91" spans="1:19" ht="13.5" customHeight="1">
      <c r="A91" s="305" t="s">
        <v>192</v>
      </c>
      <c r="B91" s="324">
        <v>11391</v>
      </c>
      <c r="C91" s="325">
        <v>5160</v>
      </c>
      <c r="D91" s="325">
        <v>6231</v>
      </c>
      <c r="E91" s="324">
        <v>1109</v>
      </c>
      <c r="F91" s="325">
        <v>484</v>
      </c>
      <c r="G91" s="325">
        <v>625</v>
      </c>
      <c r="H91" s="324">
        <v>2455</v>
      </c>
      <c r="I91" s="325">
        <v>1123</v>
      </c>
      <c r="J91" s="325">
        <v>1332</v>
      </c>
      <c r="K91" s="324">
        <v>2098</v>
      </c>
      <c r="L91" s="325">
        <v>925</v>
      </c>
      <c r="M91" s="325">
        <v>1173</v>
      </c>
      <c r="N91" s="324">
        <v>3622</v>
      </c>
      <c r="O91" s="325">
        <v>1644</v>
      </c>
      <c r="P91" s="325">
        <v>1978</v>
      </c>
      <c r="Q91" s="324">
        <v>2107</v>
      </c>
      <c r="R91" s="325">
        <v>984</v>
      </c>
      <c r="S91" s="326">
        <v>1123</v>
      </c>
    </row>
    <row r="92" spans="1:19" ht="13.5" customHeight="1">
      <c r="A92" s="305" t="s">
        <v>170</v>
      </c>
      <c r="B92" s="324">
        <v>11937</v>
      </c>
      <c r="C92" s="325">
        <v>5475</v>
      </c>
      <c r="D92" s="325">
        <v>6462</v>
      </c>
      <c r="E92" s="324">
        <v>1177</v>
      </c>
      <c r="F92" s="325">
        <v>530</v>
      </c>
      <c r="G92" s="325">
        <v>647</v>
      </c>
      <c r="H92" s="324">
        <v>2472</v>
      </c>
      <c r="I92" s="325">
        <v>1126</v>
      </c>
      <c r="J92" s="325">
        <v>1346</v>
      </c>
      <c r="K92" s="324">
        <v>2216</v>
      </c>
      <c r="L92" s="325">
        <v>1002</v>
      </c>
      <c r="M92" s="325">
        <v>1214</v>
      </c>
      <c r="N92" s="324">
        <v>3886</v>
      </c>
      <c r="O92" s="325">
        <v>1800</v>
      </c>
      <c r="P92" s="325">
        <v>2086</v>
      </c>
      <c r="Q92" s="324">
        <v>2186</v>
      </c>
      <c r="R92" s="325">
        <v>1017</v>
      </c>
      <c r="S92" s="326">
        <v>1169</v>
      </c>
    </row>
    <row r="93" spans="1:19" ht="13.5" customHeight="1">
      <c r="A93" s="305" t="s">
        <v>169</v>
      </c>
      <c r="B93" s="324">
        <v>10597</v>
      </c>
      <c r="C93" s="325">
        <v>4748</v>
      </c>
      <c r="D93" s="325">
        <v>5849</v>
      </c>
      <c r="E93" s="324">
        <v>1113</v>
      </c>
      <c r="F93" s="325">
        <v>499</v>
      </c>
      <c r="G93" s="325">
        <v>614</v>
      </c>
      <c r="H93" s="324">
        <v>2223</v>
      </c>
      <c r="I93" s="325">
        <v>1006</v>
      </c>
      <c r="J93" s="325">
        <v>1217</v>
      </c>
      <c r="K93" s="324">
        <v>1948</v>
      </c>
      <c r="L93" s="325">
        <v>843</v>
      </c>
      <c r="M93" s="325">
        <v>1105</v>
      </c>
      <c r="N93" s="324">
        <v>3421</v>
      </c>
      <c r="O93" s="325">
        <v>1568</v>
      </c>
      <c r="P93" s="325">
        <v>1853</v>
      </c>
      <c r="Q93" s="324">
        <v>1892</v>
      </c>
      <c r="R93" s="325">
        <v>832</v>
      </c>
      <c r="S93" s="326">
        <v>1060</v>
      </c>
    </row>
    <row r="94" spans="1:19" ht="13.5" customHeight="1">
      <c r="A94" s="305" t="s">
        <v>166</v>
      </c>
      <c r="B94" s="324">
        <v>10993</v>
      </c>
      <c r="C94" s="325">
        <v>4926</v>
      </c>
      <c r="D94" s="325">
        <v>6067</v>
      </c>
      <c r="E94" s="324">
        <v>1135</v>
      </c>
      <c r="F94" s="325">
        <v>508</v>
      </c>
      <c r="G94" s="325">
        <v>627</v>
      </c>
      <c r="H94" s="324">
        <v>2233</v>
      </c>
      <c r="I94" s="325">
        <v>1008</v>
      </c>
      <c r="J94" s="325">
        <v>1225</v>
      </c>
      <c r="K94" s="324">
        <v>2051</v>
      </c>
      <c r="L94" s="325">
        <v>913</v>
      </c>
      <c r="M94" s="325">
        <v>1138</v>
      </c>
      <c r="N94" s="324">
        <v>3558</v>
      </c>
      <c r="O94" s="325">
        <v>1601</v>
      </c>
      <c r="P94" s="325">
        <v>1957</v>
      </c>
      <c r="Q94" s="324">
        <v>2016</v>
      </c>
      <c r="R94" s="325">
        <v>896</v>
      </c>
      <c r="S94" s="326">
        <v>1120</v>
      </c>
    </row>
    <row r="95" spans="1:19" ht="13.5" customHeight="1">
      <c r="A95" s="305" t="s">
        <v>191</v>
      </c>
      <c r="B95" s="324">
        <v>10394</v>
      </c>
      <c r="C95" s="325">
        <v>4644</v>
      </c>
      <c r="D95" s="325">
        <v>5750</v>
      </c>
      <c r="E95" s="324">
        <v>1125</v>
      </c>
      <c r="F95" s="325">
        <v>500</v>
      </c>
      <c r="G95" s="325">
        <v>625</v>
      </c>
      <c r="H95" s="324">
        <v>2130</v>
      </c>
      <c r="I95" s="325">
        <v>950</v>
      </c>
      <c r="J95" s="325">
        <v>1180</v>
      </c>
      <c r="K95" s="324">
        <v>1994</v>
      </c>
      <c r="L95" s="325">
        <v>862</v>
      </c>
      <c r="M95" s="325">
        <v>1132</v>
      </c>
      <c r="N95" s="324">
        <v>3305</v>
      </c>
      <c r="O95" s="325">
        <v>1513</v>
      </c>
      <c r="P95" s="325">
        <v>1792</v>
      </c>
      <c r="Q95" s="324">
        <v>1840</v>
      </c>
      <c r="R95" s="325">
        <v>819</v>
      </c>
      <c r="S95" s="326">
        <v>1021</v>
      </c>
    </row>
    <row r="96" spans="1:19" s="304" customFormat="1" ht="13.5" customHeight="1">
      <c r="A96" s="309" t="s">
        <v>94</v>
      </c>
      <c r="B96" s="322">
        <v>41833</v>
      </c>
      <c r="C96" s="319">
        <v>18085</v>
      </c>
      <c r="D96" s="319">
        <v>23748</v>
      </c>
      <c r="E96" s="322">
        <v>4569</v>
      </c>
      <c r="F96" s="319">
        <v>1979</v>
      </c>
      <c r="G96" s="319">
        <v>2590</v>
      </c>
      <c r="H96" s="322">
        <v>8665</v>
      </c>
      <c r="I96" s="319">
        <v>3736</v>
      </c>
      <c r="J96" s="319">
        <v>4929</v>
      </c>
      <c r="K96" s="322">
        <v>7886</v>
      </c>
      <c r="L96" s="319">
        <v>3467</v>
      </c>
      <c r="M96" s="319">
        <v>4419</v>
      </c>
      <c r="N96" s="322">
        <v>13112</v>
      </c>
      <c r="O96" s="319">
        <v>5661</v>
      </c>
      <c r="P96" s="319">
        <v>7451</v>
      </c>
      <c r="Q96" s="322">
        <v>7601</v>
      </c>
      <c r="R96" s="319">
        <v>3242</v>
      </c>
      <c r="S96" s="323">
        <v>4359</v>
      </c>
    </row>
    <row r="97" spans="1:19" ht="13.5" customHeight="1">
      <c r="A97" s="305" t="s">
        <v>168</v>
      </c>
      <c r="B97" s="324">
        <v>10321</v>
      </c>
      <c r="C97" s="325">
        <v>4485</v>
      </c>
      <c r="D97" s="325">
        <v>5836</v>
      </c>
      <c r="E97" s="324">
        <v>1060</v>
      </c>
      <c r="F97" s="325">
        <v>448</v>
      </c>
      <c r="G97" s="325">
        <v>612</v>
      </c>
      <c r="H97" s="324">
        <v>2184</v>
      </c>
      <c r="I97" s="325">
        <v>932</v>
      </c>
      <c r="J97" s="325">
        <v>1252</v>
      </c>
      <c r="K97" s="324">
        <v>1913</v>
      </c>
      <c r="L97" s="325">
        <v>839</v>
      </c>
      <c r="M97" s="325">
        <v>1074</v>
      </c>
      <c r="N97" s="324">
        <v>3233</v>
      </c>
      <c r="O97" s="325">
        <v>1430</v>
      </c>
      <c r="P97" s="325">
        <v>1803</v>
      </c>
      <c r="Q97" s="324">
        <v>1931</v>
      </c>
      <c r="R97" s="325">
        <v>836</v>
      </c>
      <c r="S97" s="326">
        <v>1095</v>
      </c>
    </row>
    <row r="98" spans="1:19" ht="13.5" customHeight="1">
      <c r="A98" s="305" t="s">
        <v>228</v>
      </c>
      <c r="B98" s="324">
        <v>10136</v>
      </c>
      <c r="C98" s="325">
        <v>4438</v>
      </c>
      <c r="D98" s="325">
        <v>5698</v>
      </c>
      <c r="E98" s="324">
        <v>1110</v>
      </c>
      <c r="F98" s="325">
        <v>447</v>
      </c>
      <c r="G98" s="325">
        <v>663</v>
      </c>
      <c r="H98" s="324">
        <v>2069</v>
      </c>
      <c r="I98" s="325">
        <v>897</v>
      </c>
      <c r="J98" s="325">
        <v>1172</v>
      </c>
      <c r="K98" s="324">
        <v>1945</v>
      </c>
      <c r="L98" s="325">
        <v>864</v>
      </c>
      <c r="M98" s="325">
        <v>1081</v>
      </c>
      <c r="N98" s="324">
        <v>3174</v>
      </c>
      <c r="O98" s="325">
        <v>1435</v>
      </c>
      <c r="P98" s="325">
        <v>1739</v>
      </c>
      <c r="Q98" s="324">
        <v>1838</v>
      </c>
      <c r="R98" s="325">
        <v>795</v>
      </c>
      <c r="S98" s="326">
        <v>1043</v>
      </c>
    </row>
    <row r="99" spans="1:19" ht="13.5" customHeight="1">
      <c r="A99" s="305" t="s">
        <v>165</v>
      </c>
      <c r="B99" s="324">
        <v>7041</v>
      </c>
      <c r="C99" s="325">
        <v>3124</v>
      </c>
      <c r="D99" s="325">
        <v>3917</v>
      </c>
      <c r="E99" s="324">
        <v>796</v>
      </c>
      <c r="F99" s="325">
        <v>358</v>
      </c>
      <c r="G99" s="325">
        <v>438</v>
      </c>
      <c r="H99" s="324">
        <v>1454</v>
      </c>
      <c r="I99" s="325">
        <v>643</v>
      </c>
      <c r="J99" s="325">
        <v>811</v>
      </c>
      <c r="K99" s="324">
        <v>1310</v>
      </c>
      <c r="L99" s="325">
        <v>585</v>
      </c>
      <c r="M99" s="325">
        <v>725</v>
      </c>
      <c r="N99" s="324">
        <v>2196</v>
      </c>
      <c r="O99" s="325">
        <v>953</v>
      </c>
      <c r="P99" s="325">
        <v>1243</v>
      </c>
      <c r="Q99" s="324">
        <v>1285</v>
      </c>
      <c r="R99" s="325">
        <v>585</v>
      </c>
      <c r="S99" s="326">
        <v>700</v>
      </c>
    </row>
    <row r="100" spans="1:19" ht="13.5" customHeight="1">
      <c r="A100" s="305" t="s">
        <v>167</v>
      </c>
      <c r="B100" s="324">
        <v>7701</v>
      </c>
      <c r="C100" s="325">
        <v>3271</v>
      </c>
      <c r="D100" s="325">
        <v>4430</v>
      </c>
      <c r="E100" s="324">
        <v>867</v>
      </c>
      <c r="F100" s="325">
        <v>373</v>
      </c>
      <c r="G100" s="325">
        <v>494</v>
      </c>
      <c r="H100" s="324">
        <v>1595</v>
      </c>
      <c r="I100" s="325">
        <v>692</v>
      </c>
      <c r="J100" s="325">
        <v>903</v>
      </c>
      <c r="K100" s="324">
        <v>1438</v>
      </c>
      <c r="L100" s="325">
        <v>626</v>
      </c>
      <c r="M100" s="325">
        <v>812</v>
      </c>
      <c r="N100" s="324">
        <v>2446</v>
      </c>
      <c r="O100" s="325">
        <v>1029</v>
      </c>
      <c r="P100" s="325">
        <v>1417</v>
      </c>
      <c r="Q100" s="324">
        <v>1355</v>
      </c>
      <c r="R100" s="325">
        <v>551</v>
      </c>
      <c r="S100" s="326">
        <v>804</v>
      </c>
    </row>
    <row r="101" spans="1:19" ht="13.5" customHeight="1">
      <c r="A101" s="305" t="s">
        <v>176</v>
      </c>
      <c r="B101" s="324">
        <v>6634</v>
      </c>
      <c r="C101" s="325">
        <v>2767</v>
      </c>
      <c r="D101" s="325">
        <v>3867</v>
      </c>
      <c r="E101" s="324">
        <v>736</v>
      </c>
      <c r="F101" s="325">
        <v>353</v>
      </c>
      <c r="G101" s="325">
        <v>383</v>
      </c>
      <c r="H101" s="324">
        <v>1363</v>
      </c>
      <c r="I101" s="325">
        <v>572</v>
      </c>
      <c r="J101" s="325">
        <v>791</v>
      </c>
      <c r="K101" s="324">
        <v>1280</v>
      </c>
      <c r="L101" s="325">
        <v>553</v>
      </c>
      <c r="M101" s="325">
        <v>727</v>
      </c>
      <c r="N101" s="324">
        <v>2063</v>
      </c>
      <c r="O101" s="325">
        <v>814</v>
      </c>
      <c r="P101" s="325">
        <v>1249</v>
      </c>
      <c r="Q101" s="324">
        <v>1192</v>
      </c>
      <c r="R101" s="325">
        <v>475</v>
      </c>
      <c r="S101" s="326">
        <v>717</v>
      </c>
    </row>
    <row r="102" spans="1:19" s="304" customFormat="1" ht="13.5" customHeight="1">
      <c r="A102" s="309" t="s">
        <v>100</v>
      </c>
      <c r="B102" s="322">
        <v>31839</v>
      </c>
      <c r="C102" s="319">
        <v>12673</v>
      </c>
      <c r="D102" s="319">
        <v>19166</v>
      </c>
      <c r="E102" s="322">
        <v>3783</v>
      </c>
      <c r="F102" s="319">
        <v>1607</v>
      </c>
      <c r="G102" s="319">
        <v>2176</v>
      </c>
      <c r="H102" s="322">
        <v>6417</v>
      </c>
      <c r="I102" s="319">
        <v>2557</v>
      </c>
      <c r="J102" s="319">
        <v>3860</v>
      </c>
      <c r="K102" s="322">
        <v>5862</v>
      </c>
      <c r="L102" s="319">
        <v>2479</v>
      </c>
      <c r="M102" s="319">
        <v>3383</v>
      </c>
      <c r="N102" s="322">
        <v>9854</v>
      </c>
      <c r="O102" s="319">
        <v>3967</v>
      </c>
      <c r="P102" s="319">
        <v>5887</v>
      </c>
      <c r="Q102" s="322">
        <v>5923</v>
      </c>
      <c r="R102" s="319">
        <v>2063</v>
      </c>
      <c r="S102" s="323">
        <v>3860</v>
      </c>
    </row>
    <row r="103" spans="1:19" ht="13.5" customHeight="1">
      <c r="A103" s="305" t="s">
        <v>163</v>
      </c>
      <c r="B103" s="324">
        <v>7824</v>
      </c>
      <c r="C103" s="325">
        <v>3329</v>
      </c>
      <c r="D103" s="325">
        <v>4495</v>
      </c>
      <c r="E103" s="324">
        <v>885</v>
      </c>
      <c r="F103" s="325">
        <v>363</v>
      </c>
      <c r="G103" s="325">
        <v>522</v>
      </c>
      <c r="H103" s="324">
        <v>1609</v>
      </c>
      <c r="I103" s="325">
        <v>678</v>
      </c>
      <c r="J103" s="325">
        <v>931</v>
      </c>
      <c r="K103" s="324">
        <v>1425</v>
      </c>
      <c r="L103" s="325">
        <v>639</v>
      </c>
      <c r="M103" s="325">
        <v>786</v>
      </c>
      <c r="N103" s="324">
        <v>2474</v>
      </c>
      <c r="O103" s="325">
        <v>1088</v>
      </c>
      <c r="P103" s="325">
        <v>1386</v>
      </c>
      <c r="Q103" s="324">
        <v>1431</v>
      </c>
      <c r="R103" s="325">
        <v>561</v>
      </c>
      <c r="S103" s="326">
        <v>870</v>
      </c>
    </row>
    <row r="104" spans="1:19" ht="13.5" customHeight="1">
      <c r="A104" s="305" t="s">
        <v>162</v>
      </c>
      <c r="B104" s="324">
        <v>7801</v>
      </c>
      <c r="C104" s="325">
        <v>3197</v>
      </c>
      <c r="D104" s="325">
        <v>4604</v>
      </c>
      <c r="E104" s="324">
        <v>938</v>
      </c>
      <c r="F104" s="325">
        <v>402</v>
      </c>
      <c r="G104" s="325">
        <v>536</v>
      </c>
      <c r="H104" s="324">
        <v>1571</v>
      </c>
      <c r="I104" s="325">
        <v>654</v>
      </c>
      <c r="J104" s="325">
        <v>917</v>
      </c>
      <c r="K104" s="324">
        <v>1404</v>
      </c>
      <c r="L104" s="325">
        <v>577</v>
      </c>
      <c r="M104" s="325">
        <v>827</v>
      </c>
      <c r="N104" s="324">
        <v>2419</v>
      </c>
      <c r="O104" s="325">
        <v>1023</v>
      </c>
      <c r="P104" s="325">
        <v>1396</v>
      </c>
      <c r="Q104" s="324">
        <v>1469</v>
      </c>
      <c r="R104" s="325">
        <v>541</v>
      </c>
      <c r="S104" s="326">
        <v>928</v>
      </c>
    </row>
    <row r="105" spans="1:19" ht="13.5" customHeight="1">
      <c r="A105" s="305" t="s">
        <v>160</v>
      </c>
      <c r="B105" s="324">
        <v>6063</v>
      </c>
      <c r="C105" s="325">
        <v>2324</v>
      </c>
      <c r="D105" s="325">
        <v>3739</v>
      </c>
      <c r="E105" s="324">
        <v>745</v>
      </c>
      <c r="F105" s="325">
        <v>311</v>
      </c>
      <c r="G105" s="325">
        <v>434</v>
      </c>
      <c r="H105" s="324">
        <v>1193</v>
      </c>
      <c r="I105" s="325">
        <v>468</v>
      </c>
      <c r="J105" s="325">
        <v>725</v>
      </c>
      <c r="K105" s="324">
        <v>1140</v>
      </c>
      <c r="L105" s="325">
        <v>469</v>
      </c>
      <c r="M105" s="325">
        <v>671</v>
      </c>
      <c r="N105" s="324">
        <v>1835</v>
      </c>
      <c r="O105" s="325">
        <v>687</v>
      </c>
      <c r="P105" s="325">
        <v>1148</v>
      </c>
      <c r="Q105" s="324">
        <v>1150</v>
      </c>
      <c r="R105" s="325">
        <v>389</v>
      </c>
      <c r="S105" s="326">
        <v>761</v>
      </c>
    </row>
    <row r="106" spans="1:19" ht="13.5" customHeight="1">
      <c r="A106" s="305" t="s">
        <v>161</v>
      </c>
      <c r="B106" s="324">
        <v>5366</v>
      </c>
      <c r="C106" s="325">
        <v>2044</v>
      </c>
      <c r="D106" s="325">
        <v>3322</v>
      </c>
      <c r="E106" s="324">
        <v>651</v>
      </c>
      <c r="F106" s="325">
        <v>281</v>
      </c>
      <c r="G106" s="325">
        <v>370</v>
      </c>
      <c r="H106" s="324">
        <v>1063</v>
      </c>
      <c r="I106" s="325">
        <v>420</v>
      </c>
      <c r="J106" s="325">
        <v>643</v>
      </c>
      <c r="K106" s="324">
        <v>976</v>
      </c>
      <c r="L106" s="325">
        <v>407</v>
      </c>
      <c r="M106" s="325">
        <v>569</v>
      </c>
      <c r="N106" s="324">
        <v>1695</v>
      </c>
      <c r="O106" s="325">
        <v>633</v>
      </c>
      <c r="P106" s="325">
        <v>1062</v>
      </c>
      <c r="Q106" s="324">
        <v>981</v>
      </c>
      <c r="R106" s="325">
        <v>303</v>
      </c>
      <c r="S106" s="326">
        <v>678</v>
      </c>
    </row>
    <row r="107" spans="1:19" ht="13.5" customHeight="1">
      <c r="A107" s="305" t="s">
        <v>155</v>
      </c>
      <c r="B107" s="324">
        <v>4785</v>
      </c>
      <c r="C107" s="325">
        <v>1779</v>
      </c>
      <c r="D107" s="325">
        <v>3006</v>
      </c>
      <c r="E107" s="324">
        <v>564</v>
      </c>
      <c r="F107" s="325">
        <v>250</v>
      </c>
      <c r="G107" s="325">
        <v>314</v>
      </c>
      <c r="H107" s="324">
        <v>981</v>
      </c>
      <c r="I107" s="325">
        <v>337</v>
      </c>
      <c r="J107" s="325">
        <v>644</v>
      </c>
      <c r="K107" s="324">
        <v>917</v>
      </c>
      <c r="L107" s="325">
        <v>387</v>
      </c>
      <c r="M107" s="325">
        <v>530</v>
      </c>
      <c r="N107" s="324">
        <v>1431</v>
      </c>
      <c r="O107" s="325">
        <v>536</v>
      </c>
      <c r="P107" s="325">
        <v>895</v>
      </c>
      <c r="Q107" s="324">
        <v>892</v>
      </c>
      <c r="R107" s="325">
        <v>269</v>
      </c>
      <c r="S107" s="326">
        <v>623</v>
      </c>
    </row>
    <row r="108" spans="1:19" s="304" customFormat="1" ht="13.5" customHeight="1">
      <c r="A108" s="309" t="s">
        <v>107</v>
      </c>
      <c r="B108" s="322">
        <v>15903</v>
      </c>
      <c r="C108" s="319">
        <v>5167</v>
      </c>
      <c r="D108" s="319">
        <v>10736</v>
      </c>
      <c r="E108" s="322">
        <v>1840</v>
      </c>
      <c r="F108" s="319">
        <v>748</v>
      </c>
      <c r="G108" s="319">
        <v>1092</v>
      </c>
      <c r="H108" s="322">
        <v>3220</v>
      </c>
      <c r="I108" s="319">
        <v>1082</v>
      </c>
      <c r="J108" s="319">
        <v>2138</v>
      </c>
      <c r="K108" s="322">
        <v>2908</v>
      </c>
      <c r="L108" s="319">
        <v>942</v>
      </c>
      <c r="M108" s="319">
        <v>1966</v>
      </c>
      <c r="N108" s="322">
        <v>4863</v>
      </c>
      <c r="O108" s="319">
        <v>1546</v>
      </c>
      <c r="P108" s="319">
        <v>3317</v>
      </c>
      <c r="Q108" s="322">
        <v>3072</v>
      </c>
      <c r="R108" s="319">
        <v>849</v>
      </c>
      <c r="S108" s="323">
        <v>2223</v>
      </c>
    </row>
    <row r="109" spans="1:19" ht="13.5" customHeight="1">
      <c r="A109" s="305" t="s">
        <v>153</v>
      </c>
      <c r="B109" s="324">
        <v>4262</v>
      </c>
      <c r="C109" s="325">
        <v>1490</v>
      </c>
      <c r="D109" s="325">
        <v>2772</v>
      </c>
      <c r="E109" s="324">
        <v>469</v>
      </c>
      <c r="F109" s="325">
        <v>195</v>
      </c>
      <c r="G109" s="325">
        <v>274</v>
      </c>
      <c r="H109" s="324">
        <v>877</v>
      </c>
      <c r="I109" s="325">
        <v>307</v>
      </c>
      <c r="J109" s="325">
        <v>570</v>
      </c>
      <c r="K109" s="324">
        <v>782</v>
      </c>
      <c r="L109" s="325">
        <v>270</v>
      </c>
      <c r="M109" s="325">
        <v>512</v>
      </c>
      <c r="N109" s="324">
        <v>1325</v>
      </c>
      <c r="O109" s="325">
        <v>465</v>
      </c>
      <c r="P109" s="325">
        <v>860</v>
      </c>
      <c r="Q109" s="324">
        <v>809</v>
      </c>
      <c r="R109" s="325">
        <v>253</v>
      </c>
      <c r="S109" s="326">
        <v>556</v>
      </c>
    </row>
    <row r="110" spans="1:19" ht="13.5" customHeight="1">
      <c r="A110" s="305" t="s">
        <v>164</v>
      </c>
      <c r="B110" s="324">
        <v>3706</v>
      </c>
      <c r="C110" s="325">
        <v>1260</v>
      </c>
      <c r="D110" s="325">
        <v>2446</v>
      </c>
      <c r="E110" s="324">
        <v>450</v>
      </c>
      <c r="F110" s="325">
        <v>185</v>
      </c>
      <c r="G110" s="325">
        <v>265</v>
      </c>
      <c r="H110" s="324">
        <v>736</v>
      </c>
      <c r="I110" s="325">
        <v>274</v>
      </c>
      <c r="J110" s="325">
        <v>462</v>
      </c>
      <c r="K110" s="324">
        <v>682</v>
      </c>
      <c r="L110" s="325">
        <v>225</v>
      </c>
      <c r="M110" s="325">
        <v>457</v>
      </c>
      <c r="N110" s="324">
        <v>1102</v>
      </c>
      <c r="O110" s="325">
        <v>375</v>
      </c>
      <c r="P110" s="325">
        <v>727</v>
      </c>
      <c r="Q110" s="324">
        <v>736</v>
      </c>
      <c r="R110" s="325">
        <v>201</v>
      </c>
      <c r="S110" s="326">
        <v>535</v>
      </c>
    </row>
    <row r="111" spans="1:19" ht="13.5" customHeight="1">
      <c r="A111" s="305" t="s">
        <v>159</v>
      </c>
      <c r="B111" s="324">
        <v>3086</v>
      </c>
      <c r="C111" s="325">
        <v>983</v>
      </c>
      <c r="D111" s="325">
        <v>2103</v>
      </c>
      <c r="E111" s="324">
        <v>366</v>
      </c>
      <c r="F111" s="325">
        <v>153</v>
      </c>
      <c r="G111" s="325">
        <v>213</v>
      </c>
      <c r="H111" s="324">
        <v>624</v>
      </c>
      <c r="I111" s="325">
        <v>195</v>
      </c>
      <c r="J111" s="325">
        <v>429</v>
      </c>
      <c r="K111" s="324">
        <v>563</v>
      </c>
      <c r="L111" s="325">
        <v>189</v>
      </c>
      <c r="M111" s="325">
        <v>374</v>
      </c>
      <c r="N111" s="324">
        <v>933</v>
      </c>
      <c r="O111" s="325">
        <v>291</v>
      </c>
      <c r="P111" s="325">
        <v>642</v>
      </c>
      <c r="Q111" s="324">
        <v>600</v>
      </c>
      <c r="R111" s="325">
        <v>155</v>
      </c>
      <c r="S111" s="326">
        <v>445</v>
      </c>
    </row>
    <row r="112" spans="1:19" ht="13.5" customHeight="1">
      <c r="A112" s="305" t="s">
        <v>147</v>
      </c>
      <c r="B112" s="324">
        <v>2725</v>
      </c>
      <c r="C112" s="325">
        <v>828</v>
      </c>
      <c r="D112" s="325">
        <v>1897</v>
      </c>
      <c r="E112" s="324">
        <v>308</v>
      </c>
      <c r="F112" s="325">
        <v>114</v>
      </c>
      <c r="G112" s="325">
        <v>194</v>
      </c>
      <c r="H112" s="324">
        <v>530</v>
      </c>
      <c r="I112" s="325">
        <v>182</v>
      </c>
      <c r="J112" s="325">
        <v>348</v>
      </c>
      <c r="K112" s="324">
        <v>501</v>
      </c>
      <c r="L112" s="325">
        <v>147</v>
      </c>
      <c r="M112" s="325">
        <v>354</v>
      </c>
      <c r="N112" s="324">
        <v>837</v>
      </c>
      <c r="O112" s="325">
        <v>235</v>
      </c>
      <c r="P112" s="325">
        <v>602</v>
      </c>
      <c r="Q112" s="324">
        <v>549</v>
      </c>
      <c r="R112" s="325">
        <v>150</v>
      </c>
      <c r="S112" s="326">
        <v>399</v>
      </c>
    </row>
    <row r="113" spans="1:19" ht="13.5" customHeight="1">
      <c r="A113" s="305" t="s">
        <v>157</v>
      </c>
      <c r="B113" s="324">
        <v>2124</v>
      </c>
      <c r="C113" s="325">
        <v>606</v>
      </c>
      <c r="D113" s="325">
        <v>1518</v>
      </c>
      <c r="E113" s="324">
        <v>247</v>
      </c>
      <c r="F113" s="325">
        <v>101</v>
      </c>
      <c r="G113" s="325">
        <v>146</v>
      </c>
      <c r="H113" s="324">
        <v>453</v>
      </c>
      <c r="I113" s="325">
        <v>124</v>
      </c>
      <c r="J113" s="325">
        <v>329</v>
      </c>
      <c r="K113" s="324">
        <v>380</v>
      </c>
      <c r="L113" s="325">
        <v>111</v>
      </c>
      <c r="M113" s="325">
        <v>269</v>
      </c>
      <c r="N113" s="324">
        <v>666</v>
      </c>
      <c r="O113" s="325">
        <v>180</v>
      </c>
      <c r="P113" s="325">
        <v>486</v>
      </c>
      <c r="Q113" s="324">
        <v>378</v>
      </c>
      <c r="R113" s="325">
        <v>90</v>
      </c>
      <c r="S113" s="326">
        <v>288</v>
      </c>
    </row>
    <row r="114" spans="1:19" s="304" customFormat="1" ht="13.5" customHeight="1">
      <c r="A114" s="309" t="s">
        <v>116</v>
      </c>
      <c r="B114" s="322">
        <v>5478</v>
      </c>
      <c r="C114" s="319">
        <v>1265</v>
      </c>
      <c r="D114" s="319">
        <v>4213</v>
      </c>
      <c r="E114" s="322">
        <v>616</v>
      </c>
      <c r="F114" s="319">
        <v>184</v>
      </c>
      <c r="G114" s="319">
        <v>432</v>
      </c>
      <c r="H114" s="322">
        <v>1116</v>
      </c>
      <c r="I114" s="319">
        <v>272</v>
      </c>
      <c r="J114" s="319">
        <v>844</v>
      </c>
      <c r="K114" s="322">
        <v>1020</v>
      </c>
      <c r="L114" s="319">
        <v>246</v>
      </c>
      <c r="M114" s="319">
        <v>774</v>
      </c>
      <c r="N114" s="322">
        <v>1675</v>
      </c>
      <c r="O114" s="319">
        <v>392</v>
      </c>
      <c r="P114" s="319">
        <v>1283</v>
      </c>
      <c r="Q114" s="322">
        <v>1051</v>
      </c>
      <c r="R114" s="319">
        <v>171</v>
      </c>
      <c r="S114" s="323">
        <v>880</v>
      </c>
    </row>
    <row r="115" spans="1:19" ht="13.5" customHeight="1">
      <c r="A115" s="305" t="s">
        <v>150</v>
      </c>
      <c r="B115" s="324">
        <v>1672</v>
      </c>
      <c r="C115" s="325">
        <v>413</v>
      </c>
      <c r="D115" s="325">
        <v>1259</v>
      </c>
      <c r="E115" s="324">
        <v>170</v>
      </c>
      <c r="F115" s="325">
        <v>50</v>
      </c>
      <c r="G115" s="325">
        <v>120</v>
      </c>
      <c r="H115" s="324">
        <v>358</v>
      </c>
      <c r="I115" s="325">
        <v>85</v>
      </c>
      <c r="J115" s="325">
        <v>273</v>
      </c>
      <c r="K115" s="324">
        <v>321</v>
      </c>
      <c r="L115" s="325">
        <v>89</v>
      </c>
      <c r="M115" s="325">
        <v>232</v>
      </c>
      <c r="N115" s="324">
        <v>509</v>
      </c>
      <c r="O115" s="325">
        <v>138</v>
      </c>
      <c r="P115" s="325">
        <v>371</v>
      </c>
      <c r="Q115" s="324">
        <v>314</v>
      </c>
      <c r="R115" s="325">
        <v>51</v>
      </c>
      <c r="S115" s="326">
        <v>263</v>
      </c>
    </row>
    <row r="116" spans="1:19" ht="13.5" customHeight="1">
      <c r="A116" s="305" t="s">
        <v>171</v>
      </c>
      <c r="B116" s="324">
        <v>1303</v>
      </c>
      <c r="C116" s="325">
        <v>342</v>
      </c>
      <c r="D116" s="325">
        <v>961</v>
      </c>
      <c r="E116" s="324">
        <v>142</v>
      </c>
      <c r="F116" s="325">
        <v>47</v>
      </c>
      <c r="G116" s="325">
        <v>95</v>
      </c>
      <c r="H116" s="324">
        <v>270</v>
      </c>
      <c r="I116" s="325">
        <v>74</v>
      </c>
      <c r="J116" s="325">
        <v>196</v>
      </c>
      <c r="K116" s="324">
        <v>224</v>
      </c>
      <c r="L116" s="325">
        <v>57</v>
      </c>
      <c r="M116" s="325">
        <v>167</v>
      </c>
      <c r="N116" s="324">
        <v>417</v>
      </c>
      <c r="O116" s="325">
        <v>117</v>
      </c>
      <c r="P116" s="325">
        <v>300</v>
      </c>
      <c r="Q116" s="324">
        <v>250</v>
      </c>
      <c r="R116" s="325">
        <v>47</v>
      </c>
      <c r="S116" s="326">
        <v>203</v>
      </c>
    </row>
    <row r="117" spans="1:19" ht="13.5" customHeight="1">
      <c r="A117" s="305" t="s">
        <v>158</v>
      </c>
      <c r="B117" s="324">
        <v>984</v>
      </c>
      <c r="C117" s="325">
        <v>186</v>
      </c>
      <c r="D117" s="325">
        <v>798</v>
      </c>
      <c r="E117" s="324">
        <v>123</v>
      </c>
      <c r="F117" s="325">
        <v>40</v>
      </c>
      <c r="G117" s="325">
        <v>83</v>
      </c>
      <c r="H117" s="324">
        <v>172</v>
      </c>
      <c r="I117" s="325">
        <v>37</v>
      </c>
      <c r="J117" s="325">
        <v>135</v>
      </c>
      <c r="K117" s="324">
        <v>188</v>
      </c>
      <c r="L117" s="325">
        <v>33</v>
      </c>
      <c r="M117" s="325">
        <v>155</v>
      </c>
      <c r="N117" s="324">
        <v>315</v>
      </c>
      <c r="O117" s="325">
        <v>56</v>
      </c>
      <c r="P117" s="325">
        <v>259</v>
      </c>
      <c r="Q117" s="324">
        <v>186</v>
      </c>
      <c r="R117" s="325">
        <v>20</v>
      </c>
      <c r="S117" s="326">
        <v>166</v>
      </c>
    </row>
    <row r="118" spans="1:19" ht="13.5" customHeight="1">
      <c r="A118" s="305" t="s">
        <v>154</v>
      </c>
      <c r="B118" s="324">
        <v>917</v>
      </c>
      <c r="C118" s="325">
        <v>193</v>
      </c>
      <c r="D118" s="325">
        <v>724</v>
      </c>
      <c r="E118" s="324">
        <v>112</v>
      </c>
      <c r="F118" s="325">
        <v>32</v>
      </c>
      <c r="G118" s="325">
        <v>80</v>
      </c>
      <c r="H118" s="324">
        <v>179</v>
      </c>
      <c r="I118" s="325">
        <v>44</v>
      </c>
      <c r="J118" s="325">
        <v>135</v>
      </c>
      <c r="K118" s="324">
        <v>166</v>
      </c>
      <c r="L118" s="325">
        <v>38</v>
      </c>
      <c r="M118" s="325">
        <v>128</v>
      </c>
      <c r="N118" s="324">
        <v>279</v>
      </c>
      <c r="O118" s="325">
        <v>50</v>
      </c>
      <c r="P118" s="325">
        <v>229</v>
      </c>
      <c r="Q118" s="324">
        <v>181</v>
      </c>
      <c r="R118" s="325">
        <v>29</v>
      </c>
      <c r="S118" s="326">
        <v>152</v>
      </c>
    </row>
    <row r="119" spans="1:19" ht="13.5" customHeight="1">
      <c r="A119" s="305" t="s">
        <v>148</v>
      </c>
      <c r="B119" s="324">
        <v>602</v>
      </c>
      <c r="C119" s="325">
        <v>131</v>
      </c>
      <c r="D119" s="325">
        <v>471</v>
      </c>
      <c r="E119" s="324">
        <v>69</v>
      </c>
      <c r="F119" s="325">
        <v>15</v>
      </c>
      <c r="G119" s="325">
        <v>54</v>
      </c>
      <c r="H119" s="324">
        <v>137</v>
      </c>
      <c r="I119" s="325">
        <v>32</v>
      </c>
      <c r="J119" s="325">
        <v>105</v>
      </c>
      <c r="K119" s="324">
        <v>121</v>
      </c>
      <c r="L119" s="325">
        <v>29</v>
      </c>
      <c r="M119" s="325">
        <v>92</v>
      </c>
      <c r="N119" s="324">
        <v>155</v>
      </c>
      <c r="O119" s="325">
        <v>31</v>
      </c>
      <c r="P119" s="325">
        <v>124</v>
      </c>
      <c r="Q119" s="324">
        <v>120</v>
      </c>
      <c r="R119" s="325">
        <v>24</v>
      </c>
      <c r="S119" s="326">
        <v>96</v>
      </c>
    </row>
    <row r="120" spans="1:19" s="304" customFormat="1" ht="13.5" customHeight="1">
      <c r="A120" s="309" t="s">
        <v>117</v>
      </c>
      <c r="B120" s="322">
        <v>1099</v>
      </c>
      <c r="C120" s="319">
        <v>191</v>
      </c>
      <c r="D120" s="319">
        <v>908</v>
      </c>
      <c r="E120" s="322">
        <v>110</v>
      </c>
      <c r="F120" s="319">
        <v>27</v>
      </c>
      <c r="G120" s="319">
        <v>83</v>
      </c>
      <c r="H120" s="322">
        <v>234</v>
      </c>
      <c r="I120" s="319">
        <v>44</v>
      </c>
      <c r="J120" s="319">
        <v>190</v>
      </c>
      <c r="K120" s="322">
        <v>210</v>
      </c>
      <c r="L120" s="319">
        <v>28</v>
      </c>
      <c r="M120" s="319">
        <v>182</v>
      </c>
      <c r="N120" s="322">
        <v>341</v>
      </c>
      <c r="O120" s="319">
        <v>62</v>
      </c>
      <c r="P120" s="319">
        <v>279</v>
      </c>
      <c r="Q120" s="322">
        <v>204</v>
      </c>
      <c r="R120" s="319">
        <v>30</v>
      </c>
      <c r="S120" s="323">
        <v>174</v>
      </c>
    </row>
    <row r="121" spans="1:19" ht="13.5" customHeight="1">
      <c r="A121" s="305" t="s">
        <v>152</v>
      </c>
      <c r="B121" s="324">
        <v>417</v>
      </c>
      <c r="C121" s="325">
        <v>72</v>
      </c>
      <c r="D121" s="325">
        <v>345</v>
      </c>
      <c r="E121" s="324">
        <v>43</v>
      </c>
      <c r="F121" s="325">
        <v>11</v>
      </c>
      <c r="G121" s="325">
        <v>32</v>
      </c>
      <c r="H121" s="324">
        <v>92</v>
      </c>
      <c r="I121" s="325">
        <v>19</v>
      </c>
      <c r="J121" s="325">
        <v>73</v>
      </c>
      <c r="K121" s="324">
        <v>74</v>
      </c>
      <c r="L121" s="325">
        <v>10</v>
      </c>
      <c r="M121" s="325">
        <v>64</v>
      </c>
      <c r="N121" s="324">
        <v>135</v>
      </c>
      <c r="O121" s="325">
        <v>21</v>
      </c>
      <c r="P121" s="325">
        <v>114</v>
      </c>
      <c r="Q121" s="324">
        <v>73</v>
      </c>
      <c r="R121" s="325">
        <v>11</v>
      </c>
      <c r="S121" s="326">
        <v>62</v>
      </c>
    </row>
    <row r="122" spans="1:19" ht="13.5" customHeight="1">
      <c r="A122" s="305" t="s">
        <v>149</v>
      </c>
      <c r="B122" s="324">
        <v>301</v>
      </c>
      <c r="C122" s="325">
        <v>59</v>
      </c>
      <c r="D122" s="325">
        <v>242</v>
      </c>
      <c r="E122" s="324">
        <v>23</v>
      </c>
      <c r="F122" s="325">
        <v>8</v>
      </c>
      <c r="G122" s="325">
        <v>15</v>
      </c>
      <c r="H122" s="324">
        <v>61</v>
      </c>
      <c r="I122" s="325">
        <v>11</v>
      </c>
      <c r="J122" s="325">
        <v>50</v>
      </c>
      <c r="K122" s="324">
        <v>60</v>
      </c>
      <c r="L122" s="325">
        <v>8</v>
      </c>
      <c r="M122" s="325">
        <v>52</v>
      </c>
      <c r="N122" s="324">
        <v>100</v>
      </c>
      <c r="O122" s="325">
        <v>23</v>
      </c>
      <c r="P122" s="325">
        <v>77</v>
      </c>
      <c r="Q122" s="324">
        <v>57</v>
      </c>
      <c r="R122" s="325">
        <v>9</v>
      </c>
      <c r="S122" s="326">
        <v>48</v>
      </c>
    </row>
    <row r="123" spans="1:19" ht="13.5" customHeight="1">
      <c r="A123" s="305" t="s">
        <v>172</v>
      </c>
      <c r="B123" s="324">
        <v>200</v>
      </c>
      <c r="C123" s="325">
        <v>31</v>
      </c>
      <c r="D123" s="325">
        <v>169</v>
      </c>
      <c r="E123" s="324">
        <v>22</v>
      </c>
      <c r="F123" s="325">
        <v>3</v>
      </c>
      <c r="G123" s="325">
        <v>19</v>
      </c>
      <c r="H123" s="324">
        <v>38</v>
      </c>
      <c r="I123" s="325">
        <v>10</v>
      </c>
      <c r="J123" s="325">
        <v>28</v>
      </c>
      <c r="K123" s="324">
        <v>38</v>
      </c>
      <c r="L123" s="325">
        <v>4</v>
      </c>
      <c r="M123" s="325">
        <v>34</v>
      </c>
      <c r="N123" s="324">
        <v>65</v>
      </c>
      <c r="O123" s="325">
        <v>10</v>
      </c>
      <c r="P123" s="325">
        <v>55</v>
      </c>
      <c r="Q123" s="324">
        <v>37</v>
      </c>
      <c r="R123" s="325">
        <v>4</v>
      </c>
      <c r="S123" s="326">
        <v>33</v>
      </c>
    </row>
    <row r="124" spans="1:19" ht="13.5" customHeight="1">
      <c r="A124" s="305" t="s">
        <v>156</v>
      </c>
      <c r="B124" s="324">
        <v>117</v>
      </c>
      <c r="C124" s="325">
        <v>16</v>
      </c>
      <c r="D124" s="325">
        <v>101</v>
      </c>
      <c r="E124" s="324">
        <v>17</v>
      </c>
      <c r="F124" s="325">
        <v>3</v>
      </c>
      <c r="G124" s="325">
        <v>14</v>
      </c>
      <c r="H124" s="324">
        <v>25</v>
      </c>
      <c r="I124" s="325">
        <v>2</v>
      </c>
      <c r="J124" s="325">
        <v>23</v>
      </c>
      <c r="K124" s="324">
        <v>25</v>
      </c>
      <c r="L124" s="325">
        <v>2</v>
      </c>
      <c r="M124" s="325">
        <v>23</v>
      </c>
      <c r="N124" s="324">
        <v>27</v>
      </c>
      <c r="O124" s="325">
        <v>6</v>
      </c>
      <c r="P124" s="325">
        <v>21</v>
      </c>
      <c r="Q124" s="324">
        <v>23</v>
      </c>
      <c r="R124" s="325">
        <v>3</v>
      </c>
      <c r="S124" s="326">
        <v>20</v>
      </c>
    </row>
    <row r="125" spans="1:19" ht="13.5" customHeight="1">
      <c r="A125" s="305" t="s">
        <v>151</v>
      </c>
      <c r="B125" s="324">
        <v>64</v>
      </c>
      <c r="C125" s="325">
        <v>13</v>
      </c>
      <c r="D125" s="325">
        <v>51</v>
      </c>
      <c r="E125" s="324">
        <v>5</v>
      </c>
      <c r="F125" s="325">
        <v>2</v>
      </c>
      <c r="G125" s="325">
        <v>3</v>
      </c>
      <c r="H125" s="324">
        <v>18</v>
      </c>
      <c r="I125" s="325">
        <v>2</v>
      </c>
      <c r="J125" s="325">
        <v>16</v>
      </c>
      <c r="K125" s="324">
        <v>13</v>
      </c>
      <c r="L125" s="325">
        <v>4</v>
      </c>
      <c r="M125" s="325">
        <v>9</v>
      </c>
      <c r="N125" s="324">
        <v>14</v>
      </c>
      <c r="O125" s="325">
        <v>2</v>
      </c>
      <c r="P125" s="325">
        <v>12</v>
      </c>
      <c r="Q125" s="324">
        <v>14</v>
      </c>
      <c r="R125" s="325">
        <v>3</v>
      </c>
      <c r="S125" s="326">
        <v>11</v>
      </c>
    </row>
    <row r="126" spans="1:19" s="304" customFormat="1" ht="13.5" customHeight="1" thickBot="1">
      <c r="A126" s="312" t="s">
        <v>125</v>
      </c>
      <c r="B126" s="327">
        <v>224</v>
      </c>
      <c r="C126" s="328">
        <v>18</v>
      </c>
      <c r="D126" s="329">
        <v>206</v>
      </c>
      <c r="E126" s="327">
        <v>27</v>
      </c>
      <c r="F126" s="328">
        <v>4</v>
      </c>
      <c r="G126" s="329">
        <v>23</v>
      </c>
      <c r="H126" s="327">
        <v>51</v>
      </c>
      <c r="I126" s="328">
        <v>2</v>
      </c>
      <c r="J126" s="329">
        <v>49</v>
      </c>
      <c r="K126" s="327">
        <v>44</v>
      </c>
      <c r="L126" s="328">
        <v>6</v>
      </c>
      <c r="M126" s="329">
        <v>38</v>
      </c>
      <c r="N126" s="327">
        <v>63</v>
      </c>
      <c r="O126" s="328">
        <v>4</v>
      </c>
      <c r="P126" s="329">
        <v>59</v>
      </c>
      <c r="Q126" s="327">
        <v>39</v>
      </c>
      <c r="R126" s="328">
        <v>2</v>
      </c>
      <c r="S126" s="330">
        <v>37</v>
      </c>
    </row>
    <row r="127" spans="1:19" ht="15.75">
      <c r="B127" s="297"/>
      <c r="C127" s="317"/>
      <c r="D127" s="317"/>
    </row>
  </sheetData>
  <mergeCells count="7">
    <mergeCell ref="Q3:S3"/>
    <mergeCell ref="A1:G1"/>
    <mergeCell ref="B3:D3"/>
    <mergeCell ref="E3:G3"/>
    <mergeCell ref="H3:J3"/>
    <mergeCell ref="K3:M3"/>
    <mergeCell ref="N3:P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3D5C-365D-4344-83D0-FC7D3AB0B73D}">
  <dimension ref="A1:S127"/>
  <sheetViews>
    <sheetView zoomScaleNormal="100" workbookViewId="0">
      <selection activeCell="A5" sqref="A5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377</v>
      </c>
      <c r="B1" s="334"/>
      <c r="C1" s="334"/>
      <c r="D1" s="334"/>
      <c r="E1" s="334"/>
      <c r="F1" s="334"/>
      <c r="G1" s="334"/>
    </row>
    <row r="2" spans="1:19" ht="15" thickBot="1">
      <c r="S2" s="288" t="s">
        <v>371</v>
      </c>
    </row>
    <row r="3" spans="1:19" ht="24.75" customHeight="1">
      <c r="A3" s="289" t="s">
        <v>219</v>
      </c>
      <c r="B3" s="368" t="s">
        <v>361</v>
      </c>
      <c r="C3" s="368"/>
      <c r="D3" s="368"/>
      <c r="E3" s="369" t="s">
        <v>362</v>
      </c>
      <c r="F3" s="369"/>
      <c r="G3" s="369"/>
      <c r="H3" s="368" t="s">
        <v>363</v>
      </c>
      <c r="I3" s="368"/>
      <c r="J3" s="368"/>
      <c r="K3" s="369" t="s">
        <v>364</v>
      </c>
      <c r="L3" s="369"/>
      <c r="M3" s="369"/>
      <c r="N3" s="368" t="s">
        <v>365</v>
      </c>
      <c r="O3" s="368"/>
      <c r="P3" s="368"/>
      <c r="Q3" s="369" t="s">
        <v>366</v>
      </c>
      <c r="R3" s="369"/>
      <c r="S3" s="370"/>
    </row>
    <row r="4" spans="1:19" ht="24.75" customHeight="1" thickBot="1">
      <c r="A4" s="290" t="s">
        <v>343</v>
      </c>
      <c r="B4" s="291" t="s">
        <v>3</v>
      </c>
      <c r="C4" s="292" t="s">
        <v>1</v>
      </c>
      <c r="D4" s="292" t="s">
        <v>2</v>
      </c>
      <c r="E4" s="293" t="s">
        <v>3</v>
      </c>
      <c r="F4" s="293" t="s">
        <v>1</v>
      </c>
      <c r="G4" s="293" t="s">
        <v>2</v>
      </c>
      <c r="H4" s="292" t="s">
        <v>3</v>
      </c>
      <c r="I4" s="292" t="s">
        <v>1</v>
      </c>
      <c r="J4" s="292" t="s">
        <v>2</v>
      </c>
      <c r="K4" s="293" t="s">
        <v>3</v>
      </c>
      <c r="L4" s="293" t="s">
        <v>1</v>
      </c>
      <c r="M4" s="293" t="s">
        <v>2</v>
      </c>
      <c r="N4" s="292" t="s">
        <v>3</v>
      </c>
      <c r="O4" s="292" t="s">
        <v>1</v>
      </c>
      <c r="P4" s="292" t="s">
        <v>2</v>
      </c>
      <c r="Q4" s="293" t="s">
        <v>3</v>
      </c>
      <c r="R4" s="293" t="s">
        <v>1</v>
      </c>
      <c r="S4" s="294" t="s">
        <v>2</v>
      </c>
    </row>
    <row r="5" spans="1:19" s="300" customFormat="1" ht="25.5" customHeight="1" thickTop="1">
      <c r="A5" s="295" t="s">
        <v>213</v>
      </c>
      <c r="B5" s="318">
        <v>1419237</v>
      </c>
      <c r="C5" s="319">
        <v>700896</v>
      </c>
      <c r="D5" s="320">
        <v>718341</v>
      </c>
      <c r="E5" s="318">
        <v>107176</v>
      </c>
      <c r="F5" s="319">
        <v>52830</v>
      </c>
      <c r="G5" s="320">
        <v>54346</v>
      </c>
      <c r="H5" s="318">
        <v>283991</v>
      </c>
      <c r="I5" s="319">
        <v>138939</v>
      </c>
      <c r="J5" s="320">
        <v>145052</v>
      </c>
      <c r="K5" s="318">
        <v>209646</v>
      </c>
      <c r="L5" s="319">
        <v>100350</v>
      </c>
      <c r="M5" s="320">
        <v>109296</v>
      </c>
      <c r="N5" s="318">
        <v>421683</v>
      </c>
      <c r="O5" s="319">
        <v>208679</v>
      </c>
      <c r="P5" s="320">
        <v>213004</v>
      </c>
      <c r="Q5" s="318">
        <v>396741</v>
      </c>
      <c r="R5" s="319">
        <v>200098</v>
      </c>
      <c r="S5" s="321">
        <v>196643</v>
      </c>
    </row>
    <row r="6" spans="1:19" s="304" customFormat="1" ht="15.75" customHeight="1">
      <c r="A6" s="301" t="s">
        <v>56</v>
      </c>
      <c r="B6" s="322">
        <v>38916</v>
      </c>
      <c r="C6" s="319">
        <v>19774</v>
      </c>
      <c r="D6" s="319">
        <v>19142</v>
      </c>
      <c r="E6" s="322">
        <v>3354</v>
      </c>
      <c r="F6" s="319">
        <v>1739</v>
      </c>
      <c r="G6" s="319">
        <v>1615</v>
      </c>
      <c r="H6" s="322">
        <v>6456</v>
      </c>
      <c r="I6" s="319">
        <v>3276</v>
      </c>
      <c r="J6" s="319">
        <v>3180</v>
      </c>
      <c r="K6" s="322">
        <v>5288</v>
      </c>
      <c r="L6" s="319">
        <v>2707</v>
      </c>
      <c r="M6" s="319">
        <v>2581</v>
      </c>
      <c r="N6" s="322">
        <v>11711</v>
      </c>
      <c r="O6" s="319">
        <v>5900</v>
      </c>
      <c r="P6" s="319">
        <v>5811</v>
      </c>
      <c r="Q6" s="322">
        <v>12107</v>
      </c>
      <c r="R6" s="319">
        <v>6152</v>
      </c>
      <c r="S6" s="323">
        <v>5955</v>
      </c>
    </row>
    <row r="7" spans="1:19" ht="15.75" customHeight="1">
      <c r="A7" s="305" t="s">
        <v>345</v>
      </c>
      <c r="B7" s="324">
        <v>6065</v>
      </c>
      <c r="C7" s="325">
        <v>3073</v>
      </c>
      <c r="D7" s="325">
        <v>2992</v>
      </c>
      <c r="E7" s="324">
        <v>545</v>
      </c>
      <c r="F7" s="325">
        <v>294</v>
      </c>
      <c r="G7" s="325">
        <v>251</v>
      </c>
      <c r="H7" s="324">
        <v>984</v>
      </c>
      <c r="I7" s="325">
        <v>497</v>
      </c>
      <c r="J7" s="325">
        <v>487</v>
      </c>
      <c r="K7" s="324">
        <v>817</v>
      </c>
      <c r="L7" s="325">
        <v>444</v>
      </c>
      <c r="M7" s="325">
        <v>373</v>
      </c>
      <c r="N7" s="324">
        <v>1842</v>
      </c>
      <c r="O7" s="325">
        <v>913</v>
      </c>
      <c r="P7" s="325">
        <v>929</v>
      </c>
      <c r="Q7" s="324">
        <v>1877</v>
      </c>
      <c r="R7" s="325">
        <v>925</v>
      </c>
      <c r="S7" s="326">
        <v>952</v>
      </c>
    </row>
    <row r="8" spans="1:19" ht="15.75" customHeight="1">
      <c r="A8" s="305" t="s">
        <v>347</v>
      </c>
      <c r="B8" s="324">
        <v>7459</v>
      </c>
      <c r="C8" s="325">
        <v>3849</v>
      </c>
      <c r="D8" s="325">
        <v>3610</v>
      </c>
      <c r="E8" s="324">
        <v>682</v>
      </c>
      <c r="F8" s="325">
        <v>360</v>
      </c>
      <c r="G8" s="325">
        <v>322</v>
      </c>
      <c r="H8" s="324">
        <v>1211</v>
      </c>
      <c r="I8" s="325">
        <v>618</v>
      </c>
      <c r="J8" s="325">
        <v>593</v>
      </c>
      <c r="K8" s="324">
        <v>974</v>
      </c>
      <c r="L8" s="325">
        <v>515</v>
      </c>
      <c r="M8" s="325">
        <v>459</v>
      </c>
      <c r="N8" s="324">
        <v>2243</v>
      </c>
      <c r="O8" s="325">
        <v>1150</v>
      </c>
      <c r="P8" s="325">
        <v>1093</v>
      </c>
      <c r="Q8" s="324">
        <v>2349</v>
      </c>
      <c r="R8" s="325">
        <v>1206</v>
      </c>
      <c r="S8" s="326">
        <v>1143</v>
      </c>
    </row>
    <row r="9" spans="1:19" ht="15.75" customHeight="1">
      <c r="A9" s="305" t="s">
        <v>338</v>
      </c>
      <c r="B9" s="324">
        <v>8038</v>
      </c>
      <c r="C9" s="325">
        <v>4118</v>
      </c>
      <c r="D9" s="325">
        <v>3920</v>
      </c>
      <c r="E9" s="324">
        <v>701</v>
      </c>
      <c r="F9" s="325">
        <v>362</v>
      </c>
      <c r="G9" s="325">
        <v>339</v>
      </c>
      <c r="H9" s="324">
        <v>1301</v>
      </c>
      <c r="I9" s="325">
        <v>656</v>
      </c>
      <c r="J9" s="325">
        <v>645</v>
      </c>
      <c r="K9" s="324">
        <v>1072</v>
      </c>
      <c r="L9" s="325">
        <v>540</v>
      </c>
      <c r="M9" s="325">
        <v>532</v>
      </c>
      <c r="N9" s="324">
        <v>2506</v>
      </c>
      <c r="O9" s="325">
        <v>1271</v>
      </c>
      <c r="P9" s="325">
        <v>1235</v>
      </c>
      <c r="Q9" s="324">
        <v>2458</v>
      </c>
      <c r="R9" s="325">
        <v>1289</v>
      </c>
      <c r="S9" s="326">
        <v>1169</v>
      </c>
    </row>
    <row r="10" spans="1:19" ht="15.75" customHeight="1">
      <c r="A10" s="305" t="s">
        <v>344</v>
      </c>
      <c r="B10" s="324">
        <v>8120</v>
      </c>
      <c r="C10" s="325">
        <v>4077</v>
      </c>
      <c r="D10" s="325">
        <v>4043</v>
      </c>
      <c r="E10" s="324">
        <v>690</v>
      </c>
      <c r="F10" s="325">
        <v>345</v>
      </c>
      <c r="G10" s="325">
        <v>345</v>
      </c>
      <c r="H10" s="324">
        <v>1360</v>
      </c>
      <c r="I10" s="325">
        <v>694</v>
      </c>
      <c r="J10" s="325">
        <v>666</v>
      </c>
      <c r="K10" s="324">
        <v>1082</v>
      </c>
      <c r="L10" s="325">
        <v>552</v>
      </c>
      <c r="M10" s="325">
        <v>530</v>
      </c>
      <c r="N10" s="324">
        <v>2432</v>
      </c>
      <c r="O10" s="325">
        <v>1214</v>
      </c>
      <c r="P10" s="325">
        <v>1218</v>
      </c>
      <c r="Q10" s="324">
        <v>2556</v>
      </c>
      <c r="R10" s="325">
        <v>1272</v>
      </c>
      <c r="S10" s="326">
        <v>1284</v>
      </c>
    </row>
    <row r="11" spans="1:19" ht="15.75" customHeight="1">
      <c r="A11" s="305" t="s">
        <v>339</v>
      </c>
      <c r="B11" s="324">
        <v>9234</v>
      </c>
      <c r="C11" s="325">
        <v>4657</v>
      </c>
      <c r="D11" s="325">
        <v>4577</v>
      </c>
      <c r="E11" s="324">
        <v>736</v>
      </c>
      <c r="F11" s="325">
        <v>378</v>
      </c>
      <c r="G11" s="325">
        <v>358</v>
      </c>
      <c r="H11" s="324">
        <v>1600</v>
      </c>
      <c r="I11" s="325">
        <v>811</v>
      </c>
      <c r="J11" s="325">
        <v>789</v>
      </c>
      <c r="K11" s="324">
        <v>1343</v>
      </c>
      <c r="L11" s="325">
        <v>656</v>
      </c>
      <c r="M11" s="325">
        <v>687</v>
      </c>
      <c r="N11" s="324">
        <v>2688</v>
      </c>
      <c r="O11" s="325">
        <v>1352</v>
      </c>
      <c r="P11" s="325">
        <v>1336</v>
      </c>
      <c r="Q11" s="324">
        <v>2867</v>
      </c>
      <c r="R11" s="325">
        <v>1460</v>
      </c>
      <c r="S11" s="326">
        <v>1407</v>
      </c>
    </row>
    <row r="12" spans="1:19" s="304" customFormat="1" ht="15.75" customHeight="1">
      <c r="A12" s="309" t="s">
        <v>50</v>
      </c>
      <c r="B12" s="322">
        <v>60863</v>
      </c>
      <c r="C12" s="319">
        <v>31254</v>
      </c>
      <c r="D12" s="319">
        <v>29609</v>
      </c>
      <c r="E12" s="322">
        <v>4099</v>
      </c>
      <c r="F12" s="319">
        <v>2137</v>
      </c>
      <c r="G12" s="319">
        <v>1962</v>
      </c>
      <c r="H12" s="322">
        <v>10731</v>
      </c>
      <c r="I12" s="319">
        <v>5565</v>
      </c>
      <c r="J12" s="319">
        <v>5166</v>
      </c>
      <c r="K12" s="322">
        <v>9458</v>
      </c>
      <c r="L12" s="319">
        <v>4805</v>
      </c>
      <c r="M12" s="319">
        <v>4653</v>
      </c>
      <c r="N12" s="322">
        <v>17082</v>
      </c>
      <c r="O12" s="319">
        <v>8730</v>
      </c>
      <c r="P12" s="319">
        <v>8352</v>
      </c>
      <c r="Q12" s="322">
        <v>19493</v>
      </c>
      <c r="R12" s="319">
        <v>10017</v>
      </c>
      <c r="S12" s="323">
        <v>9476</v>
      </c>
    </row>
    <row r="13" spans="1:19" ht="15.75" customHeight="1">
      <c r="A13" s="305" t="s">
        <v>346</v>
      </c>
      <c r="B13" s="324">
        <v>10017</v>
      </c>
      <c r="C13" s="325">
        <v>5176</v>
      </c>
      <c r="D13" s="325">
        <v>4841</v>
      </c>
      <c r="E13" s="324">
        <v>745</v>
      </c>
      <c r="F13" s="325">
        <v>367</v>
      </c>
      <c r="G13" s="325">
        <v>378</v>
      </c>
      <c r="H13" s="324">
        <v>1763</v>
      </c>
      <c r="I13" s="325">
        <v>905</v>
      </c>
      <c r="J13" s="325">
        <v>858</v>
      </c>
      <c r="K13" s="324">
        <v>1452</v>
      </c>
      <c r="L13" s="325">
        <v>757</v>
      </c>
      <c r="M13" s="325">
        <v>695</v>
      </c>
      <c r="N13" s="324">
        <v>2888</v>
      </c>
      <c r="O13" s="325">
        <v>1478</v>
      </c>
      <c r="P13" s="325">
        <v>1410</v>
      </c>
      <c r="Q13" s="324">
        <v>3169</v>
      </c>
      <c r="R13" s="325">
        <v>1669</v>
      </c>
      <c r="S13" s="326">
        <v>1500</v>
      </c>
    </row>
    <row r="14" spans="1:19" ht="15.75" customHeight="1">
      <c r="A14" s="305" t="s">
        <v>340</v>
      </c>
      <c r="B14" s="324">
        <v>11144</v>
      </c>
      <c r="C14" s="325">
        <v>5769</v>
      </c>
      <c r="D14" s="325">
        <v>5375</v>
      </c>
      <c r="E14" s="324">
        <v>787</v>
      </c>
      <c r="F14" s="325">
        <v>436</v>
      </c>
      <c r="G14" s="325">
        <v>351</v>
      </c>
      <c r="H14" s="324">
        <v>1938</v>
      </c>
      <c r="I14" s="325">
        <v>1026</v>
      </c>
      <c r="J14" s="325">
        <v>912</v>
      </c>
      <c r="K14" s="324">
        <v>1715</v>
      </c>
      <c r="L14" s="325">
        <v>885</v>
      </c>
      <c r="M14" s="325">
        <v>830</v>
      </c>
      <c r="N14" s="324">
        <v>3166</v>
      </c>
      <c r="O14" s="325">
        <v>1635</v>
      </c>
      <c r="P14" s="325">
        <v>1531</v>
      </c>
      <c r="Q14" s="324">
        <v>3538</v>
      </c>
      <c r="R14" s="325">
        <v>1787</v>
      </c>
      <c r="S14" s="326">
        <v>1751</v>
      </c>
    </row>
    <row r="15" spans="1:19" ht="15.75" customHeight="1">
      <c r="A15" s="305" t="s">
        <v>337</v>
      </c>
      <c r="B15" s="324">
        <v>12673</v>
      </c>
      <c r="C15" s="325">
        <v>6404</v>
      </c>
      <c r="D15" s="325">
        <v>6269</v>
      </c>
      <c r="E15" s="324">
        <v>809</v>
      </c>
      <c r="F15" s="325">
        <v>428</v>
      </c>
      <c r="G15" s="325">
        <v>381</v>
      </c>
      <c r="H15" s="324">
        <v>2258</v>
      </c>
      <c r="I15" s="325">
        <v>1140</v>
      </c>
      <c r="J15" s="325">
        <v>1118</v>
      </c>
      <c r="K15" s="324">
        <v>1909</v>
      </c>
      <c r="L15" s="325">
        <v>958</v>
      </c>
      <c r="M15" s="325">
        <v>951</v>
      </c>
      <c r="N15" s="324">
        <v>3575</v>
      </c>
      <c r="O15" s="325">
        <v>1790</v>
      </c>
      <c r="P15" s="325">
        <v>1785</v>
      </c>
      <c r="Q15" s="324">
        <v>4122</v>
      </c>
      <c r="R15" s="325">
        <v>2088</v>
      </c>
      <c r="S15" s="326">
        <v>2034</v>
      </c>
    </row>
    <row r="16" spans="1:19" ht="15.75" customHeight="1">
      <c r="A16" s="305" t="s">
        <v>342</v>
      </c>
      <c r="B16" s="324">
        <v>13453</v>
      </c>
      <c r="C16" s="325">
        <v>6947</v>
      </c>
      <c r="D16" s="325">
        <v>6506</v>
      </c>
      <c r="E16" s="324">
        <v>912</v>
      </c>
      <c r="F16" s="325">
        <v>448</v>
      </c>
      <c r="G16" s="325">
        <v>464</v>
      </c>
      <c r="H16" s="324">
        <v>2348</v>
      </c>
      <c r="I16" s="325">
        <v>1240</v>
      </c>
      <c r="J16" s="325">
        <v>1108</v>
      </c>
      <c r="K16" s="324">
        <v>2154</v>
      </c>
      <c r="L16" s="325">
        <v>1095</v>
      </c>
      <c r="M16" s="325">
        <v>1059</v>
      </c>
      <c r="N16" s="324">
        <v>3723</v>
      </c>
      <c r="O16" s="325">
        <v>1926</v>
      </c>
      <c r="P16" s="325">
        <v>1797</v>
      </c>
      <c r="Q16" s="324">
        <v>4316</v>
      </c>
      <c r="R16" s="325">
        <v>2238</v>
      </c>
      <c r="S16" s="326">
        <v>2078</v>
      </c>
    </row>
    <row r="17" spans="1:19" ht="15.75" customHeight="1">
      <c r="A17" s="305" t="s">
        <v>341</v>
      </c>
      <c r="B17" s="324">
        <v>13576</v>
      </c>
      <c r="C17" s="325">
        <v>6958</v>
      </c>
      <c r="D17" s="325">
        <v>6618</v>
      </c>
      <c r="E17" s="324">
        <v>846</v>
      </c>
      <c r="F17" s="325">
        <v>458</v>
      </c>
      <c r="G17" s="325">
        <v>388</v>
      </c>
      <c r="H17" s="324">
        <v>2424</v>
      </c>
      <c r="I17" s="325">
        <v>1254</v>
      </c>
      <c r="J17" s="325">
        <v>1170</v>
      </c>
      <c r="K17" s="324">
        <v>2228</v>
      </c>
      <c r="L17" s="325">
        <v>1110</v>
      </c>
      <c r="M17" s="325">
        <v>1118</v>
      </c>
      <c r="N17" s="324">
        <v>3730</v>
      </c>
      <c r="O17" s="325">
        <v>1901</v>
      </c>
      <c r="P17" s="325">
        <v>1829</v>
      </c>
      <c r="Q17" s="324">
        <v>4348</v>
      </c>
      <c r="R17" s="325">
        <v>2235</v>
      </c>
      <c r="S17" s="326">
        <v>2113</v>
      </c>
    </row>
    <row r="18" spans="1:19" s="304" customFormat="1" ht="15.75" customHeight="1">
      <c r="A18" s="309" t="s">
        <v>44</v>
      </c>
      <c r="B18" s="322">
        <v>73025</v>
      </c>
      <c r="C18" s="319">
        <v>37652</v>
      </c>
      <c r="D18" s="319">
        <v>35373</v>
      </c>
      <c r="E18" s="322">
        <v>3720</v>
      </c>
      <c r="F18" s="319">
        <v>1935</v>
      </c>
      <c r="G18" s="319">
        <v>1785</v>
      </c>
      <c r="H18" s="322">
        <v>13549</v>
      </c>
      <c r="I18" s="319">
        <v>7132</v>
      </c>
      <c r="J18" s="319">
        <v>6417</v>
      </c>
      <c r="K18" s="322">
        <v>11583</v>
      </c>
      <c r="L18" s="319">
        <v>5758</v>
      </c>
      <c r="M18" s="319">
        <v>5825</v>
      </c>
      <c r="N18" s="322">
        <v>19714</v>
      </c>
      <c r="O18" s="319">
        <v>10212</v>
      </c>
      <c r="P18" s="319">
        <v>9502</v>
      </c>
      <c r="Q18" s="322">
        <v>24459</v>
      </c>
      <c r="R18" s="319">
        <v>12615</v>
      </c>
      <c r="S18" s="323">
        <v>11844</v>
      </c>
    </row>
    <row r="19" spans="1:19" ht="15.75" customHeight="1">
      <c r="A19" s="305" t="s">
        <v>204</v>
      </c>
      <c r="B19" s="324">
        <v>13742</v>
      </c>
      <c r="C19" s="325">
        <v>7054</v>
      </c>
      <c r="D19" s="325">
        <v>6688</v>
      </c>
      <c r="E19" s="324">
        <v>760</v>
      </c>
      <c r="F19" s="325">
        <v>385</v>
      </c>
      <c r="G19" s="325">
        <v>375</v>
      </c>
      <c r="H19" s="324">
        <v>2567</v>
      </c>
      <c r="I19" s="325">
        <v>1322</v>
      </c>
      <c r="J19" s="325">
        <v>1245</v>
      </c>
      <c r="K19" s="324">
        <v>2183</v>
      </c>
      <c r="L19" s="325">
        <v>1097</v>
      </c>
      <c r="M19" s="325">
        <v>1086</v>
      </c>
      <c r="N19" s="324">
        <v>3736</v>
      </c>
      <c r="O19" s="325">
        <v>1952</v>
      </c>
      <c r="P19" s="325">
        <v>1784</v>
      </c>
      <c r="Q19" s="324">
        <v>4496</v>
      </c>
      <c r="R19" s="325">
        <v>2298</v>
      </c>
      <c r="S19" s="326">
        <v>2198</v>
      </c>
    </row>
    <row r="20" spans="1:19" ht="15.75" customHeight="1">
      <c r="A20" s="305" t="s">
        <v>214</v>
      </c>
      <c r="B20" s="324">
        <v>15278</v>
      </c>
      <c r="C20" s="325">
        <v>7963</v>
      </c>
      <c r="D20" s="325">
        <v>7315</v>
      </c>
      <c r="E20" s="324">
        <v>824</v>
      </c>
      <c r="F20" s="325">
        <v>439</v>
      </c>
      <c r="G20" s="325">
        <v>385</v>
      </c>
      <c r="H20" s="324">
        <v>2770</v>
      </c>
      <c r="I20" s="325">
        <v>1465</v>
      </c>
      <c r="J20" s="325">
        <v>1305</v>
      </c>
      <c r="K20" s="324">
        <v>2465</v>
      </c>
      <c r="L20" s="325">
        <v>1262</v>
      </c>
      <c r="M20" s="325">
        <v>1203</v>
      </c>
      <c r="N20" s="324">
        <v>4110</v>
      </c>
      <c r="O20" s="325">
        <v>2101</v>
      </c>
      <c r="P20" s="325">
        <v>2009</v>
      </c>
      <c r="Q20" s="324">
        <v>5109</v>
      </c>
      <c r="R20" s="325">
        <v>2696</v>
      </c>
      <c r="S20" s="326">
        <v>2413</v>
      </c>
    </row>
    <row r="21" spans="1:19" ht="15.75" customHeight="1">
      <c r="A21" s="305" t="s">
        <v>206</v>
      </c>
      <c r="B21" s="324">
        <v>14692</v>
      </c>
      <c r="C21" s="325">
        <v>7566</v>
      </c>
      <c r="D21" s="325">
        <v>7126</v>
      </c>
      <c r="E21" s="324">
        <v>770</v>
      </c>
      <c r="F21" s="325">
        <v>402</v>
      </c>
      <c r="G21" s="325">
        <v>368</v>
      </c>
      <c r="H21" s="324">
        <v>2734</v>
      </c>
      <c r="I21" s="325">
        <v>1465</v>
      </c>
      <c r="J21" s="325">
        <v>1269</v>
      </c>
      <c r="K21" s="324">
        <v>2335</v>
      </c>
      <c r="L21" s="325">
        <v>1132</v>
      </c>
      <c r="M21" s="325">
        <v>1203</v>
      </c>
      <c r="N21" s="324">
        <v>3999</v>
      </c>
      <c r="O21" s="325">
        <v>2067</v>
      </c>
      <c r="P21" s="325">
        <v>1932</v>
      </c>
      <c r="Q21" s="324">
        <v>4854</v>
      </c>
      <c r="R21" s="325">
        <v>2500</v>
      </c>
      <c r="S21" s="326">
        <v>2354</v>
      </c>
    </row>
    <row r="22" spans="1:19" ht="15.75" customHeight="1">
      <c r="A22" s="305" t="s">
        <v>198</v>
      </c>
      <c r="B22" s="324">
        <v>15002</v>
      </c>
      <c r="C22" s="325">
        <v>7722</v>
      </c>
      <c r="D22" s="325">
        <v>7280</v>
      </c>
      <c r="E22" s="324">
        <v>739</v>
      </c>
      <c r="F22" s="325">
        <v>387</v>
      </c>
      <c r="G22" s="325">
        <v>352</v>
      </c>
      <c r="H22" s="324">
        <v>2741</v>
      </c>
      <c r="I22" s="325">
        <v>1479</v>
      </c>
      <c r="J22" s="325">
        <v>1262</v>
      </c>
      <c r="K22" s="324">
        <v>2406</v>
      </c>
      <c r="L22" s="325">
        <v>1185</v>
      </c>
      <c r="M22" s="325">
        <v>1221</v>
      </c>
      <c r="N22" s="324">
        <v>4011</v>
      </c>
      <c r="O22" s="325">
        <v>2042</v>
      </c>
      <c r="P22" s="325">
        <v>1969</v>
      </c>
      <c r="Q22" s="324">
        <v>5105</v>
      </c>
      <c r="R22" s="325">
        <v>2629</v>
      </c>
      <c r="S22" s="326">
        <v>2476</v>
      </c>
    </row>
    <row r="23" spans="1:19" ht="15.75" customHeight="1">
      <c r="A23" s="305" t="s">
        <v>205</v>
      </c>
      <c r="B23" s="324">
        <v>14311</v>
      </c>
      <c r="C23" s="325">
        <v>7347</v>
      </c>
      <c r="D23" s="325">
        <v>6964</v>
      </c>
      <c r="E23" s="324">
        <v>627</v>
      </c>
      <c r="F23" s="325">
        <v>322</v>
      </c>
      <c r="G23" s="325">
        <v>305</v>
      </c>
      <c r="H23" s="324">
        <v>2737</v>
      </c>
      <c r="I23" s="325">
        <v>1401</v>
      </c>
      <c r="J23" s="325">
        <v>1336</v>
      </c>
      <c r="K23" s="324">
        <v>2194</v>
      </c>
      <c r="L23" s="325">
        <v>1082</v>
      </c>
      <c r="M23" s="325">
        <v>1112</v>
      </c>
      <c r="N23" s="324">
        <v>3858</v>
      </c>
      <c r="O23" s="325">
        <v>2050</v>
      </c>
      <c r="P23" s="325">
        <v>1808</v>
      </c>
      <c r="Q23" s="324">
        <v>4895</v>
      </c>
      <c r="R23" s="325">
        <v>2492</v>
      </c>
      <c r="S23" s="326">
        <v>2403</v>
      </c>
    </row>
    <row r="24" spans="1:19" s="304" customFormat="1" ht="15.75" customHeight="1">
      <c r="A24" s="309" t="s">
        <v>38</v>
      </c>
      <c r="B24" s="322">
        <v>74500</v>
      </c>
      <c r="C24" s="319">
        <v>38536</v>
      </c>
      <c r="D24" s="319">
        <v>35964</v>
      </c>
      <c r="E24" s="322">
        <v>3752</v>
      </c>
      <c r="F24" s="319">
        <v>1905</v>
      </c>
      <c r="G24" s="319">
        <v>1847</v>
      </c>
      <c r="H24" s="322">
        <v>14613</v>
      </c>
      <c r="I24" s="319">
        <v>7638</v>
      </c>
      <c r="J24" s="319">
        <v>6975</v>
      </c>
      <c r="K24" s="322">
        <v>10881</v>
      </c>
      <c r="L24" s="319">
        <v>5422</v>
      </c>
      <c r="M24" s="319">
        <v>5459</v>
      </c>
      <c r="N24" s="322">
        <v>20265</v>
      </c>
      <c r="O24" s="319">
        <v>10738</v>
      </c>
      <c r="P24" s="319">
        <v>9527</v>
      </c>
      <c r="Q24" s="322">
        <v>24989</v>
      </c>
      <c r="R24" s="319">
        <v>12833</v>
      </c>
      <c r="S24" s="323">
        <v>12156</v>
      </c>
    </row>
    <row r="25" spans="1:19" ht="15.75" customHeight="1">
      <c r="A25" s="305" t="s">
        <v>200</v>
      </c>
      <c r="B25" s="324">
        <v>14807</v>
      </c>
      <c r="C25" s="325">
        <v>7609</v>
      </c>
      <c r="D25" s="325">
        <v>7198</v>
      </c>
      <c r="E25" s="324">
        <v>686</v>
      </c>
      <c r="F25" s="325">
        <v>354</v>
      </c>
      <c r="G25" s="325">
        <v>332</v>
      </c>
      <c r="H25" s="324">
        <v>2858</v>
      </c>
      <c r="I25" s="325">
        <v>1481</v>
      </c>
      <c r="J25" s="325">
        <v>1377</v>
      </c>
      <c r="K25" s="324">
        <v>2246</v>
      </c>
      <c r="L25" s="325">
        <v>1135</v>
      </c>
      <c r="M25" s="325">
        <v>1111</v>
      </c>
      <c r="N25" s="324">
        <v>3993</v>
      </c>
      <c r="O25" s="325">
        <v>2120</v>
      </c>
      <c r="P25" s="325">
        <v>1873</v>
      </c>
      <c r="Q25" s="324">
        <v>5024</v>
      </c>
      <c r="R25" s="325">
        <v>2519</v>
      </c>
      <c r="S25" s="326">
        <v>2505</v>
      </c>
    </row>
    <row r="26" spans="1:19" ht="15.75" customHeight="1">
      <c r="A26" s="305" t="s">
        <v>215</v>
      </c>
      <c r="B26" s="324">
        <v>15962</v>
      </c>
      <c r="C26" s="325">
        <v>8295</v>
      </c>
      <c r="D26" s="325">
        <v>7667</v>
      </c>
      <c r="E26" s="324">
        <v>770</v>
      </c>
      <c r="F26" s="325">
        <v>378</v>
      </c>
      <c r="G26" s="325">
        <v>392</v>
      </c>
      <c r="H26" s="324">
        <v>3077</v>
      </c>
      <c r="I26" s="325">
        <v>1634</v>
      </c>
      <c r="J26" s="325">
        <v>1443</v>
      </c>
      <c r="K26" s="324">
        <v>2323</v>
      </c>
      <c r="L26" s="325">
        <v>1133</v>
      </c>
      <c r="M26" s="325">
        <v>1190</v>
      </c>
      <c r="N26" s="324">
        <v>4368</v>
      </c>
      <c r="O26" s="325">
        <v>2344</v>
      </c>
      <c r="P26" s="325">
        <v>2024</v>
      </c>
      <c r="Q26" s="324">
        <v>5424</v>
      </c>
      <c r="R26" s="325">
        <v>2806</v>
      </c>
      <c r="S26" s="326">
        <v>2618</v>
      </c>
    </row>
    <row r="27" spans="1:19" ht="15.75" customHeight="1">
      <c r="A27" s="305" t="s">
        <v>201</v>
      </c>
      <c r="B27" s="324">
        <v>14503</v>
      </c>
      <c r="C27" s="325">
        <v>7509</v>
      </c>
      <c r="D27" s="325">
        <v>6994</v>
      </c>
      <c r="E27" s="324">
        <v>738</v>
      </c>
      <c r="F27" s="325">
        <v>394</v>
      </c>
      <c r="G27" s="325">
        <v>344</v>
      </c>
      <c r="H27" s="324">
        <v>2880</v>
      </c>
      <c r="I27" s="325">
        <v>1514</v>
      </c>
      <c r="J27" s="325">
        <v>1366</v>
      </c>
      <c r="K27" s="324">
        <v>2176</v>
      </c>
      <c r="L27" s="325">
        <v>1068</v>
      </c>
      <c r="M27" s="325">
        <v>1108</v>
      </c>
      <c r="N27" s="324">
        <v>3872</v>
      </c>
      <c r="O27" s="325">
        <v>2027</v>
      </c>
      <c r="P27" s="325">
        <v>1845</v>
      </c>
      <c r="Q27" s="324">
        <v>4837</v>
      </c>
      <c r="R27" s="325">
        <v>2506</v>
      </c>
      <c r="S27" s="326">
        <v>2331</v>
      </c>
    </row>
    <row r="28" spans="1:19" ht="15.75" customHeight="1">
      <c r="A28" s="305" t="s">
        <v>210</v>
      </c>
      <c r="B28" s="324">
        <v>14123</v>
      </c>
      <c r="C28" s="325">
        <v>7307</v>
      </c>
      <c r="D28" s="325">
        <v>6816</v>
      </c>
      <c r="E28" s="324">
        <v>680</v>
      </c>
      <c r="F28" s="325">
        <v>338</v>
      </c>
      <c r="G28" s="325">
        <v>342</v>
      </c>
      <c r="H28" s="324">
        <v>2711</v>
      </c>
      <c r="I28" s="325">
        <v>1445</v>
      </c>
      <c r="J28" s="325">
        <v>1266</v>
      </c>
      <c r="K28" s="324">
        <v>2049</v>
      </c>
      <c r="L28" s="325">
        <v>1024</v>
      </c>
      <c r="M28" s="325">
        <v>1025</v>
      </c>
      <c r="N28" s="324">
        <v>3913</v>
      </c>
      <c r="O28" s="325">
        <v>2061</v>
      </c>
      <c r="P28" s="325">
        <v>1852</v>
      </c>
      <c r="Q28" s="324">
        <v>4770</v>
      </c>
      <c r="R28" s="325">
        <v>2439</v>
      </c>
      <c r="S28" s="326">
        <v>2331</v>
      </c>
    </row>
    <row r="29" spans="1:19" ht="15.75" customHeight="1">
      <c r="A29" s="305" t="s">
        <v>209</v>
      </c>
      <c r="B29" s="324">
        <v>15105</v>
      </c>
      <c r="C29" s="325">
        <v>7816</v>
      </c>
      <c r="D29" s="325">
        <v>7289</v>
      </c>
      <c r="E29" s="324">
        <v>878</v>
      </c>
      <c r="F29" s="325">
        <v>441</v>
      </c>
      <c r="G29" s="325">
        <v>437</v>
      </c>
      <c r="H29" s="324">
        <v>3087</v>
      </c>
      <c r="I29" s="325">
        <v>1564</v>
      </c>
      <c r="J29" s="325">
        <v>1523</v>
      </c>
      <c r="K29" s="324">
        <v>2087</v>
      </c>
      <c r="L29" s="325">
        <v>1062</v>
      </c>
      <c r="M29" s="325">
        <v>1025</v>
      </c>
      <c r="N29" s="324">
        <v>4119</v>
      </c>
      <c r="O29" s="325">
        <v>2186</v>
      </c>
      <c r="P29" s="325">
        <v>1933</v>
      </c>
      <c r="Q29" s="324">
        <v>4934</v>
      </c>
      <c r="R29" s="325">
        <v>2563</v>
      </c>
      <c r="S29" s="326">
        <v>2371</v>
      </c>
    </row>
    <row r="30" spans="1:19" s="304" customFormat="1" ht="16.5" customHeight="1">
      <c r="A30" s="309" t="s">
        <v>32</v>
      </c>
      <c r="B30" s="322">
        <v>90809</v>
      </c>
      <c r="C30" s="319">
        <v>47412</v>
      </c>
      <c r="D30" s="319">
        <v>43397</v>
      </c>
      <c r="E30" s="322">
        <v>6890</v>
      </c>
      <c r="F30" s="319">
        <v>3482</v>
      </c>
      <c r="G30" s="319">
        <v>3408</v>
      </c>
      <c r="H30" s="322">
        <v>18835</v>
      </c>
      <c r="I30" s="319">
        <v>9753</v>
      </c>
      <c r="J30" s="319">
        <v>9082</v>
      </c>
      <c r="K30" s="322">
        <v>11786</v>
      </c>
      <c r="L30" s="319">
        <v>6072</v>
      </c>
      <c r="M30" s="319">
        <v>5714</v>
      </c>
      <c r="N30" s="322">
        <v>26093</v>
      </c>
      <c r="O30" s="319">
        <v>13733</v>
      </c>
      <c r="P30" s="319">
        <v>12360</v>
      </c>
      <c r="Q30" s="322">
        <v>27205</v>
      </c>
      <c r="R30" s="319">
        <v>14372</v>
      </c>
      <c r="S30" s="323">
        <v>12833</v>
      </c>
    </row>
    <row r="31" spans="1:19" ht="16.5" customHeight="1">
      <c r="A31" s="305" t="s">
        <v>203</v>
      </c>
      <c r="B31" s="324">
        <v>16292</v>
      </c>
      <c r="C31" s="325">
        <v>8556</v>
      </c>
      <c r="D31" s="325">
        <v>7736</v>
      </c>
      <c r="E31" s="324">
        <v>1055</v>
      </c>
      <c r="F31" s="325">
        <v>540</v>
      </c>
      <c r="G31" s="325">
        <v>515</v>
      </c>
      <c r="H31" s="324">
        <v>3227</v>
      </c>
      <c r="I31" s="325">
        <v>1719</v>
      </c>
      <c r="J31" s="325">
        <v>1508</v>
      </c>
      <c r="K31" s="324">
        <v>2127</v>
      </c>
      <c r="L31" s="325">
        <v>1088</v>
      </c>
      <c r="M31" s="325">
        <v>1039</v>
      </c>
      <c r="N31" s="324">
        <v>4720</v>
      </c>
      <c r="O31" s="325">
        <v>2493</v>
      </c>
      <c r="P31" s="325">
        <v>2227</v>
      </c>
      <c r="Q31" s="324">
        <v>5163</v>
      </c>
      <c r="R31" s="325">
        <v>2716</v>
      </c>
      <c r="S31" s="326">
        <v>2447</v>
      </c>
    </row>
    <row r="32" spans="1:19" ht="16.5" customHeight="1">
      <c r="A32" s="305" t="s">
        <v>208</v>
      </c>
      <c r="B32" s="324">
        <v>16183</v>
      </c>
      <c r="C32" s="325">
        <v>8298</v>
      </c>
      <c r="D32" s="325">
        <v>7885</v>
      </c>
      <c r="E32" s="324">
        <v>1155</v>
      </c>
      <c r="F32" s="325">
        <v>522</v>
      </c>
      <c r="G32" s="325">
        <v>633</v>
      </c>
      <c r="H32" s="324">
        <v>3338</v>
      </c>
      <c r="I32" s="325">
        <v>1765</v>
      </c>
      <c r="J32" s="325">
        <v>1573</v>
      </c>
      <c r="K32" s="324">
        <v>2197</v>
      </c>
      <c r="L32" s="325">
        <v>1093</v>
      </c>
      <c r="M32" s="325">
        <v>1104</v>
      </c>
      <c r="N32" s="324">
        <v>4565</v>
      </c>
      <c r="O32" s="325">
        <v>2347</v>
      </c>
      <c r="P32" s="325">
        <v>2218</v>
      </c>
      <c r="Q32" s="324">
        <v>4928</v>
      </c>
      <c r="R32" s="325">
        <v>2571</v>
      </c>
      <c r="S32" s="326">
        <v>2357</v>
      </c>
    </row>
    <row r="33" spans="1:19" ht="16.5" customHeight="1">
      <c r="A33" s="305" t="s">
        <v>207</v>
      </c>
      <c r="B33" s="324">
        <v>18471</v>
      </c>
      <c r="C33" s="325">
        <v>9614</v>
      </c>
      <c r="D33" s="325">
        <v>8857</v>
      </c>
      <c r="E33" s="324">
        <v>1407</v>
      </c>
      <c r="F33" s="325">
        <v>703</v>
      </c>
      <c r="G33" s="325">
        <v>704</v>
      </c>
      <c r="H33" s="324">
        <v>3887</v>
      </c>
      <c r="I33" s="325">
        <v>1987</v>
      </c>
      <c r="J33" s="325">
        <v>1900</v>
      </c>
      <c r="K33" s="324">
        <v>2397</v>
      </c>
      <c r="L33" s="325">
        <v>1242</v>
      </c>
      <c r="M33" s="325">
        <v>1155</v>
      </c>
      <c r="N33" s="324">
        <v>5279</v>
      </c>
      <c r="O33" s="325">
        <v>2778</v>
      </c>
      <c r="P33" s="325">
        <v>2501</v>
      </c>
      <c r="Q33" s="324">
        <v>5501</v>
      </c>
      <c r="R33" s="325">
        <v>2904</v>
      </c>
      <c r="S33" s="326">
        <v>2597</v>
      </c>
    </row>
    <row r="34" spans="1:19" ht="16.5" customHeight="1">
      <c r="A34" s="305" t="s">
        <v>225</v>
      </c>
      <c r="B34" s="324">
        <v>20474</v>
      </c>
      <c r="C34" s="325">
        <v>10741</v>
      </c>
      <c r="D34" s="325">
        <v>9733</v>
      </c>
      <c r="E34" s="324">
        <v>1663</v>
      </c>
      <c r="F34" s="325">
        <v>866</v>
      </c>
      <c r="G34" s="325">
        <v>797</v>
      </c>
      <c r="H34" s="324">
        <v>4241</v>
      </c>
      <c r="I34" s="325">
        <v>2133</v>
      </c>
      <c r="J34" s="325">
        <v>2108</v>
      </c>
      <c r="K34" s="324">
        <v>2595</v>
      </c>
      <c r="L34" s="325">
        <v>1350</v>
      </c>
      <c r="M34" s="325">
        <v>1245</v>
      </c>
      <c r="N34" s="324">
        <v>5911</v>
      </c>
      <c r="O34" s="325">
        <v>3165</v>
      </c>
      <c r="P34" s="325">
        <v>2746</v>
      </c>
      <c r="Q34" s="324">
        <v>6064</v>
      </c>
      <c r="R34" s="325">
        <v>3227</v>
      </c>
      <c r="S34" s="326">
        <v>2837</v>
      </c>
    </row>
    <row r="35" spans="1:19" ht="16.5" customHeight="1">
      <c r="A35" s="305" t="s">
        <v>211</v>
      </c>
      <c r="B35" s="324">
        <v>19389</v>
      </c>
      <c r="C35" s="325">
        <v>10203</v>
      </c>
      <c r="D35" s="325">
        <v>9186</v>
      </c>
      <c r="E35" s="324">
        <v>1610</v>
      </c>
      <c r="F35" s="325">
        <v>851</v>
      </c>
      <c r="G35" s="325">
        <v>759</v>
      </c>
      <c r="H35" s="324">
        <v>4142</v>
      </c>
      <c r="I35" s="325">
        <v>2149</v>
      </c>
      <c r="J35" s="325">
        <v>1993</v>
      </c>
      <c r="K35" s="324">
        <v>2470</v>
      </c>
      <c r="L35" s="325">
        <v>1299</v>
      </c>
      <c r="M35" s="325">
        <v>1171</v>
      </c>
      <c r="N35" s="324">
        <v>5618</v>
      </c>
      <c r="O35" s="325">
        <v>2950</v>
      </c>
      <c r="P35" s="325">
        <v>2668</v>
      </c>
      <c r="Q35" s="324">
        <v>5549</v>
      </c>
      <c r="R35" s="325">
        <v>2954</v>
      </c>
      <c r="S35" s="326">
        <v>2595</v>
      </c>
    </row>
    <row r="36" spans="1:19" s="304" customFormat="1" ht="16.5" customHeight="1">
      <c r="A36" s="310" t="s">
        <v>26</v>
      </c>
      <c r="B36" s="322">
        <v>100096</v>
      </c>
      <c r="C36" s="319">
        <v>52312</v>
      </c>
      <c r="D36" s="319">
        <v>47784</v>
      </c>
      <c r="E36" s="322">
        <v>8031</v>
      </c>
      <c r="F36" s="319">
        <v>4166</v>
      </c>
      <c r="G36" s="319">
        <v>3865</v>
      </c>
      <c r="H36" s="322">
        <v>21920</v>
      </c>
      <c r="I36" s="319">
        <v>11250</v>
      </c>
      <c r="J36" s="319">
        <v>10670</v>
      </c>
      <c r="K36" s="322">
        <v>12778</v>
      </c>
      <c r="L36" s="319">
        <v>6477</v>
      </c>
      <c r="M36" s="319">
        <v>6301</v>
      </c>
      <c r="N36" s="322">
        <v>29455</v>
      </c>
      <c r="O36" s="319">
        <v>15508</v>
      </c>
      <c r="P36" s="319">
        <v>13947</v>
      </c>
      <c r="Q36" s="322">
        <v>27912</v>
      </c>
      <c r="R36" s="319">
        <v>14911</v>
      </c>
      <c r="S36" s="323">
        <v>13001</v>
      </c>
    </row>
    <row r="37" spans="1:19" ht="16.5" customHeight="1">
      <c r="A37" s="311" t="s">
        <v>25</v>
      </c>
      <c r="B37" s="324">
        <v>19444</v>
      </c>
      <c r="C37" s="325">
        <v>10148</v>
      </c>
      <c r="D37" s="325">
        <v>9296</v>
      </c>
      <c r="E37" s="324">
        <v>1566</v>
      </c>
      <c r="F37" s="325">
        <v>840</v>
      </c>
      <c r="G37" s="325">
        <v>726</v>
      </c>
      <c r="H37" s="324">
        <v>4194</v>
      </c>
      <c r="I37" s="325">
        <v>2154</v>
      </c>
      <c r="J37" s="325">
        <v>2040</v>
      </c>
      <c r="K37" s="324">
        <v>2526</v>
      </c>
      <c r="L37" s="325">
        <v>1296</v>
      </c>
      <c r="M37" s="325">
        <v>1230</v>
      </c>
      <c r="N37" s="324">
        <v>5697</v>
      </c>
      <c r="O37" s="325">
        <v>2960</v>
      </c>
      <c r="P37" s="325">
        <v>2737</v>
      </c>
      <c r="Q37" s="324">
        <v>5461</v>
      </c>
      <c r="R37" s="325">
        <v>2898</v>
      </c>
      <c r="S37" s="326">
        <v>2563</v>
      </c>
    </row>
    <row r="38" spans="1:19" ht="16.5" customHeight="1">
      <c r="A38" s="311" t="s">
        <v>24</v>
      </c>
      <c r="B38" s="324">
        <v>20246</v>
      </c>
      <c r="C38" s="325">
        <v>10598</v>
      </c>
      <c r="D38" s="325">
        <v>9648</v>
      </c>
      <c r="E38" s="324">
        <v>1705</v>
      </c>
      <c r="F38" s="325">
        <v>888</v>
      </c>
      <c r="G38" s="325">
        <v>817</v>
      </c>
      <c r="H38" s="324">
        <v>4540</v>
      </c>
      <c r="I38" s="325">
        <v>2270</v>
      </c>
      <c r="J38" s="325">
        <v>2270</v>
      </c>
      <c r="K38" s="324">
        <v>2468</v>
      </c>
      <c r="L38" s="325">
        <v>1257</v>
      </c>
      <c r="M38" s="325">
        <v>1211</v>
      </c>
      <c r="N38" s="324">
        <v>5812</v>
      </c>
      <c r="O38" s="325">
        <v>3097</v>
      </c>
      <c r="P38" s="325">
        <v>2715</v>
      </c>
      <c r="Q38" s="324">
        <v>5721</v>
      </c>
      <c r="R38" s="325">
        <v>3086</v>
      </c>
      <c r="S38" s="326">
        <v>2635</v>
      </c>
    </row>
    <row r="39" spans="1:19" ht="16.5" customHeight="1">
      <c r="A39" s="311" t="s">
        <v>23</v>
      </c>
      <c r="B39" s="324">
        <v>19931</v>
      </c>
      <c r="C39" s="325">
        <v>10426</v>
      </c>
      <c r="D39" s="325">
        <v>9505</v>
      </c>
      <c r="E39" s="324">
        <v>1527</v>
      </c>
      <c r="F39" s="325">
        <v>801</v>
      </c>
      <c r="G39" s="325">
        <v>726</v>
      </c>
      <c r="H39" s="324">
        <v>4325</v>
      </c>
      <c r="I39" s="325">
        <v>2190</v>
      </c>
      <c r="J39" s="325">
        <v>2135</v>
      </c>
      <c r="K39" s="324">
        <v>2546</v>
      </c>
      <c r="L39" s="325">
        <v>1271</v>
      </c>
      <c r="M39" s="325">
        <v>1275</v>
      </c>
      <c r="N39" s="324">
        <v>5865</v>
      </c>
      <c r="O39" s="325">
        <v>3125</v>
      </c>
      <c r="P39" s="325">
        <v>2740</v>
      </c>
      <c r="Q39" s="324">
        <v>5668</v>
      </c>
      <c r="R39" s="325">
        <v>3039</v>
      </c>
      <c r="S39" s="326">
        <v>2629</v>
      </c>
    </row>
    <row r="40" spans="1:19" ht="16.5" customHeight="1">
      <c r="A40" s="305" t="s">
        <v>199</v>
      </c>
      <c r="B40" s="324">
        <v>20550</v>
      </c>
      <c r="C40" s="325">
        <v>10579</v>
      </c>
      <c r="D40" s="325">
        <v>9971</v>
      </c>
      <c r="E40" s="324">
        <v>1627</v>
      </c>
      <c r="F40" s="325">
        <v>800</v>
      </c>
      <c r="G40" s="325">
        <v>827</v>
      </c>
      <c r="H40" s="324">
        <v>4590</v>
      </c>
      <c r="I40" s="325">
        <v>2337</v>
      </c>
      <c r="J40" s="325">
        <v>2253</v>
      </c>
      <c r="K40" s="324">
        <v>2676</v>
      </c>
      <c r="L40" s="325">
        <v>1334</v>
      </c>
      <c r="M40" s="325">
        <v>1342</v>
      </c>
      <c r="N40" s="324">
        <v>6002</v>
      </c>
      <c r="O40" s="325">
        <v>3113</v>
      </c>
      <c r="P40" s="325">
        <v>2889</v>
      </c>
      <c r="Q40" s="324">
        <v>5655</v>
      </c>
      <c r="R40" s="325">
        <v>2995</v>
      </c>
      <c r="S40" s="326">
        <v>2660</v>
      </c>
    </row>
    <row r="41" spans="1:19" ht="16.5" customHeight="1">
      <c r="A41" s="305" t="s">
        <v>223</v>
      </c>
      <c r="B41" s="324">
        <v>19925</v>
      </c>
      <c r="C41" s="325">
        <v>10561</v>
      </c>
      <c r="D41" s="325">
        <v>9364</v>
      </c>
      <c r="E41" s="324">
        <v>1606</v>
      </c>
      <c r="F41" s="325">
        <v>837</v>
      </c>
      <c r="G41" s="325">
        <v>769</v>
      </c>
      <c r="H41" s="324">
        <v>4271</v>
      </c>
      <c r="I41" s="325">
        <v>2299</v>
      </c>
      <c r="J41" s="325">
        <v>1972</v>
      </c>
      <c r="K41" s="324">
        <v>2562</v>
      </c>
      <c r="L41" s="325">
        <v>1319</v>
      </c>
      <c r="M41" s="325">
        <v>1243</v>
      </c>
      <c r="N41" s="324">
        <v>6079</v>
      </c>
      <c r="O41" s="325">
        <v>3213</v>
      </c>
      <c r="P41" s="325">
        <v>2866</v>
      </c>
      <c r="Q41" s="324">
        <v>5407</v>
      </c>
      <c r="R41" s="325">
        <v>2893</v>
      </c>
      <c r="S41" s="326">
        <v>2514</v>
      </c>
    </row>
    <row r="42" spans="1:19" s="304" customFormat="1" ht="16.5" customHeight="1">
      <c r="A42" s="309" t="s">
        <v>20</v>
      </c>
      <c r="B42" s="322">
        <v>89946</v>
      </c>
      <c r="C42" s="319">
        <v>47060</v>
      </c>
      <c r="D42" s="319">
        <v>42886</v>
      </c>
      <c r="E42" s="322">
        <v>7492</v>
      </c>
      <c r="F42" s="319">
        <v>3803</v>
      </c>
      <c r="G42" s="319">
        <v>3689</v>
      </c>
      <c r="H42" s="322">
        <v>18138</v>
      </c>
      <c r="I42" s="319">
        <v>9489</v>
      </c>
      <c r="J42" s="319">
        <v>8649</v>
      </c>
      <c r="K42" s="322">
        <v>11597</v>
      </c>
      <c r="L42" s="319">
        <v>5934</v>
      </c>
      <c r="M42" s="319">
        <v>5663</v>
      </c>
      <c r="N42" s="322">
        <v>27331</v>
      </c>
      <c r="O42" s="319">
        <v>14378</v>
      </c>
      <c r="P42" s="319">
        <v>12953</v>
      </c>
      <c r="Q42" s="322">
        <v>25388</v>
      </c>
      <c r="R42" s="319">
        <v>13456</v>
      </c>
      <c r="S42" s="323">
        <v>11932</v>
      </c>
    </row>
    <row r="43" spans="1:19" ht="16.5" customHeight="1">
      <c r="A43" s="305" t="s">
        <v>202</v>
      </c>
      <c r="B43" s="324">
        <v>19405</v>
      </c>
      <c r="C43" s="325">
        <v>10203</v>
      </c>
      <c r="D43" s="325">
        <v>9202</v>
      </c>
      <c r="E43" s="324">
        <v>1535</v>
      </c>
      <c r="F43" s="325">
        <v>763</v>
      </c>
      <c r="G43" s="325">
        <v>772</v>
      </c>
      <c r="H43" s="324">
        <v>4092</v>
      </c>
      <c r="I43" s="325">
        <v>2156</v>
      </c>
      <c r="J43" s="325">
        <v>1936</v>
      </c>
      <c r="K43" s="324">
        <v>2515</v>
      </c>
      <c r="L43" s="325">
        <v>1272</v>
      </c>
      <c r="M43" s="325">
        <v>1243</v>
      </c>
      <c r="N43" s="324">
        <v>5783</v>
      </c>
      <c r="O43" s="325">
        <v>3085</v>
      </c>
      <c r="P43" s="325">
        <v>2698</v>
      </c>
      <c r="Q43" s="324">
        <v>5480</v>
      </c>
      <c r="R43" s="325">
        <v>2927</v>
      </c>
      <c r="S43" s="326">
        <v>2553</v>
      </c>
    </row>
    <row r="44" spans="1:19" ht="16.5" customHeight="1">
      <c r="A44" s="305" t="s">
        <v>226</v>
      </c>
      <c r="B44" s="324">
        <v>19555</v>
      </c>
      <c r="C44" s="325">
        <v>10255</v>
      </c>
      <c r="D44" s="325">
        <v>9300</v>
      </c>
      <c r="E44" s="324">
        <v>1608</v>
      </c>
      <c r="F44" s="325">
        <v>808</v>
      </c>
      <c r="G44" s="325">
        <v>800</v>
      </c>
      <c r="H44" s="324">
        <v>4040</v>
      </c>
      <c r="I44" s="325">
        <v>2079</v>
      </c>
      <c r="J44" s="325">
        <v>1961</v>
      </c>
      <c r="K44" s="324">
        <v>2443</v>
      </c>
      <c r="L44" s="325">
        <v>1275</v>
      </c>
      <c r="M44" s="325">
        <v>1168</v>
      </c>
      <c r="N44" s="324">
        <v>5973</v>
      </c>
      <c r="O44" s="325">
        <v>3130</v>
      </c>
      <c r="P44" s="325">
        <v>2843</v>
      </c>
      <c r="Q44" s="324">
        <v>5491</v>
      </c>
      <c r="R44" s="325">
        <v>2963</v>
      </c>
      <c r="S44" s="326">
        <v>2528</v>
      </c>
    </row>
    <row r="45" spans="1:19" ht="16.5" customHeight="1">
      <c r="A45" s="305" t="s">
        <v>230</v>
      </c>
      <c r="B45" s="324">
        <v>18498</v>
      </c>
      <c r="C45" s="325">
        <v>9650</v>
      </c>
      <c r="D45" s="325">
        <v>8848</v>
      </c>
      <c r="E45" s="324">
        <v>1528</v>
      </c>
      <c r="F45" s="325">
        <v>759</v>
      </c>
      <c r="G45" s="325">
        <v>769</v>
      </c>
      <c r="H45" s="324">
        <v>3688</v>
      </c>
      <c r="I45" s="325">
        <v>1923</v>
      </c>
      <c r="J45" s="325">
        <v>1765</v>
      </c>
      <c r="K45" s="324">
        <v>2423</v>
      </c>
      <c r="L45" s="325">
        <v>1184</v>
      </c>
      <c r="M45" s="325">
        <v>1239</v>
      </c>
      <c r="N45" s="324">
        <v>5585</v>
      </c>
      <c r="O45" s="325">
        <v>2976</v>
      </c>
      <c r="P45" s="325">
        <v>2609</v>
      </c>
      <c r="Q45" s="324">
        <v>5274</v>
      </c>
      <c r="R45" s="325">
        <v>2808</v>
      </c>
      <c r="S45" s="326">
        <v>2466</v>
      </c>
    </row>
    <row r="46" spans="1:19" ht="16.5" customHeight="1">
      <c r="A46" s="305" t="s">
        <v>229</v>
      </c>
      <c r="B46" s="324">
        <v>16450</v>
      </c>
      <c r="C46" s="325">
        <v>8688</v>
      </c>
      <c r="D46" s="325">
        <v>7762</v>
      </c>
      <c r="E46" s="324">
        <v>1439</v>
      </c>
      <c r="F46" s="325">
        <v>758</v>
      </c>
      <c r="G46" s="325">
        <v>681</v>
      </c>
      <c r="H46" s="324">
        <v>3182</v>
      </c>
      <c r="I46" s="325">
        <v>1710</v>
      </c>
      <c r="J46" s="325">
        <v>1472</v>
      </c>
      <c r="K46" s="324">
        <v>2087</v>
      </c>
      <c r="L46" s="325">
        <v>1113</v>
      </c>
      <c r="M46" s="325">
        <v>974</v>
      </c>
      <c r="N46" s="324">
        <v>5034</v>
      </c>
      <c r="O46" s="325">
        <v>2637</v>
      </c>
      <c r="P46" s="325">
        <v>2397</v>
      </c>
      <c r="Q46" s="324">
        <v>4708</v>
      </c>
      <c r="R46" s="325">
        <v>2470</v>
      </c>
      <c r="S46" s="326">
        <v>2238</v>
      </c>
    </row>
    <row r="47" spans="1:19" ht="16.5" customHeight="1">
      <c r="A47" s="305" t="s">
        <v>233</v>
      </c>
      <c r="B47" s="324">
        <v>16038</v>
      </c>
      <c r="C47" s="325">
        <v>8264</v>
      </c>
      <c r="D47" s="325">
        <v>7774</v>
      </c>
      <c r="E47" s="324">
        <v>1382</v>
      </c>
      <c r="F47" s="325">
        <v>715</v>
      </c>
      <c r="G47" s="325">
        <v>667</v>
      </c>
      <c r="H47" s="324">
        <v>3136</v>
      </c>
      <c r="I47" s="325">
        <v>1621</v>
      </c>
      <c r="J47" s="325">
        <v>1515</v>
      </c>
      <c r="K47" s="324">
        <v>2129</v>
      </c>
      <c r="L47" s="325">
        <v>1090</v>
      </c>
      <c r="M47" s="325">
        <v>1039</v>
      </c>
      <c r="N47" s="324">
        <v>4956</v>
      </c>
      <c r="O47" s="325">
        <v>2550</v>
      </c>
      <c r="P47" s="325">
        <v>2406</v>
      </c>
      <c r="Q47" s="324">
        <v>4435</v>
      </c>
      <c r="R47" s="325">
        <v>2288</v>
      </c>
      <c r="S47" s="326">
        <v>2147</v>
      </c>
    </row>
    <row r="48" spans="1:19" s="304" customFormat="1" ht="16.5" customHeight="1">
      <c r="A48" s="309" t="s">
        <v>14</v>
      </c>
      <c r="B48" s="322">
        <v>84129</v>
      </c>
      <c r="C48" s="319">
        <v>42787</v>
      </c>
      <c r="D48" s="319">
        <v>41342</v>
      </c>
      <c r="E48" s="322">
        <v>6860</v>
      </c>
      <c r="F48" s="319">
        <v>3563</v>
      </c>
      <c r="G48" s="319">
        <v>3297</v>
      </c>
      <c r="H48" s="322">
        <v>15678</v>
      </c>
      <c r="I48" s="319">
        <v>7901</v>
      </c>
      <c r="J48" s="319">
        <v>7777</v>
      </c>
      <c r="K48" s="322">
        <v>11661</v>
      </c>
      <c r="L48" s="319">
        <v>5684</v>
      </c>
      <c r="M48" s="319">
        <v>5977</v>
      </c>
      <c r="N48" s="322">
        <v>25537</v>
      </c>
      <c r="O48" s="319">
        <v>13210</v>
      </c>
      <c r="P48" s="319">
        <v>12327</v>
      </c>
      <c r="Q48" s="322">
        <v>24393</v>
      </c>
      <c r="R48" s="319">
        <v>12429</v>
      </c>
      <c r="S48" s="323">
        <v>11964</v>
      </c>
    </row>
    <row r="49" spans="1:19" ht="16.5" customHeight="1">
      <c r="A49" s="305" t="s">
        <v>231</v>
      </c>
      <c r="B49" s="324">
        <v>15972</v>
      </c>
      <c r="C49" s="325">
        <v>8220</v>
      </c>
      <c r="D49" s="325">
        <v>7752</v>
      </c>
      <c r="E49" s="324">
        <v>1398</v>
      </c>
      <c r="F49" s="325">
        <v>757</v>
      </c>
      <c r="G49" s="325">
        <v>641</v>
      </c>
      <c r="H49" s="324">
        <v>2989</v>
      </c>
      <c r="I49" s="325">
        <v>1542</v>
      </c>
      <c r="J49" s="325">
        <v>1447</v>
      </c>
      <c r="K49" s="324">
        <v>2109</v>
      </c>
      <c r="L49" s="325">
        <v>1051</v>
      </c>
      <c r="M49" s="325">
        <v>1058</v>
      </c>
      <c r="N49" s="324">
        <v>4962</v>
      </c>
      <c r="O49" s="325">
        <v>2552</v>
      </c>
      <c r="P49" s="325">
        <v>2410</v>
      </c>
      <c r="Q49" s="324">
        <v>4514</v>
      </c>
      <c r="R49" s="325">
        <v>2318</v>
      </c>
      <c r="S49" s="326">
        <v>2196</v>
      </c>
    </row>
    <row r="50" spans="1:19" ht="16.5" customHeight="1">
      <c r="A50" s="305" t="s">
        <v>212</v>
      </c>
      <c r="B50" s="324">
        <v>16086</v>
      </c>
      <c r="C50" s="325">
        <v>8195</v>
      </c>
      <c r="D50" s="325">
        <v>7891</v>
      </c>
      <c r="E50" s="324">
        <v>1340</v>
      </c>
      <c r="F50" s="325">
        <v>695</v>
      </c>
      <c r="G50" s="325">
        <v>645</v>
      </c>
      <c r="H50" s="324">
        <v>2957</v>
      </c>
      <c r="I50" s="325">
        <v>1500</v>
      </c>
      <c r="J50" s="325">
        <v>1457</v>
      </c>
      <c r="K50" s="324">
        <v>2132</v>
      </c>
      <c r="L50" s="325">
        <v>1052</v>
      </c>
      <c r="M50" s="325">
        <v>1080</v>
      </c>
      <c r="N50" s="324">
        <v>4999</v>
      </c>
      <c r="O50" s="325">
        <v>2582</v>
      </c>
      <c r="P50" s="325">
        <v>2417</v>
      </c>
      <c r="Q50" s="324">
        <v>4658</v>
      </c>
      <c r="R50" s="325">
        <v>2366</v>
      </c>
      <c r="S50" s="326">
        <v>2292</v>
      </c>
    </row>
    <row r="51" spans="1:19" ht="16.5" customHeight="1">
      <c r="A51" s="305" t="s">
        <v>232</v>
      </c>
      <c r="B51" s="324">
        <v>16466</v>
      </c>
      <c r="C51" s="325">
        <v>8330</v>
      </c>
      <c r="D51" s="325">
        <v>8136</v>
      </c>
      <c r="E51" s="324">
        <v>1338</v>
      </c>
      <c r="F51" s="325">
        <v>659</v>
      </c>
      <c r="G51" s="325">
        <v>679</v>
      </c>
      <c r="H51" s="324">
        <v>3066</v>
      </c>
      <c r="I51" s="325">
        <v>1565</v>
      </c>
      <c r="J51" s="325">
        <v>1501</v>
      </c>
      <c r="K51" s="324">
        <v>2271</v>
      </c>
      <c r="L51" s="325">
        <v>1128</v>
      </c>
      <c r="M51" s="325">
        <v>1143</v>
      </c>
      <c r="N51" s="324">
        <v>4951</v>
      </c>
      <c r="O51" s="325">
        <v>2517</v>
      </c>
      <c r="P51" s="325">
        <v>2434</v>
      </c>
      <c r="Q51" s="324">
        <v>4840</v>
      </c>
      <c r="R51" s="325">
        <v>2461</v>
      </c>
      <c r="S51" s="326">
        <v>2379</v>
      </c>
    </row>
    <row r="52" spans="1:19" ht="16.5" customHeight="1">
      <c r="A52" s="305" t="s">
        <v>224</v>
      </c>
      <c r="B52" s="324">
        <v>17409</v>
      </c>
      <c r="C52" s="325">
        <v>8809</v>
      </c>
      <c r="D52" s="325">
        <v>8600</v>
      </c>
      <c r="E52" s="324">
        <v>1375</v>
      </c>
      <c r="F52" s="325">
        <v>711</v>
      </c>
      <c r="G52" s="325">
        <v>664</v>
      </c>
      <c r="H52" s="324">
        <v>3221</v>
      </c>
      <c r="I52" s="325">
        <v>1603</v>
      </c>
      <c r="J52" s="325">
        <v>1618</v>
      </c>
      <c r="K52" s="324">
        <v>2498</v>
      </c>
      <c r="L52" s="325">
        <v>1168</v>
      </c>
      <c r="M52" s="325">
        <v>1330</v>
      </c>
      <c r="N52" s="324">
        <v>5226</v>
      </c>
      <c r="O52" s="325">
        <v>2718</v>
      </c>
      <c r="P52" s="325">
        <v>2508</v>
      </c>
      <c r="Q52" s="324">
        <v>5089</v>
      </c>
      <c r="R52" s="325">
        <v>2609</v>
      </c>
      <c r="S52" s="326">
        <v>2480</v>
      </c>
    </row>
    <row r="53" spans="1:19" ht="16.5" customHeight="1">
      <c r="A53" s="305" t="s">
        <v>187</v>
      </c>
      <c r="B53" s="324">
        <v>18196</v>
      </c>
      <c r="C53" s="325">
        <v>9233</v>
      </c>
      <c r="D53" s="325">
        <v>8963</v>
      </c>
      <c r="E53" s="324">
        <v>1409</v>
      </c>
      <c r="F53" s="325">
        <v>741</v>
      </c>
      <c r="G53" s="325">
        <v>668</v>
      </c>
      <c r="H53" s="324">
        <v>3445</v>
      </c>
      <c r="I53" s="325">
        <v>1691</v>
      </c>
      <c r="J53" s="325">
        <v>1754</v>
      </c>
      <c r="K53" s="324">
        <v>2651</v>
      </c>
      <c r="L53" s="325">
        <v>1285</v>
      </c>
      <c r="M53" s="325">
        <v>1366</v>
      </c>
      <c r="N53" s="324">
        <v>5399</v>
      </c>
      <c r="O53" s="325">
        <v>2841</v>
      </c>
      <c r="P53" s="325">
        <v>2558</v>
      </c>
      <c r="Q53" s="324">
        <v>5292</v>
      </c>
      <c r="R53" s="325">
        <v>2675</v>
      </c>
      <c r="S53" s="326">
        <v>2617</v>
      </c>
    </row>
    <row r="54" spans="1:19" s="304" customFormat="1" ht="16.5" customHeight="1">
      <c r="A54" s="309" t="s">
        <v>9</v>
      </c>
      <c r="B54" s="322">
        <v>114258</v>
      </c>
      <c r="C54" s="319">
        <v>57047</v>
      </c>
      <c r="D54" s="319">
        <v>57211</v>
      </c>
      <c r="E54" s="322">
        <v>7604</v>
      </c>
      <c r="F54" s="319">
        <v>3967</v>
      </c>
      <c r="G54" s="319">
        <v>3637</v>
      </c>
      <c r="H54" s="322">
        <v>21626</v>
      </c>
      <c r="I54" s="319">
        <v>10650</v>
      </c>
      <c r="J54" s="319">
        <v>10976</v>
      </c>
      <c r="K54" s="322">
        <v>16972</v>
      </c>
      <c r="L54" s="319">
        <v>8250</v>
      </c>
      <c r="M54" s="319">
        <v>8722</v>
      </c>
      <c r="N54" s="322">
        <v>32794</v>
      </c>
      <c r="O54" s="319">
        <v>16685</v>
      </c>
      <c r="P54" s="319">
        <v>16109</v>
      </c>
      <c r="Q54" s="322">
        <v>35262</v>
      </c>
      <c r="R54" s="319">
        <v>17495</v>
      </c>
      <c r="S54" s="323">
        <v>17767</v>
      </c>
    </row>
    <row r="55" spans="1:19" ht="16.5" customHeight="1">
      <c r="A55" s="305" t="s">
        <v>188</v>
      </c>
      <c r="B55" s="324">
        <v>20907</v>
      </c>
      <c r="C55" s="325">
        <v>10628</v>
      </c>
      <c r="D55" s="325">
        <v>10279</v>
      </c>
      <c r="E55" s="324">
        <v>1468</v>
      </c>
      <c r="F55" s="325">
        <v>744</v>
      </c>
      <c r="G55" s="325">
        <v>724</v>
      </c>
      <c r="H55" s="324">
        <v>3931</v>
      </c>
      <c r="I55" s="325">
        <v>1989</v>
      </c>
      <c r="J55" s="325">
        <v>1942</v>
      </c>
      <c r="K55" s="324">
        <v>3098</v>
      </c>
      <c r="L55" s="325">
        <v>1534</v>
      </c>
      <c r="M55" s="325">
        <v>1564</v>
      </c>
      <c r="N55" s="324">
        <v>6142</v>
      </c>
      <c r="O55" s="325">
        <v>3181</v>
      </c>
      <c r="P55" s="325">
        <v>2961</v>
      </c>
      <c r="Q55" s="324">
        <v>6268</v>
      </c>
      <c r="R55" s="325">
        <v>3180</v>
      </c>
      <c r="S55" s="326">
        <v>3088</v>
      </c>
    </row>
    <row r="56" spans="1:19" ht="16.5" customHeight="1">
      <c r="A56" s="305" t="s">
        <v>186</v>
      </c>
      <c r="B56" s="324">
        <v>23233</v>
      </c>
      <c r="C56" s="325">
        <v>11713</v>
      </c>
      <c r="D56" s="325">
        <v>11520</v>
      </c>
      <c r="E56" s="324">
        <v>1618</v>
      </c>
      <c r="F56" s="325">
        <v>881</v>
      </c>
      <c r="G56" s="325">
        <v>737</v>
      </c>
      <c r="H56" s="324">
        <v>4319</v>
      </c>
      <c r="I56" s="325">
        <v>2168</v>
      </c>
      <c r="J56" s="325">
        <v>2151</v>
      </c>
      <c r="K56" s="324">
        <v>3458</v>
      </c>
      <c r="L56" s="325">
        <v>1665</v>
      </c>
      <c r="M56" s="325">
        <v>1793</v>
      </c>
      <c r="N56" s="324">
        <v>6707</v>
      </c>
      <c r="O56" s="325">
        <v>3458</v>
      </c>
      <c r="P56" s="325">
        <v>3249</v>
      </c>
      <c r="Q56" s="324">
        <v>7131</v>
      </c>
      <c r="R56" s="325">
        <v>3541</v>
      </c>
      <c r="S56" s="326">
        <v>3590</v>
      </c>
    </row>
    <row r="57" spans="1:19" ht="16.5" customHeight="1">
      <c r="A57" s="305" t="s">
        <v>185</v>
      </c>
      <c r="B57" s="324">
        <v>23248</v>
      </c>
      <c r="C57" s="325">
        <v>11627</v>
      </c>
      <c r="D57" s="325">
        <v>11621</v>
      </c>
      <c r="E57" s="324">
        <v>1648</v>
      </c>
      <c r="F57" s="325">
        <v>857</v>
      </c>
      <c r="G57" s="325">
        <v>791</v>
      </c>
      <c r="H57" s="324">
        <v>4405</v>
      </c>
      <c r="I57" s="325">
        <v>2211</v>
      </c>
      <c r="J57" s="325">
        <v>2194</v>
      </c>
      <c r="K57" s="324">
        <v>3532</v>
      </c>
      <c r="L57" s="325">
        <v>1699</v>
      </c>
      <c r="M57" s="325">
        <v>1833</v>
      </c>
      <c r="N57" s="324">
        <v>6603</v>
      </c>
      <c r="O57" s="325">
        <v>3327</v>
      </c>
      <c r="P57" s="325">
        <v>3276</v>
      </c>
      <c r="Q57" s="324">
        <v>7060</v>
      </c>
      <c r="R57" s="325">
        <v>3533</v>
      </c>
      <c r="S57" s="326">
        <v>3527</v>
      </c>
    </row>
    <row r="58" spans="1:19" ht="16.5" customHeight="1">
      <c r="A58" s="305" t="s">
        <v>183</v>
      </c>
      <c r="B58" s="324">
        <v>23157</v>
      </c>
      <c r="C58" s="325">
        <v>11499</v>
      </c>
      <c r="D58" s="325">
        <v>11658</v>
      </c>
      <c r="E58" s="324">
        <v>1404</v>
      </c>
      <c r="F58" s="325">
        <v>729</v>
      </c>
      <c r="G58" s="325">
        <v>675</v>
      </c>
      <c r="H58" s="324">
        <v>4446</v>
      </c>
      <c r="I58" s="325">
        <v>2157</v>
      </c>
      <c r="J58" s="325">
        <v>2289</v>
      </c>
      <c r="K58" s="324">
        <v>3432</v>
      </c>
      <c r="L58" s="325">
        <v>1669</v>
      </c>
      <c r="M58" s="325">
        <v>1763</v>
      </c>
      <c r="N58" s="324">
        <v>6600</v>
      </c>
      <c r="O58" s="325">
        <v>3344</v>
      </c>
      <c r="P58" s="325">
        <v>3256</v>
      </c>
      <c r="Q58" s="324">
        <v>7275</v>
      </c>
      <c r="R58" s="325">
        <v>3600</v>
      </c>
      <c r="S58" s="326">
        <v>3675</v>
      </c>
    </row>
    <row r="59" spans="1:19" ht="16.5" customHeight="1">
      <c r="A59" s="305" t="s">
        <v>184</v>
      </c>
      <c r="B59" s="324">
        <v>23713</v>
      </c>
      <c r="C59" s="325">
        <v>11580</v>
      </c>
      <c r="D59" s="325">
        <v>12133</v>
      </c>
      <c r="E59" s="324">
        <v>1466</v>
      </c>
      <c r="F59" s="325">
        <v>756</v>
      </c>
      <c r="G59" s="325">
        <v>710</v>
      </c>
      <c r="H59" s="324">
        <v>4525</v>
      </c>
      <c r="I59" s="325">
        <v>2125</v>
      </c>
      <c r="J59" s="325">
        <v>2400</v>
      </c>
      <c r="K59" s="324">
        <v>3452</v>
      </c>
      <c r="L59" s="325">
        <v>1683</v>
      </c>
      <c r="M59" s="325">
        <v>1769</v>
      </c>
      <c r="N59" s="324">
        <v>6742</v>
      </c>
      <c r="O59" s="325">
        <v>3375</v>
      </c>
      <c r="P59" s="325">
        <v>3367</v>
      </c>
      <c r="Q59" s="324">
        <v>7528</v>
      </c>
      <c r="R59" s="325">
        <v>3641</v>
      </c>
      <c r="S59" s="326">
        <v>3887</v>
      </c>
    </row>
    <row r="60" spans="1:19" s="304" customFormat="1" ht="16.5" customHeight="1">
      <c r="A60" s="309" t="s">
        <v>59</v>
      </c>
      <c r="B60" s="322">
        <v>113001</v>
      </c>
      <c r="C60" s="319">
        <v>56188</v>
      </c>
      <c r="D60" s="319">
        <v>56813</v>
      </c>
      <c r="E60" s="322">
        <v>6921</v>
      </c>
      <c r="F60" s="319">
        <v>3676</v>
      </c>
      <c r="G60" s="319">
        <v>3245</v>
      </c>
      <c r="H60" s="322">
        <v>22332</v>
      </c>
      <c r="I60" s="319">
        <v>10839</v>
      </c>
      <c r="J60" s="319">
        <v>11493</v>
      </c>
      <c r="K60" s="322">
        <v>16291</v>
      </c>
      <c r="L60" s="319">
        <v>8118</v>
      </c>
      <c r="M60" s="319">
        <v>8173</v>
      </c>
      <c r="N60" s="322">
        <v>31597</v>
      </c>
      <c r="O60" s="319">
        <v>15844</v>
      </c>
      <c r="P60" s="319">
        <v>15753</v>
      </c>
      <c r="Q60" s="322">
        <v>35860</v>
      </c>
      <c r="R60" s="319">
        <v>17711</v>
      </c>
      <c r="S60" s="323">
        <v>18149</v>
      </c>
    </row>
    <row r="61" spans="1:19" ht="16.5" customHeight="1">
      <c r="A61" s="305" t="s">
        <v>182</v>
      </c>
      <c r="B61" s="324">
        <v>20647</v>
      </c>
      <c r="C61" s="325">
        <v>10309</v>
      </c>
      <c r="D61" s="325">
        <v>10338</v>
      </c>
      <c r="E61" s="324">
        <v>1361</v>
      </c>
      <c r="F61" s="325">
        <v>748</v>
      </c>
      <c r="G61" s="325">
        <v>613</v>
      </c>
      <c r="H61" s="324">
        <v>3974</v>
      </c>
      <c r="I61" s="325">
        <v>1928</v>
      </c>
      <c r="J61" s="325">
        <v>2046</v>
      </c>
      <c r="K61" s="324">
        <v>3041</v>
      </c>
      <c r="L61" s="325">
        <v>1505</v>
      </c>
      <c r="M61" s="325">
        <v>1536</v>
      </c>
      <c r="N61" s="324">
        <v>5736</v>
      </c>
      <c r="O61" s="325">
        <v>2874</v>
      </c>
      <c r="P61" s="325">
        <v>2862</v>
      </c>
      <c r="Q61" s="324">
        <v>6535</v>
      </c>
      <c r="R61" s="325">
        <v>3254</v>
      </c>
      <c r="S61" s="326">
        <v>3281</v>
      </c>
    </row>
    <row r="62" spans="1:19" ht="16.5" customHeight="1">
      <c r="A62" s="305" t="s">
        <v>181</v>
      </c>
      <c r="B62" s="324">
        <v>22576</v>
      </c>
      <c r="C62" s="325">
        <v>11063</v>
      </c>
      <c r="D62" s="325">
        <v>11513</v>
      </c>
      <c r="E62" s="324">
        <v>1390</v>
      </c>
      <c r="F62" s="325">
        <v>723</v>
      </c>
      <c r="G62" s="325">
        <v>667</v>
      </c>
      <c r="H62" s="324">
        <v>4409</v>
      </c>
      <c r="I62" s="325">
        <v>2122</v>
      </c>
      <c r="J62" s="325">
        <v>2287</v>
      </c>
      <c r="K62" s="324">
        <v>3449</v>
      </c>
      <c r="L62" s="325">
        <v>1698</v>
      </c>
      <c r="M62" s="325">
        <v>1751</v>
      </c>
      <c r="N62" s="324">
        <v>6223</v>
      </c>
      <c r="O62" s="325">
        <v>3082</v>
      </c>
      <c r="P62" s="325">
        <v>3141</v>
      </c>
      <c r="Q62" s="324">
        <v>7105</v>
      </c>
      <c r="R62" s="325">
        <v>3438</v>
      </c>
      <c r="S62" s="326">
        <v>3667</v>
      </c>
    </row>
    <row r="63" spans="1:19" ht="16.5" customHeight="1">
      <c r="A63" s="305" t="s">
        <v>180</v>
      </c>
      <c r="B63" s="324">
        <v>22466</v>
      </c>
      <c r="C63" s="325">
        <v>11255</v>
      </c>
      <c r="D63" s="325">
        <v>11211</v>
      </c>
      <c r="E63" s="324">
        <v>1374</v>
      </c>
      <c r="F63" s="325">
        <v>745</v>
      </c>
      <c r="G63" s="325">
        <v>629</v>
      </c>
      <c r="H63" s="324">
        <v>4479</v>
      </c>
      <c r="I63" s="325">
        <v>2211</v>
      </c>
      <c r="J63" s="325">
        <v>2268</v>
      </c>
      <c r="K63" s="324">
        <v>3211</v>
      </c>
      <c r="L63" s="325">
        <v>1597</v>
      </c>
      <c r="M63" s="325">
        <v>1614</v>
      </c>
      <c r="N63" s="324">
        <v>6233</v>
      </c>
      <c r="O63" s="325">
        <v>3137</v>
      </c>
      <c r="P63" s="325">
        <v>3096</v>
      </c>
      <c r="Q63" s="324">
        <v>7169</v>
      </c>
      <c r="R63" s="325">
        <v>3565</v>
      </c>
      <c r="S63" s="326">
        <v>3604</v>
      </c>
    </row>
    <row r="64" spans="1:19" ht="16.5" customHeight="1">
      <c r="A64" s="305" t="s">
        <v>179</v>
      </c>
      <c r="B64" s="324">
        <v>22247</v>
      </c>
      <c r="C64" s="325">
        <v>11065</v>
      </c>
      <c r="D64" s="325">
        <v>11182</v>
      </c>
      <c r="E64" s="324">
        <v>1335</v>
      </c>
      <c r="F64" s="325">
        <v>686</v>
      </c>
      <c r="G64" s="325">
        <v>649</v>
      </c>
      <c r="H64" s="324">
        <v>4387</v>
      </c>
      <c r="I64" s="325">
        <v>2103</v>
      </c>
      <c r="J64" s="325">
        <v>2284</v>
      </c>
      <c r="K64" s="324">
        <v>3149</v>
      </c>
      <c r="L64" s="325">
        <v>1589</v>
      </c>
      <c r="M64" s="325">
        <v>1560</v>
      </c>
      <c r="N64" s="324">
        <v>6274</v>
      </c>
      <c r="O64" s="325">
        <v>3188</v>
      </c>
      <c r="P64" s="325">
        <v>3086</v>
      </c>
      <c r="Q64" s="324">
        <v>7102</v>
      </c>
      <c r="R64" s="325">
        <v>3499</v>
      </c>
      <c r="S64" s="326">
        <v>3603</v>
      </c>
    </row>
    <row r="65" spans="1:19" ht="16.5" customHeight="1">
      <c r="A65" s="305" t="s">
        <v>143</v>
      </c>
      <c r="B65" s="324">
        <v>25065</v>
      </c>
      <c r="C65" s="325">
        <v>12496</v>
      </c>
      <c r="D65" s="325">
        <v>12569</v>
      </c>
      <c r="E65" s="324">
        <v>1461</v>
      </c>
      <c r="F65" s="325">
        <v>774</v>
      </c>
      <c r="G65" s="325">
        <v>687</v>
      </c>
      <c r="H65" s="324">
        <v>5083</v>
      </c>
      <c r="I65" s="325">
        <v>2475</v>
      </c>
      <c r="J65" s="325">
        <v>2608</v>
      </c>
      <c r="K65" s="324">
        <v>3441</v>
      </c>
      <c r="L65" s="325">
        <v>1729</v>
      </c>
      <c r="M65" s="325">
        <v>1712</v>
      </c>
      <c r="N65" s="324">
        <v>7131</v>
      </c>
      <c r="O65" s="325">
        <v>3563</v>
      </c>
      <c r="P65" s="325">
        <v>3568</v>
      </c>
      <c r="Q65" s="324">
        <v>7949</v>
      </c>
      <c r="R65" s="325">
        <v>3955</v>
      </c>
      <c r="S65" s="326">
        <v>3994</v>
      </c>
    </row>
    <row r="66" spans="1:19" s="304" customFormat="1" ht="16.5" customHeight="1">
      <c r="A66" s="309" t="s">
        <v>65</v>
      </c>
      <c r="B66" s="322">
        <v>126979</v>
      </c>
      <c r="C66" s="319">
        <v>62953</v>
      </c>
      <c r="D66" s="319">
        <v>64026</v>
      </c>
      <c r="E66" s="322">
        <v>8196</v>
      </c>
      <c r="F66" s="319">
        <v>4102</v>
      </c>
      <c r="G66" s="319">
        <v>4094</v>
      </c>
      <c r="H66" s="322">
        <v>26409</v>
      </c>
      <c r="I66" s="319">
        <v>12771</v>
      </c>
      <c r="J66" s="319">
        <v>13638</v>
      </c>
      <c r="K66" s="322">
        <v>17092</v>
      </c>
      <c r="L66" s="319">
        <v>8314</v>
      </c>
      <c r="M66" s="319">
        <v>8778</v>
      </c>
      <c r="N66" s="322">
        <v>36415</v>
      </c>
      <c r="O66" s="319">
        <v>17957</v>
      </c>
      <c r="P66" s="319">
        <v>18458</v>
      </c>
      <c r="Q66" s="322">
        <v>38867</v>
      </c>
      <c r="R66" s="319">
        <v>19809</v>
      </c>
      <c r="S66" s="323">
        <v>19058</v>
      </c>
    </row>
    <row r="67" spans="1:19" ht="16.5" customHeight="1">
      <c r="A67" s="305" t="s">
        <v>178</v>
      </c>
      <c r="B67" s="324">
        <v>25330</v>
      </c>
      <c r="C67" s="325">
        <v>12462</v>
      </c>
      <c r="D67" s="325">
        <v>12868</v>
      </c>
      <c r="E67" s="324">
        <v>1590</v>
      </c>
      <c r="F67" s="325">
        <v>787</v>
      </c>
      <c r="G67" s="325">
        <v>803</v>
      </c>
      <c r="H67" s="324">
        <v>5130</v>
      </c>
      <c r="I67" s="325">
        <v>2445</v>
      </c>
      <c r="J67" s="325">
        <v>2685</v>
      </c>
      <c r="K67" s="324">
        <v>3450</v>
      </c>
      <c r="L67" s="325">
        <v>1676</v>
      </c>
      <c r="M67" s="325">
        <v>1774</v>
      </c>
      <c r="N67" s="324">
        <v>7132</v>
      </c>
      <c r="O67" s="325">
        <v>3554</v>
      </c>
      <c r="P67" s="325">
        <v>3578</v>
      </c>
      <c r="Q67" s="324">
        <v>8028</v>
      </c>
      <c r="R67" s="325">
        <v>4000</v>
      </c>
      <c r="S67" s="326">
        <v>4028</v>
      </c>
    </row>
    <row r="68" spans="1:19" ht="16.5" customHeight="1">
      <c r="A68" s="305" t="s">
        <v>194</v>
      </c>
      <c r="B68" s="324">
        <v>25435</v>
      </c>
      <c r="C68" s="325">
        <v>12694</v>
      </c>
      <c r="D68" s="325">
        <v>12741</v>
      </c>
      <c r="E68" s="324">
        <v>1607</v>
      </c>
      <c r="F68" s="325">
        <v>811</v>
      </c>
      <c r="G68" s="325">
        <v>796</v>
      </c>
      <c r="H68" s="324">
        <v>5297</v>
      </c>
      <c r="I68" s="325">
        <v>2530</v>
      </c>
      <c r="J68" s="325">
        <v>2767</v>
      </c>
      <c r="K68" s="324">
        <v>3467</v>
      </c>
      <c r="L68" s="325">
        <v>1722</v>
      </c>
      <c r="M68" s="325">
        <v>1745</v>
      </c>
      <c r="N68" s="324">
        <v>7198</v>
      </c>
      <c r="O68" s="325">
        <v>3613</v>
      </c>
      <c r="P68" s="325">
        <v>3585</v>
      </c>
      <c r="Q68" s="324">
        <v>7866</v>
      </c>
      <c r="R68" s="325">
        <v>4018</v>
      </c>
      <c r="S68" s="326">
        <v>3848</v>
      </c>
    </row>
    <row r="69" spans="1:19" ht="16.5" customHeight="1">
      <c r="A69" s="305" t="s">
        <v>140</v>
      </c>
      <c r="B69" s="324">
        <v>26348</v>
      </c>
      <c r="C69" s="325">
        <v>13051</v>
      </c>
      <c r="D69" s="325">
        <v>13297</v>
      </c>
      <c r="E69" s="324">
        <v>1674</v>
      </c>
      <c r="F69" s="325">
        <v>845</v>
      </c>
      <c r="G69" s="325">
        <v>829</v>
      </c>
      <c r="H69" s="324">
        <v>5413</v>
      </c>
      <c r="I69" s="325">
        <v>2591</v>
      </c>
      <c r="J69" s="325">
        <v>2822</v>
      </c>
      <c r="K69" s="324">
        <v>3564</v>
      </c>
      <c r="L69" s="325">
        <v>1736</v>
      </c>
      <c r="M69" s="325">
        <v>1828</v>
      </c>
      <c r="N69" s="324">
        <v>7558</v>
      </c>
      <c r="O69" s="325">
        <v>3697</v>
      </c>
      <c r="P69" s="325">
        <v>3861</v>
      </c>
      <c r="Q69" s="324">
        <v>8139</v>
      </c>
      <c r="R69" s="325">
        <v>4182</v>
      </c>
      <c r="S69" s="326">
        <v>3957</v>
      </c>
    </row>
    <row r="70" spans="1:19" ht="16.5" customHeight="1">
      <c r="A70" s="305" t="s">
        <v>173</v>
      </c>
      <c r="B70" s="324">
        <v>25592</v>
      </c>
      <c r="C70" s="325">
        <v>12714</v>
      </c>
      <c r="D70" s="325">
        <v>12878</v>
      </c>
      <c r="E70" s="324">
        <v>1695</v>
      </c>
      <c r="F70" s="325">
        <v>857</v>
      </c>
      <c r="G70" s="325">
        <v>838</v>
      </c>
      <c r="H70" s="324">
        <v>5352</v>
      </c>
      <c r="I70" s="325">
        <v>2689</v>
      </c>
      <c r="J70" s="325">
        <v>2663</v>
      </c>
      <c r="K70" s="324">
        <v>3410</v>
      </c>
      <c r="L70" s="325">
        <v>1617</v>
      </c>
      <c r="M70" s="325">
        <v>1793</v>
      </c>
      <c r="N70" s="324">
        <v>7434</v>
      </c>
      <c r="O70" s="325">
        <v>3626</v>
      </c>
      <c r="P70" s="325">
        <v>3808</v>
      </c>
      <c r="Q70" s="324">
        <v>7701</v>
      </c>
      <c r="R70" s="325">
        <v>3925</v>
      </c>
      <c r="S70" s="326">
        <v>3776</v>
      </c>
    </row>
    <row r="71" spans="1:19" ht="16.5" customHeight="1">
      <c r="A71" s="305" t="s">
        <v>193</v>
      </c>
      <c r="B71" s="324">
        <v>24274</v>
      </c>
      <c r="C71" s="325">
        <v>12032</v>
      </c>
      <c r="D71" s="325">
        <v>12242</v>
      </c>
      <c r="E71" s="324">
        <v>1630</v>
      </c>
      <c r="F71" s="325">
        <v>802</v>
      </c>
      <c r="G71" s="325">
        <v>828</v>
      </c>
      <c r="H71" s="324">
        <v>5217</v>
      </c>
      <c r="I71" s="325">
        <v>2516</v>
      </c>
      <c r="J71" s="325">
        <v>2701</v>
      </c>
      <c r="K71" s="324">
        <v>3201</v>
      </c>
      <c r="L71" s="325">
        <v>1563</v>
      </c>
      <c r="M71" s="325">
        <v>1638</v>
      </c>
      <c r="N71" s="324">
        <v>7093</v>
      </c>
      <c r="O71" s="325">
        <v>3467</v>
      </c>
      <c r="P71" s="325">
        <v>3626</v>
      </c>
      <c r="Q71" s="324">
        <v>7133</v>
      </c>
      <c r="R71" s="325">
        <v>3684</v>
      </c>
      <c r="S71" s="326">
        <v>3449</v>
      </c>
    </row>
    <row r="72" spans="1:19" s="304" customFormat="1" ht="16.5" customHeight="1">
      <c r="A72" s="309" t="s">
        <v>71</v>
      </c>
      <c r="B72" s="322">
        <v>113695</v>
      </c>
      <c r="C72" s="319">
        <v>56114</v>
      </c>
      <c r="D72" s="319">
        <v>57581</v>
      </c>
      <c r="E72" s="322">
        <v>7772</v>
      </c>
      <c r="F72" s="319">
        <v>3797</v>
      </c>
      <c r="G72" s="319">
        <v>3975</v>
      </c>
      <c r="H72" s="322">
        <v>23708</v>
      </c>
      <c r="I72" s="319">
        <v>11619</v>
      </c>
      <c r="J72" s="319">
        <v>12089</v>
      </c>
      <c r="K72" s="322">
        <v>15525</v>
      </c>
      <c r="L72" s="319">
        <v>7290</v>
      </c>
      <c r="M72" s="319">
        <v>8235</v>
      </c>
      <c r="N72" s="322">
        <v>35045</v>
      </c>
      <c r="O72" s="319">
        <v>17220</v>
      </c>
      <c r="P72" s="319">
        <v>17825</v>
      </c>
      <c r="Q72" s="322">
        <v>31645</v>
      </c>
      <c r="R72" s="319">
        <v>16188</v>
      </c>
      <c r="S72" s="323">
        <v>15457</v>
      </c>
    </row>
    <row r="73" spans="1:19" ht="16.5" customHeight="1">
      <c r="A73" s="305" t="s">
        <v>141</v>
      </c>
      <c r="B73" s="324">
        <v>25499</v>
      </c>
      <c r="C73" s="325">
        <v>12552</v>
      </c>
      <c r="D73" s="325">
        <v>12947</v>
      </c>
      <c r="E73" s="324">
        <v>1622</v>
      </c>
      <c r="F73" s="325">
        <v>799</v>
      </c>
      <c r="G73" s="325">
        <v>823</v>
      </c>
      <c r="H73" s="324">
        <v>5292</v>
      </c>
      <c r="I73" s="325">
        <v>2571</v>
      </c>
      <c r="J73" s="325">
        <v>2721</v>
      </c>
      <c r="K73" s="324">
        <v>3388</v>
      </c>
      <c r="L73" s="325">
        <v>1604</v>
      </c>
      <c r="M73" s="325">
        <v>1784</v>
      </c>
      <c r="N73" s="324">
        <v>7691</v>
      </c>
      <c r="O73" s="325">
        <v>3865</v>
      </c>
      <c r="P73" s="325">
        <v>3826</v>
      </c>
      <c r="Q73" s="324">
        <v>7506</v>
      </c>
      <c r="R73" s="325">
        <v>3713</v>
      </c>
      <c r="S73" s="326">
        <v>3793</v>
      </c>
    </row>
    <row r="74" spans="1:19" ht="16.5" customHeight="1">
      <c r="A74" s="305" t="s">
        <v>175</v>
      </c>
      <c r="B74" s="324">
        <v>23041</v>
      </c>
      <c r="C74" s="325">
        <v>11263</v>
      </c>
      <c r="D74" s="325">
        <v>11778</v>
      </c>
      <c r="E74" s="324">
        <v>1483</v>
      </c>
      <c r="F74" s="325">
        <v>750</v>
      </c>
      <c r="G74" s="325">
        <v>733</v>
      </c>
      <c r="H74" s="324">
        <v>4930</v>
      </c>
      <c r="I74" s="325">
        <v>2397</v>
      </c>
      <c r="J74" s="325">
        <v>2533</v>
      </c>
      <c r="K74" s="324">
        <v>3171</v>
      </c>
      <c r="L74" s="325">
        <v>1436</v>
      </c>
      <c r="M74" s="325">
        <v>1735</v>
      </c>
      <c r="N74" s="324">
        <v>7024</v>
      </c>
      <c r="O74" s="325">
        <v>3371</v>
      </c>
      <c r="P74" s="325">
        <v>3653</v>
      </c>
      <c r="Q74" s="324">
        <v>6433</v>
      </c>
      <c r="R74" s="325">
        <v>3309</v>
      </c>
      <c r="S74" s="326">
        <v>3124</v>
      </c>
    </row>
    <row r="75" spans="1:19" ht="16.5" customHeight="1">
      <c r="A75" s="305" t="s">
        <v>144</v>
      </c>
      <c r="B75" s="324">
        <v>22275</v>
      </c>
      <c r="C75" s="325">
        <v>11275</v>
      </c>
      <c r="D75" s="325">
        <v>11000</v>
      </c>
      <c r="E75" s="324">
        <v>1573</v>
      </c>
      <c r="F75" s="325">
        <v>793</v>
      </c>
      <c r="G75" s="325">
        <v>780</v>
      </c>
      <c r="H75" s="324">
        <v>4617</v>
      </c>
      <c r="I75" s="325">
        <v>2285</v>
      </c>
      <c r="J75" s="325">
        <v>2332</v>
      </c>
      <c r="K75" s="324">
        <v>2956</v>
      </c>
      <c r="L75" s="325">
        <v>1450</v>
      </c>
      <c r="M75" s="325">
        <v>1506</v>
      </c>
      <c r="N75" s="324">
        <v>6884</v>
      </c>
      <c r="O75" s="325">
        <v>3494</v>
      </c>
      <c r="P75" s="325">
        <v>3390</v>
      </c>
      <c r="Q75" s="324">
        <v>6245</v>
      </c>
      <c r="R75" s="325">
        <v>3253</v>
      </c>
      <c r="S75" s="326">
        <v>2992</v>
      </c>
    </row>
    <row r="76" spans="1:19" ht="16.5" customHeight="1">
      <c r="A76" s="305" t="s">
        <v>174</v>
      </c>
      <c r="B76" s="324">
        <v>22155</v>
      </c>
      <c r="C76" s="325">
        <v>10746</v>
      </c>
      <c r="D76" s="325">
        <v>11409</v>
      </c>
      <c r="E76" s="324">
        <v>1567</v>
      </c>
      <c r="F76" s="325">
        <v>749</v>
      </c>
      <c r="G76" s="325">
        <v>818</v>
      </c>
      <c r="H76" s="324">
        <v>4504</v>
      </c>
      <c r="I76" s="325">
        <v>2217</v>
      </c>
      <c r="J76" s="325">
        <v>2287</v>
      </c>
      <c r="K76" s="324">
        <v>3043</v>
      </c>
      <c r="L76" s="325">
        <v>1412</v>
      </c>
      <c r="M76" s="325">
        <v>1631</v>
      </c>
      <c r="N76" s="324">
        <v>6963</v>
      </c>
      <c r="O76" s="325">
        <v>3328</v>
      </c>
      <c r="P76" s="325">
        <v>3635</v>
      </c>
      <c r="Q76" s="324">
        <v>6078</v>
      </c>
      <c r="R76" s="325">
        <v>3040</v>
      </c>
      <c r="S76" s="326">
        <v>3038</v>
      </c>
    </row>
    <row r="77" spans="1:19" ht="16.5" customHeight="1">
      <c r="A77" s="305" t="s">
        <v>142</v>
      </c>
      <c r="B77" s="324">
        <v>20725</v>
      </c>
      <c r="C77" s="325">
        <v>10278</v>
      </c>
      <c r="D77" s="325">
        <v>10447</v>
      </c>
      <c r="E77" s="324">
        <v>1527</v>
      </c>
      <c r="F77" s="325">
        <v>706</v>
      </c>
      <c r="G77" s="325">
        <v>821</v>
      </c>
      <c r="H77" s="324">
        <v>4365</v>
      </c>
      <c r="I77" s="325">
        <v>2149</v>
      </c>
      <c r="J77" s="325">
        <v>2216</v>
      </c>
      <c r="K77" s="324">
        <v>2967</v>
      </c>
      <c r="L77" s="325">
        <v>1388</v>
      </c>
      <c r="M77" s="325">
        <v>1579</v>
      </c>
      <c r="N77" s="324">
        <v>6483</v>
      </c>
      <c r="O77" s="325">
        <v>3162</v>
      </c>
      <c r="P77" s="325">
        <v>3321</v>
      </c>
      <c r="Q77" s="324">
        <v>5383</v>
      </c>
      <c r="R77" s="325">
        <v>2873</v>
      </c>
      <c r="S77" s="326">
        <v>2510</v>
      </c>
    </row>
    <row r="78" spans="1:19" s="304" customFormat="1" ht="16.5" customHeight="1">
      <c r="A78" s="309" t="s">
        <v>78</v>
      </c>
      <c r="B78" s="322">
        <v>105142</v>
      </c>
      <c r="C78" s="319">
        <v>50786</v>
      </c>
      <c r="D78" s="319">
        <v>54356</v>
      </c>
      <c r="E78" s="322">
        <v>8246</v>
      </c>
      <c r="F78" s="319">
        <v>3916</v>
      </c>
      <c r="G78" s="319">
        <v>4330</v>
      </c>
      <c r="H78" s="322">
        <v>21601</v>
      </c>
      <c r="I78" s="319">
        <v>10195</v>
      </c>
      <c r="J78" s="319">
        <v>11406</v>
      </c>
      <c r="K78" s="322">
        <v>16249</v>
      </c>
      <c r="L78" s="319">
        <v>7353</v>
      </c>
      <c r="M78" s="319">
        <v>8896</v>
      </c>
      <c r="N78" s="322">
        <v>34238</v>
      </c>
      <c r="O78" s="319">
        <v>16293</v>
      </c>
      <c r="P78" s="319">
        <v>17945</v>
      </c>
      <c r="Q78" s="322">
        <v>24808</v>
      </c>
      <c r="R78" s="319">
        <v>13029</v>
      </c>
      <c r="S78" s="323">
        <v>11779</v>
      </c>
    </row>
    <row r="79" spans="1:19" ht="16.5" customHeight="1">
      <c r="A79" s="305" t="s">
        <v>197</v>
      </c>
      <c r="B79" s="324">
        <v>20761</v>
      </c>
      <c r="C79" s="325">
        <v>10253</v>
      </c>
      <c r="D79" s="325">
        <v>10508</v>
      </c>
      <c r="E79" s="324">
        <v>1557</v>
      </c>
      <c r="F79" s="325">
        <v>747</v>
      </c>
      <c r="G79" s="325">
        <v>810</v>
      </c>
      <c r="H79" s="324">
        <v>4215</v>
      </c>
      <c r="I79" s="325">
        <v>2038</v>
      </c>
      <c r="J79" s="325">
        <v>2177</v>
      </c>
      <c r="K79" s="324">
        <v>2990</v>
      </c>
      <c r="L79" s="325">
        <v>1414</v>
      </c>
      <c r="M79" s="325">
        <v>1576</v>
      </c>
      <c r="N79" s="324">
        <v>6645</v>
      </c>
      <c r="O79" s="325">
        <v>3184</v>
      </c>
      <c r="P79" s="325">
        <v>3461</v>
      </c>
      <c r="Q79" s="324">
        <v>5354</v>
      </c>
      <c r="R79" s="325">
        <v>2870</v>
      </c>
      <c r="S79" s="326">
        <v>2484</v>
      </c>
    </row>
    <row r="80" spans="1:19" ht="16.5" customHeight="1">
      <c r="A80" s="305" t="s">
        <v>145</v>
      </c>
      <c r="B80" s="324">
        <v>20614</v>
      </c>
      <c r="C80" s="325">
        <v>10139</v>
      </c>
      <c r="D80" s="325">
        <v>10475</v>
      </c>
      <c r="E80" s="324">
        <v>1536</v>
      </c>
      <c r="F80" s="325">
        <v>737</v>
      </c>
      <c r="G80" s="325">
        <v>799</v>
      </c>
      <c r="H80" s="324">
        <v>4279</v>
      </c>
      <c r="I80" s="325">
        <v>2010</v>
      </c>
      <c r="J80" s="325">
        <v>2269</v>
      </c>
      <c r="K80" s="324">
        <v>3123</v>
      </c>
      <c r="L80" s="325">
        <v>1397</v>
      </c>
      <c r="M80" s="325">
        <v>1726</v>
      </c>
      <c r="N80" s="324">
        <v>6617</v>
      </c>
      <c r="O80" s="325">
        <v>3208</v>
      </c>
      <c r="P80" s="325">
        <v>3409</v>
      </c>
      <c r="Q80" s="324">
        <v>5059</v>
      </c>
      <c r="R80" s="325">
        <v>2787</v>
      </c>
      <c r="S80" s="326">
        <v>2272</v>
      </c>
    </row>
    <row r="81" spans="1:19" ht="16.5" customHeight="1">
      <c r="A81" s="305" t="s">
        <v>146</v>
      </c>
      <c r="B81" s="324">
        <v>20921</v>
      </c>
      <c r="C81" s="325">
        <v>10090</v>
      </c>
      <c r="D81" s="325">
        <v>10831</v>
      </c>
      <c r="E81" s="324">
        <v>1674</v>
      </c>
      <c r="F81" s="325">
        <v>802</v>
      </c>
      <c r="G81" s="325">
        <v>872</v>
      </c>
      <c r="H81" s="324">
        <v>4282</v>
      </c>
      <c r="I81" s="325">
        <v>2047</v>
      </c>
      <c r="J81" s="325">
        <v>2235</v>
      </c>
      <c r="K81" s="324">
        <v>3260</v>
      </c>
      <c r="L81" s="325">
        <v>1451</v>
      </c>
      <c r="M81" s="325">
        <v>1809</v>
      </c>
      <c r="N81" s="324">
        <v>6824</v>
      </c>
      <c r="O81" s="325">
        <v>3260</v>
      </c>
      <c r="P81" s="325">
        <v>3564</v>
      </c>
      <c r="Q81" s="324">
        <v>4881</v>
      </c>
      <c r="R81" s="325">
        <v>2530</v>
      </c>
      <c r="S81" s="326">
        <v>2351</v>
      </c>
    </row>
    <row r="82" spans="1:19" ht="16.5" customHeight="1">
      <c r="A82" s="305" t="s">
        <v>196</v>
      </c>
      <c r="B82" s="324">
        <v>22609</v>
      </c>
      <c r="C82" s="325">
        <v>10776</v>
      </c>
      <c r="D82" s="325">
        <v>11833</v>
      </c>
      <c r="E82" s="324">
        <v>1826</v>
      </c>
      <c r="F82" s="325">
        <v>854</v>
      </c>
      <c r="G82" s="325">
        <v>972</v>
      </c>
      <c r="H82" s="324">
        <v>4688</v>
      </c>
      <c r="I82" s="325">
        <v>2214</v>
      </c>
      <c r="J82" s="325">
        <v>2474</v>
      </c>
      <c r="K82" s="324">
        <v>3541</v>
      </c>
      <c r="L82" s="325">
        <v>1575</v>
      </c>
      <c r="M82" s="325">
        <v>1966</v>
      </c>
      <c r="N82" s="324">
        <v>7424</v>
      </c>
      <c r="O82" s="325">
        <v>3511</v>
      </c>
      <c r="P82" s="325">
        <v>3913</v>
      </c>
      <c r="Q82" s="324">
        <v>5130</v>
      </c>
      <c r="R82" s="325">
        <v>2622</v>
      </c>
      <c r="S82" s="326">
        <v>2508</v>
      </c>
    </row>
    <row r="83" spans="1:19" ht="16.5" customHeight="1">
      <c r="A83" s="305" t="s">
        <v>177</v>
      </c>
      <c r="B83" s="324">
        <v>20237</v>
      </c>
      <c r="C83" s="325">
        <v>9528</v>
      </c>
      <c r="D83" s="325">
        <v>10709</v>
      </c>
      <c r="E83" s="324">
        <v>1653</v>
      </c>
      <c r="F83" s="325">
        <v>776</v>
      </c>
      <c r="G83" s="325">
        <v>877</v>
      </c>
      <c r="H83" s="324">
        <v>4137</v>
      </c>
      <c r="I83" s="325">
        <v>1886</v>
      </c>
      <c r="J83" s="325">
        <v>2251</v>
      </c>
      <c r="K83" s="324">
        <v>3335</v>
      </c>
      <c r="L83" s="325">
        <v>1516</v>
      </c>
      <c r="M83" s="325">
        <v>1819</v>
      </c>
      <c r="N83" s="324">
        <v>6728</v>
      </c>
      <c r="O83" s="325">
        <v>3130</v>
      </c>
      <c r="P83" s="325">
        <v>3598</v>
      </c>
      <c r="Q83" s="324">
        <v>4384</v>
      </c>
      <c r="R83" s="325">
        <v>2220</v>
      </c>
      <c r="S83" s="326">
        <v>2164</v>
      </c>
    </row>
    <row r="84" spans="1:19" s="304" customFormat="1" ht="16.5" customHeight="1">
      <c r="A84" s="309" t="s">
        <v>83</v>
      </c>
      <c r="B84" s="322">
        <v>79590</v>
      </c>
      <c r="C84" s="319">
        <v>37557</v>
      </c>
      <c r="D84" s="319">
        <v>42033</v>
      </c>
      <c r="E84" s="322">
        <v>7474</v>
      </c>
      <c r="F84" s="319">
        <v>3517</v>
      </c>
      <c r="G84" s="319">
        <v>3957</v>
      </c>
      <c r="H84" s="322">
        <v>16550</v>
      </c>
      <c r="I84" s="319">
        <v>7708</v>
      </c>
      <c r="J84" s="319">
        <v>8842</v>
      </c>
      <c r="K84" s="322">
        <v>13722</v>
      </c>
      <c r="L84" s="319">
        <v>6256</v>
      </c>
      <c r="M84" s="319">
        <v>7466</v>
      </c>
      <c r="N84" s="322">
        <v>25841</v>
      </c>
      <c r="O84" s="319">
        <v>12153</v>
      </c>
      <c r="P84" s="319">
        <v>13688</v>
      </c>
      <c r="Q84" s="322">
        <v>16003</v>
      </c>
      <c r="R84" s="319">
        <v>7923</v>
      </c>
      <c r="S84" s="323">
        <v>8080</v>
      </c>
    </row>
    <row r="85" spans="1:19" ht="16.5" customHeight="1">
      <c r="A85" s="305" t="s">
        <v>189</v>
      </c>
      <c r="B85" s="324">
        <v>18001</v>
      </c>
      <c r="C85" s="325">
        <v>8482</v>
      </c>
      <c r="D85" s="325">
        <v>9519</v>
      </c>
      <c r="E85" s="324">
        <v>1592</v>
      </c>
      <c r="F85" s="325">
        <v>741</v>
      </c>
      <c r="G85" s="325">
        <v>851</v>
      </c>
      <c r="H85" s="324">
        <v>3768</v>
      </c>
      <c r="I85" s="325">
        <v>1729</v>
      </c>
      <c r="J85" s="325">
        <v>2039</v>
      </c>
      <c r="K85" s="324">
        <v>2994</v>
      </c>
      <c r="L85" s="325">
        <v>1374</v>
      </c>
      <c r="M85" s="325">
        <v>1620</v>
      </c>
      <c r="N85" s="324">
        <v>5781</v>
      </c>
      <c r="O85" s="325">
        <v>2672</v>
      </c>
      <c r="P85" s="325">
        <v>3109</v>
      </c>
      <c r="Q85" s="324">
        <v>3866</v>
      </c>
      <c r="R85" s="325">
        <v>1966</v>
      </c>
      <c r="S85" s="326">
        <v>1900</v>
      </c>
    </row>
    <row r="86" spans="1:19" ht="16.5" customHeight="1">
      <c r="A86" s="305" t="s">
        <v>195</v>
      </c>
      <c r="B86" s="324">
        <v>17627</v>
      </c>
      <c r="C86" s="325">
        <v>8383</v>
      </c>
      <c r="D86" s="325">
        <v>9244</v>
      </c>
      <c r="E86" s="324">
        <v>1620</v>
      </c>
      <c r="F86" s="325">
        <v>771</v>
      </c>
      <c r="G86" s="325">
        <v>849</v>
      </c>
      <c r="H86" s="324">
        <v>3671</v>
      </c>
      <c r="I86" s="325">
        <v>1729</v>
      </c>
      <c r="J86" s="325">
        <v>1942</v>
      </c>
      <c r="K86" s="324">
        <v>3028</v>
      </c>
      <c r="L86" s="325">
        <v>1384</v>
      </c>
      <c r="M86" s="325">
        <v>1644</v>
      </c>
      <c r="N86" s="324">
        <v>5720</v>
      </c>
      <c r="O86" s="325">
        <v>2722</v>
      </c>
      <c r="P86" s="325">
        <v>2998</v>
      </c>
      <c r="Q86" s="324">
        <v>3588</v>
      </c>
      <c r="R86" s="325">
        <v>1777</v>
      </c>
      <c r="S86" s="326">
        <v>1811</v>
      </c>
    </row>
    <row r="87" spans="1:19" ht="16.5" customHeight="1">
      <c r="A87" s="305" t="s">
        <v>227</v>
      </c>
      <c r="B87" s="324">
        <v>14945</v>
      </c>
      <c r="C87" s="325">
        <v>7170</v>
      </c>
      <c r="D87" s="325">
        <v>7775</v>
      </c>
      <c r="E87" s="324">
        <v>1387</v>
      </c>
      <c r="F87" s="325">
        <v>683</v>
      </c>
      <c r="G87" s="325">
        <v>704</v>
      </c>
      <c r="H87" s="324">
        <v>3119</v>
      </c>
      <c r="I87" s="325">
        <v>1464</v>
      </c>
      <c r="J87" s="325">
        <v>1655</v>
      </c>
      <c r="K87" s="324">
        <v>2648</v>
      </c>
      <c r="L87" s="325">
        <v>1211</v>
      </c>
      <c r="M87" s="325">
        <v>1437</v>
      </c>
      <c r="N87" s="324">
        <v>4808</v>
      </c>
      <c r="O87" s="325">
        <v>2331</v>
      </c>
      <c r="P87" s="325">
        <v>2477</v>
      </c>
      <c r="Q87" s="324">
        <v>2983</v>
      </c>
      <c r="R87" s="325">
        <v>1481</v>
      </c>
      <c r="S87" s="326">
        <v>1502</v>
      </c>
    </row>
    <row r="88" spans="1:19" ht="16.5" customHeight="1">
      <c r="A88" s="305" t="s">
        <v>190</v>
      </c>
      <c r="B88" s="324">
        <v>15884</v>
      </c>
      <c r="C88" s="325">
        <v>7420</v>
      </c>
      <c r="D88" s="325">
        <v>8464</v>
      </c>
      <c r="E88" s="324">
        <v>1584</v>
      </c>
      <c r="F88" s="325">
        <v>721</v>
      </c>
      <c r="G88" s="325">
        <v>863</v>
      </c>
      <c r="H88" s="324">
        <v>3322</v>
      </c>
      <c r="I88" s="325">
        <v>1567</v>
      </c>
      <c r="J88" s="325">
        <v>1755</v>
      </c>
      <c r="K88" s="324">
        <v>2769</v>
      </c>
      <c r="L88" s="325">
        <v>1254</v>
      </c>
      <c r="M88" s="325">
        <v>1515</v>
      </c>
      <c r="N88" s="324">
        <v>5204</v>
      </c>
      <c r="O88" s="325">
        <v>2419</v>
      </c>
      <c r="P88" s="325">
        <v>2785</v>
      </c>
      <c r="Q88" s="324">
        <v>3005</v>
      </c>
      <c r="R88" s="325">
        <v>1459</v>
      </c>
      <c r="S88" s="326">
        <v>1546</v>
      </c>
    </row>
    <row r="89" spans="1:19" ht="16.5" customHeight="1">
      <c r="A89" s="305" t="s">
        <v>139</v>
      </c>
      <c r="B89" s="324">
        <v>13133</v>
      </c>
      <c r="C89" s="325">
        <v>6102</v>
      </c>
      <c r="D89" s="325">
        <v>7031</v>
      </c>
      <c r="E89" s="324">
        <v>1291</v>
      </c>
      <c r="F89" s="325">
        <v>601</v>
      </c>
      <c r="G89" s="325">
        <v>690</v>
      </c>
      <c r="H89" s="324">
        <v>2670</v>
      </c>
      <c r="I89" s="325">
        <v>1219</v>
      </c>
      <c r="J89" s="325">
        <v>1451</v>
      </c>
      <c r="K89" s="324">
        <v>2283</v>
      </c>
      <c r="L89" s="325">
        <v>1033</v>
      </c>
      <c r="M89" s="325">
        <v>1250</v>
      </c>
      <c r="N89" s="324">
        <v>4328</v>
      </c>
      <c r="O89" s="325">
        <v>2009</v>
      </c>
      <c r="P89" s="325">
        <v>2319</v>
      </c>
      <c r="Q89" s="324">
        <v>2561</v>
      </c>
      <c r="R89" s="325">
        <v>1240</v>
      </c>
      <c r="S89" s="326">
        <v>1321</v>
      </c>
    </row>
    <row r="90" spans="1:19" s="304" customFormat="1" ht="13.5" customHeight="1">
      <c r="A90" s="309" t="s">
        <v>91</v>
      </c>
      <c r="B90" s="322">
        <v>55796</v>
      </c>
      <c r="C90" s="319">
        <v>25104</v>
      </c>
      <c r="D90" s="319">
        <v>30692</v>
      </c>
      <c r="E90" s="322">
        <v>5646</v>
      </c>
      <c r="F90" s="319">
        <v>2523</v>
      </c>
      <c r="G90" s="319">
        <v>3123</v>
      </c>
      <c r="H90" s="322">
        <v>11651</v>
      </c>
      <c r="I90" s="319">
        <v>5233</v>
      </c>
      <c r="J90" s="319">
        <v>6418</v>
      </c>
      <c r="K90" s="322">
        <v>10378</v>
      </c>
      <c r="L90" s="319">
        <v>4581</v>
      </c>
      <c r="M90" s="319">
        <v>5797</v>
      </c>
      <c r="N90" s="322">
        <v>17959</v>
      </c>
      <c r="O90" s="319">
        <v>8174</v>
      </c>
      <c r="P90" s="319">
        <v>9785</v>
      </c>
      <c r="Q90" s="322">
        <v>10162</v>
      </c>
      <c r="R90" s="319">
        <v>4593</v>
      </c>
      <c r="S90" s="323">
        <v>5569</v>
      </c>
    </row>
    <row r="91" spans="1:19" ht="13.5" customHeight="1">
      <c r="A91" s="305" t="s">
        <v>192</v>
      </c>
      <c r="B91" s="324">
        <v>11324</v>
      </c>
      <c r="C91" s="325">
        <v>5141</v>
      </c>
      <c r="D91" s="325">
        <v>6183</v>
      </c>
      <c r="E91" s="324">
        <v>1101</v>
      </c>
      <c r="F91" s="325">
        <v>488</v>
      </c>
      <c r="G91" s="325">
        <v>613</v>
      </c>
      <c r="H91" s="324">
        <v>2412</v>
      </c>
      <c r="I91" s="325">
        <v>1089</v>
      </c>
      <c r="J91" s="325">
        <v>1323</v>
      </c>
      <c r="K91" s="324">
        <v>2045</v>
      </c>
      <c r="L91" s="325">
        <v>923</v>
      </c>
      <c r="M91" s="325">
        <v>1122</v>
      </c>
      <c r="N91" s="324">
        <v>3641</v>
      </c>
      <c r="O91" s="325">
        <v>1649</v>
      </c>
      <c r="P91" s="325">
        <v>1992</v>
      </c>
      <c r="Q91" s="324">
        <v>2125</v>
      </c>
      <c r="R91" s="325">
        <v>992</v>
      </c>
      <c r="S91" s="326">
        <v>1133</v>
      </c>
    </row>
    <row r="92" spans="1:19" ht="13.5" customHeight="1">
      <c r="A92" s="305" t="s">
        <v>170</v>
      </c>
      <c r="B92" s="324">
        <v>12647</v>
      </c>
      <c r="C92" s="325">
        <v>5724</v>
      </c>
      <c r="D92" s="325">
        <v>6923</v>
      </c>
      <c r="E92" s="324">
        <v>1224</v>
      </c>
      <c r="F92" s="325">
        <v>533</v>
      </c>
      <c r="G92" s="325">
        <v>691</v>
      </c>
      <c r="H92" s="324">
        <v>2644</v>
      </c>
      <c r="I92" s="325">
        <v>1208</v>
      </c>
      <c r="J92" s="325">
        <v>1436</v>
      </c>
      <c r="K92" s="324">
        <v>2398</v>
      </c>
      <c r="L92" s="325">
        <v>1050</v>
      </c>
      <c r="M92" s="325">
        <v>1348</v>
      </c>
      <c r="N92" s="324">
        <v>4098</v>
      </c>
      <c r="O92" s="325">
        <v>1881</v>
      </c>
      <c r="P92" s="325">
        <v>2217</v>
      </c>
      <c r="Q92" s="324">
        <v>2283</v>
      </c>
      <c r="R92" s="325">
        <v>1052</v>
      </c>
      <c r="S92" s="326">
        <v>1231</v>
      </c>
    </row>
    <row r="93" spans="1:19" ht="13.5" customHeight="1">
      <c r="A93" s="305" t="s">
        <v>169</v>
      </c>
      <c r="B93" s="324">
        <v>10166</v>
      </c>
      <c r="C93" s="325">
        <v>4596</v>
      </c>
      <c r="D93" s="325">
        <v>5570</v>
      </c>
      <c r="E93" s="324">
        <v>1050</v>
      </c>
      <c r="F93" s="325">
        <v>499</v>
      </c>
      <c r="G93" s="325">
        <v>551</v>
      </c>
      <c r="H93" s="324">
        <v>2112</v>
      </c>
      <c r="I93" s="325">
        <v>945</v>
      </c>
      <c r="J93" s="325">
        <v>1167</v>
      </c>
      <c r="K93" s="324">
        <v>1854</v>
      </c>
      <c r="L93" s="325">
        <v>815</v>
      </c>
      <c r="M93" s="325">
        <v>1039</v>
      </c>
      <c r="N93" s="324">
        <v>3282</v>
      </c>
      <c r="O93" s="325">
        <v>1482</v>
      </c>
      <c r="P93" s="325">
        <v>1800</v>
      </c>
      <c r="Q93" s="324">
        <v>1868</v>
      </c>
      <c r="R93" s="325">
        <v>855</v>
      </c>
      <c r="S93" s="326">
        <v>1013</v>
      </c>
    </row>
    <row r="94" spans="1:19" ht="13.5" customHeight="1">
      <c r="A94" s="305" t="s">
        <v>166</v>
      </c>
      <c r="B94" s="324">
        <v>10640</v>
      </c>
      <c r="C94" s="325">
        <v>4790</v>
      </c>
      <c r="D94" s="325">
        <v>5850</v>
      </c>
      <c r="E94" s="324">
        <v>1104</v>
      </c>
      <c r="F94" s="325">
        <v>490</v>
      </c>
      <c r="G94" s="325">
        <v>614</v>
      </c>
      <c r="H94" s="324">
        <v>2262</v>
      </c>
      <c r="I94" s="325">
        <v>1022</v>
      </c>
      <c r="J94" s="325">
        <v>1240</v>
      </c>
      <c r="K94" s="324">
        <v>1955</v>
      </c>
      <c r="L94" s="325">
        <v>857</v>
      </c>
      <c r="M94" s="325">
        <v>1098</v>
      </c>
      <c r="N94" s="324">
        <v>3430</v>
      </c>
      <c r="O94" s="325">
        <v>1594</v>
      </c>
      <c r="P94" s="325">
        <v>1836</v>
      </c>
      <c r="Q94" s="324">
        <v>1889</v>
      </c>
      <c r="R94" s="325">
        <v>827</v>
      </c>
      <c r="S94" s="326">
        <v>1062</v>
      </c>
    </row>
    <row r="95" spans="1:19" ht="13.5" customHeight="1">
      <c r="A95" s="305" t="s">
        <v>191</v>
      </c>
      <c r="B95" s="324">
        <v>11019</v>
      </c>
      <c r="C95" s="325">
        <v>4853</v>
      </c>
      <c r="D95" s="325">
        <v>6166</v>
      </c>
      <c r="E95" s="324">
        <v>1167</v>
      </c>
      <c r="F95" s="325">
        <v>513</v>
      </c>
      <c r="G95" s="325">
        <v>654</v>
      </c>
      <c r="H95" s="324">
        <v>2221</v>
      </c>
      <c r="I95" s="325">
        <v>969</v>
      </c>
      <c r="J95" s="325">
        <v>1252</v>
      </c>
      <c r="K95" s="324">
        <v>2126</v>
      </c>
      <c r="L95" s="325">
        <v>936</v>
      </c>
      <c r="M95" s="325">
        <v>1190</v>
      </c>
      <c r="N95" s="324">
        <v>3508</v>
      </c>
      <c r="O95" s="325">
        <v>1568</v>
      </c>
      <c r="P95" s="325">
        <v>1940</v>
      </c>
      <c r="Q95" s="324">
        <v>1997</v>
      </c>
      <c r="R95" s="325">
        <v>867</v>
      </c>
      <c r="S95" s="326">
        <v>1130</v>
      </c>
    </row>
    <row r="96" spans="1:19" s="304" customFormat="1" ht="13.5" customHeight="1">
      <c r="A96" s="309" t="s">
        <v>94</v>
      </c>
      <c r="B96" s="322">
        <v>43332</v>
      </c>
      <c r="C96" s="319">
        <v>18808</v>
      </c>
      <c r="D96" s="319">
        <v>24524</v>
      </c>
      <c r="E96" s="322">
        <v>4694</v>
      </c>
      <c r="F96" s="319">
        <v>2028</v>
      </c>
      <c r="G96" s="319">
        <v>2666</v>
      </c>
      <c r="H96" s="322">
        <v>8947</v>
      </c>
      <c r="I96" s="319">
        <v>3884</v>
      </c>
      <c r="J96" s="319">
        <v>5063</v>
      </c>
      <c r="K96" s="322">
        <v>8177</v>
      </c>
      <c r="L96" s="319">
        <v>3549</v>
      </c>
      <c r="M96" s="319">
        <v>4628</v>
      </c>
      <c r="N96" s="322">
        <v>13677</v>
      </c>
      <c r="O96" s="319">
        <v>5950</v>
      </c>
      <c r="P96" s="319">
        <v>7727</v>
      </c>
      <c r="Q96" s="322">
        <v>7837</v>
      </c>
      <c r="R96" s="319">
        <v>3397</v>
      </c>
      <c r="S96" s="323">
        <v>4440</v>
      </c>
    </row>
    <row r="97" spans="1:19" ht="13.5" customHeight="1">
      <c r="A97" s="305" t="s">
        <v>168</v>
      </c>
      <c r="B97" s="324">
        <v>10057</v>
      </c>
      <c r="C97" s="325">
        <v>4440</v>
      </c>
      <c r="D97" s="325">
        <v>5617</v>
      </c>
      <c r="E97" s="324">
        <v>1069</v>
      </c>
      <c r="F97" s="325">
        <v>452</v>
      </c>
      <c r="G97" s="325">
        <v>617</v>
      </c>
      <c r="H97" s="324">
        <v>2062</v>
      </c>
      <c r="I97" s="325">
        <v>923</v>
      </c>
      <c r="J97" s="325">
        <v>1139</v>
      </c>
      <c r="K97" s="324">
        <v>1896</v>
      </c>
      <c r="L97" s="325">
        <v>803</v>
      </c>
      <c r="M97" s="325">
        <v>1093</v>
      </c>
      <c r="N97" s="324">
        <v>3202</v>
      </c>
      <c r="O97" s="325">
        <v>1442</v>
      </c>
      <c r="P97" s="325">
        <v>1760</v>
      </c>
      <c r="Q97" s="324">
        <v>1828</v>
      </c>
      <c r="R97" s="325">
        <v>820</v>
      </c>
      <c r="S97" s="326">
        <v>1008</v>
      </c>
    </row>
    <row r="98" spans="1:19" ht="13.5" customHeight="1">
      <c r="A98" s="305" t="s">
        <v>228</v>
      </c>
      <c r="B98" s="324">
        <v>10586</v>
      </c>
      <c r="C98" s="325">
        <v>4529</v>
      </c>
      <c r="D98" s="325">
        <v>6057</v>
      </c>
      <c r="E98" s="324">
        <v>1116</v>
      </c>
      <c r="F98" s="325">
        <v>481</v>
      </c>
      <c r="G98" s="325">
        <v>635</v>
      </c>
      <c r="H98" s="324">
        <v>2236</v>
      </c>
      <c r="I98" s="325">
        <v>953</v>
      </c>
      <c r="J98" s="325">
        <v>1283</v>
      </c>
      <c r="K98" s="324">
        <v>2005</v>
      </c>
      <c r="L98" s="325">
        <v>864</v>
      </c>
      <c r="M98" s="325">
        <v>1141</v>
      </c>
      <c r="N98" s="324">
        <v>3288</v>
      </c>
      <c r="O98" s="325">
        <v>1409</v>
      </c>
      <c r="P98" s="325">
        <v>1879</v>
      </c>
      <c r="Q98" s="324">
        <v>1941</v>
      </c>
      <c r="R98" s="325">
        <v>822</v>
      </c>
      <c r="S98" s="326">
        <v>1119</v>
      </c>
    </row>
    <row r="99" spans="1:19" ht="13.5" customHeight="1">
      <c r="A99" s="305" t="s">
        <v>165</v>
      </c>
      <c r="B99" s="324">
        <v>8341</v>
      </c>
      <c r="C99" s="325">
        <v>3735</v>
      </c>
      <c r="D99" s="325">
        <v>4606</v>
      </c>
      <c r="E99" s="324">
        <v>882</v>
      </c>
      <c r="F99" s="325">
        <v>365</v>
      </c>
      <c r="G99" s="325">
        <v>517</v>
      </c>
      <c r="H99" s="324">
        <v>1703</v>
      </c>
      <c r="I99" s="325">
        <v>757</v>
      </c>
      <c r="J99" s="325">
        <v>946</v>
      </c>
      <c r="K99" s="324">
        <v>1574</v>
      </c>
      <c r="L99" s="325">
        <v>714</v>
      </c>
      <c r="M99" s="325">
        <v>860</v>
      </c>
      <c r="N99" s="324">
        <v>2646</v>
      </c>
      <c r="O99" s="325">
        <v>1203</v>
      </c>
      <c r="P99" s="325">
        <v>1443</v>
      </c>
      <c r="Q99" s="324">
        <v>1536</v>
      </c>
      <c r="R99" s="325">
        <v>696</v>
      </c>
      <c r="S99" s="326">
        <v>840</v>
      </c>
    </row>
    <row r="100" spans="1:19" ht="13.5" customHeight="1">
      <c r="A100" s="305" t="s">
        <v>167</v>
      </c>
      <c r="B100" s="324">
        <v>7269</v>
      </c>
      <c r="C100" s="325">
        <v>3119</v>
      </c>
      <c r="D100" s="325">
        <v>4150</v>
      </c>
      <c r="E100" s="324">
        <v>835</v>
      </c>
      <c r="F100" s="325">
        <v>358</v>
      </c>
      <c r="G100" s="325">
        <v>477</v>
      </c>
      <c r="H100" s="324">
        <v>1492</v>
      </c>
      <c r="I100" s="325">
        <v>645</v>
      </c>
      <c r="J100" s="325">
        <v>847</v>
      </c>
      <c r="K100" s="324">
        <v>1381</v>
      </c>
      <c r="L100" s="325">
        <v>607</v>
      </c>
      <c r="M100" s="325">
        <v>774</v>
      </c>
      <c r="N100" s="324">
        <v>2283</v>
      </c>
      <c r="O100" s="325">
        <v>950</v>
      </c>
      <c r="P100" s="325">
        <v>1333</v>
      </c>
      <c r="Q100" s="324">
        <v>1278</v>
      </c>
      <c r="R100" s="325">
        <v>559</v>
      </c>
      <c r="S100" s="326">
        <v>719</v>
      </c>
    </row>
    <row r="101" spans="1:19" ht="13.5" customHeight="1">
      <c r="A101" s="305" t="s">
        <v>176</v>
      </c>
      <c r="B101" s="324">
        <v>7079</v>
      </c>
      <c r="C101" s="325">
        <v>2985</v>
      </c>
      <c r="D101" s="325">
        <v>4094</v>
      </c>
      <c r="E101" s="324">
        <v>792</v>
      </c>
      <c r="F101" s="325">
        <v>372</v>
      </c>
      <c r="G101" s="325">
        <v>420</v>
      </c>
      <c r="H101" s="324">
        <v>1454</v>
      </c>
      <c r="I101" s="325">
        <v>606</v>
      </c>
      <c r="J101" s="325">
        <v>848</v>
      </c>
      <c r="K101" s="324">
        <v>1321</v>
      </c>
      <c r="L101" s="325">
        <v>561</v>
      </c>
      <c r="M101" s="325">
        <v>760</v>
      </c>
      <c r="N101" s="324">
        <v>2258</v>
      </c>
      <c r="O101" s="325">
        <v>946</v>
      </c>
      <c r="P101" s="325">
        <v>1312</v>
      </c>
      <c r="Q101" s="324">
        <v>1254</v>
      </c>
      <c r="R101" s="325">
        <v>500</v>
      </c>
      <c r="S101" s="326">
        <v>754</v>
      </c>
    </row>
    <row r="102" spans="1:19" s="304" customFormat="1" ht="13.5" customHeight="1">
      <c r="A102" s="309" t="s">
        <v>100</v>
      </c>
      <c r="B102" s="322">
        <v>31943</v>
      </c>
      <c r="C102" s="319">
        <v>12653</v>
      </c>
      <c r="D102" s="319">
        <v>19290</v>
      </c>
      <c r="E102" s="322">
        <v>3787</v>
      </c>
      <c r="F102" s="319">
        <v>1596</v>
      </c>
      <c r="G102" s="319">
        <v>2191</v>
      </c>
      <c r="H102" s="322">
        <v>6478</v>
      </c>
      <c r="I102" s="319">
        <v>2591</v>
      </c>
      <c r="J102" s="319">
        <v>3887</v>
      </c>
      <c r="K102" s="322">
        <v>5903</v>
      </c>
      <c r="L102" s="319">
        <v>2466</v>
      </c>
      <c r="M102" s="319">
        <v>3437</v>
      </c>
      <c r="N102" s="322">
        <v>9862</v>
      </c>
      <c r="O102" s="319">
        <v>3927</v>
      </c>
      <c r="P102" s="319">
        <v>5935</v>
      </c>
      <c r="Q102" s="322">
        <v>5913</v>
      </c>
      <c r="R102" s="319">
        <v>2073</v>
      </c>
      <c r="S102" s="323">
        <v>3840</v>
      </c>
    </row>
    <row r="103" spans="1:19" ht="13.5" customHeight="1">
      <c r="A103" s="305" t="s">
        <v>163</v>
      </c>
      <c r="B103" s="324">
        <v>6360</v>
      </c>
      <c r="C103" s="325">
        <v>2623</v>
      </c>
      <c r="D103" s="325">
        <v>3737</v>
      </c>
      <c r="E103" s="324">
        <v>740</v>
      </c>
      <c r="F103" s="325">
        <v>307</v>
      </c>
      <c r="G103" s="325">
        <v>433</v>
      </c>
      <c r="H103" s="324">
        <v>1332</v>
      </c>
      <c r="I103" s="325">
        <v>578</v>
      </c>
      <c r="J103" s="325">
        <v>754</v>
      </c>
      <c r="K103" s="324">
        <v>1186</v>
      </c>
      <c r="L103" s="325">
        <v>510</v>
      </c>
      <c r="M103" s="325">
        <v>676</v>
      </c>
      <c r="N103" s="324">
        <v>1958</v>
      </c>
      <c r="O103" s="325">
        <v>785</v>
      </c>
      <c r="P103" s="325">
        <v>1173</v>
      </c>
      <c r="Q103" s="324">
        <v>1144</v>
      </c>
      <c r="R103" s="325">
        <v>443</v>
      </c>
      <c r="S103" s="326">
        <v>701</v>
      </c>
    </row>
    <row r="104" spans="1:19" ht="13.5" customHeight="1">
      <c r="A104" s="305" t="s">
        <v>162</v>
      </c>
      <c r="B104" s="324">
        <v>8631</v>
      </c>
      <c r="C104" s="325">
        <v>3604</v>
      </c>
      <c r="D104" s="325">
        <v>5027</v>
      </c>
      <c r="E104" s="324">
        <v>1001</v>
      </c>
      <c r="F104" s="325">
        <v>433</v>
      </c>
      <c r="G104" s="325">
        <v>568</v>
      </c>
      <c r="H104" s="324">
        <v>1710</v>
      </c>
      <c r="I104" s="325">
        <v>689</v>
      </c>
      <c r="J104" s="325">
        <v>1021</v>
      </c>
      <c r="K104" s="324">
        <v>1570</v>
      </c>
      <c r="L104" s="325">
        <v>691</v>
      </c>
      <c r="M104" s="325">
        <v>879</v>
      </c>
      <c r="N104" s="324">
        <v>2750</v>
      </c>
      <c r="O104" s="325">
        <v>1183</v>
      </c>
      <c r="P104" s="325">
        <v>1567</v>
      </c>
      <c r="Q104" s="324">
        <v>1600</v>
      </c>
      <c r="R104" s="325">
        <v>608</v>
      </c>
      <c r="S104" s="326">
        <v>992</v>
      </c>
    </row>
    <row r="105" spans="1:19" ht="13.5" customHeight="1">
      <c r="A105" s="305" t="s">
        <v>160</v>
      </c>
      <c r="B105" s="324">
        <v>6596</v>
      </c>
      <c r="C105" s="325">
        <v>2560</v>
      </c>
      <c r="D105" s="325">
        <v>4036</v>
      </c>
      <c r="E105" s="324">
        <v>798</v>
      </c>
      <c r="F105" s="325">
        <v>330</v>
      </c>
      <c r="G105" s="325">
        <v>468</v>
      </c>
      <c r="H105" s="324">
        <v>1346</v>
      </c>
      <c r="I105" s="325">
        <v>536</v>
      </c>
      <c r="J105" s="325">
        <v>810</v>
      </c>
      <c r="K105" s="324">
        <v>1206</v>
      </c>
      <c r="L105" s="325">
        <v>482</v>
      </c>
      <c r="M105" s="325">
        <v>724</v>
      </c>
      <c r="N105" s="324">
        <v>1983</v>
      </c>
      <c r="O105" s="325">
        <v>780</v>
      </c>
      <c r="P105" s="325">
        <v>1203</v>
      </c>
      <c r="Q105" s="324">
        <v>1263</v>
      </c>
      <c r="R105" s="325">
        <v>432</v>
      </c>
      <c r="S105" s="326">
        <v>831</v>
      </c>
    </row>
    <row r="106" spans="1:19" ht="13.5" customHeight="1">
      <c r="A106" s="305" t="s">
        <v>161</v>
      </c>
      <c r="B106" s="324">
        <v>5350</v>
      </c>
      <c r="C106" s="325">
        <v>1987</v>
      </c>
      <c r="D106" s="325">
        <v>3363</v>
      </c>
      <c r="E106" s="324">
        <v>650</v>
      </c>
      <c r="F106" s="325">
        <v>264</v>
      </c>
      <c r="G106" s="325">
        <v>386</v>
      </c>
      <c r="H106" s="324">
        <v>1052</v>
      </c>
      <c r="I106" s="325">
        <v>401</v>
      </c>
      <c r="J106" s="325">
        <v>651</v>
      </c>
      <c r="K106" s="324">
        <v>1001</v>
      </c>
      <c r="L106" s="325">
        <v>400</v>
      </c>
      <c r="M106" s="325">
        <v>601</v>
      </c>
      <c r="N106" s="324">
        <v>1645</v>
      </c>
      <c r="O106" s="325">
        <v>601</v>
      </c>
      <c r="P106" s="325">
        <v>1044</v>
      </c>
      <c r="Q106" s="324">
        <v>1002</v>
      </c>
      <c r="R106" s="325">
        <v>321</v>
      </c>
      <c r="S106" s="326">
        <v>681</v>
      </c>
    </row>
    <row r="107" spans="1:19" ht="13.5" customHeight="1">
      <c r="A107" s="305" t="s">
        <v>155</v>
      </c>
      <c r="B107" s="324">
        <v>5006</v>
      </c>
      <c r="C107" s="325">
        <v>1879</v>
      </c>
      <c r="D107" s="325">
        <v>3127</v>
      </c>
      <c r="E107" s="324">
        <v>598</v>
      </c>
      <c r="F107" s="325">
        <v>262</v>
      </c>
      <c r="G107" s="325">
        <v>336</v>
      </c>
      <c r="H107" s="324">
        <v>1038</v>
      </c>
      <c r="I107" s="325">
        <v>387</v>
      </c>
      <c r="J107" s="325">
        <v>651</v>
      </c>
      <c r="K107" s="324">
        <v>940</v>
      </c>
      <c r="L107" s="325">
        <v>383</v>
      </c>
      <c r="M107" s="325">
        <v>557</v>
      </c>
      <c r="N107" s="324">
        <v>1526</v>
      </c>
      <c r="O107" s="325">
        <v>578</v>
      </c>
      <c r="P107" s="325">
        <v>948</v>
      </c>
      <c r="Q107" s="324">
        <v>904</v>
      </c>
      <c r="R107" s="325">
        <v>269</v>
      </c>
      <c r="S107" s="326">
        <v>635</v>
      </c>
    </row>
    <row r="108" spans="1:19" s="304" customFormat="1" ht="13.5" customHeight="1">
      <c r="A108" s="309" t="s">
        <v>107</v>
      </c>
      <c r="B108" s="322">
        <v>16242</v>
      </c>
      <c r="C108" s="319">
        <v>5366</v>
      </c>
      <c r="D108" s="319">
        <v>10876</v>
      </c>
      <c r="E108" s="322">
        <v>1859</v>
      </c>
      <c r="F108" s="319">
        <v>754</v>
      </c>
      <c r="G108" s="319">
        <v>1105</v>
      </c>
      <c r="H108" s="322">
        <v>3291</v>
      </c>
      <c r="I108" s="319">
        <v>1106</v>
      </c>
      <c r="J108" s="319">
        <v>2185</v>
      </c>
      <c r="K108" s="322">
        <v>3001</v>
      </c>
      <c r="L108" s="319">
        <v>1023</v>
      </c>
      <c r="M108" s="319">
        <v>1978</v>
      </c>
      <c r="N108" s="322">
        <v>4942</v>
      </c>
      <c r="O108" s="319">
        <v>1598</v>
      </c>
      <c r="P108" s="319">
        <v>3344</v>
      </c>
      <c r="Q108" s="322">
        <v>3149</v>
      </c>
      <c r="R108" s="319">
        <v>885</v>
      </c>
      <c r="S108" s="323">
        <v>2264</v>
      </c>
    </row>
    <row r="109" spans="1:19" ht="13.5" customHeight="1">
      <c r="A109" s="305" t="s">
        <v>153</v>
      </c>
      <c r="B109" s="324">
        <v>4376</v>
      </c>
      <c r="C109" s="325">
        <v>1581</v>
      </c>
      <c r="D109" s="325">
        <v>2795</v>
      </c>
      <c r="E109" s="324">
        <v>499</v>
      </c>
      <c r="F109" s="325">
        <v>213</v>
      </c>
      <c r="G109" s="325">
        <v>286</v>
      </c>
      <c r="H109" s="324">
        <v>884</v>
      </c>
      <c r="I109" s="325">
        <v>300</v>
      </c>
      <c r="J109" s="325">
        <v>584</v>
      </c>
      <c r="K109" s="324">
        <v>814</v>
      </c>
      <c r="L109" s="325">
        <v>325</v>
      </c>
      <c r="M109" s="325">
        <v>489</v>
      </c>
      <c r="N109" s="324">
        <v>1336</v>
      </c>
      <c r="O109" s="325">
        <v>475</v>
      </c>
      <c r="P109" s="325">
        <v>861</v>
      </c>
      <c r="Q109" s="324">
        <v>843</v>
      </c>
      <c r="R109" s="325">
        <v>268</v>
      </c>
      <c r="S109" s="326">
        <v>575</v>
      </c>
    </row>
    <row r="110" spans="1:19" ht="13.5" customHeight="1">
      <c r="A110" s="305" t="s">
        <v>164</v>
      </c>
      <c r="B110" s="324">
        <v>3816</v>
      </c>
      <c r="C110" s="325">
        <v>1298</v>
      </c>
      <c r="D110" s="325">
        <v>2518</v>
      </c>
      <c r="E110" s="324">
        <v>440</v>
      </c>
      <c r="F110" s="325">
        <v>185</v>
      </c>
      <c r="G110" s="325">
        <v>255</v>
      </c>
      <c r="H110" s="324">
        <v>761</v>
      </c>
      <c r="I110" s="325">
        <v>268</v>
      </c>
      <c r="J110" s="325">
        <v>493</v>
      </c>
      <c r="K110" s="324">
        <v>733</v>
      </c>
      <c r="L110" s="325">
        <v>232</v>
      </c>
      <c r="M110" s="325">
        <v>501</v>
      </c>
      <c r="N110" s="324">
        <v>1146</v>
      </c>
      <c r="O110" s="325">
        <v>401</v>
      </c>
      <c r="P110" s="325">
        <v>745</v>
      </c>
      <c r="Q110" s="324">
        <v>736</v>
      </c>
      <c r="R110" s="325">
        <v>212</v>
      </c>
      <c r="S110" s="326">
        <v>524</v>
      </c>
    </row>
    <row r="111" spans="1:19" ht="13.5" customHeight="1">
      <c r="A111" s="305" t="s">
        <v>159</v>
      </c>
      <c r="B111" s="324">
        <v>3004</v>
      </c>
      <c r="C111" s="325">
        <v>962</v>
      </c>
      <c r="D111" s="325">
        <v>2042</v>
      </c>
      <c r="E111" s="324">
        <v>365</v>
      </c>
      <c r="F111" s="325">
        <v>150</v>
      </c>
      <c r="G111" s="325">
        <v>215</v>
      </c>
      <c r="H111" s="324">
        <v>629</v>
      </c>
      <c r="I111" s="325">
        <v>216</v>
      </c>
      <c r="J111" s="325">
        <v>413</v>
      </c>
      <c r="K111" s="324">
        <v>534</v>
      </c>
      <c r="L111" s="325">
        <v>176</v>
      </c>
      <c r="M111" s="325">
        <v>358</v>
      </c>
      <c r="N111" s="324">
        <v>915</v>
      </c>
      <c r="O111" s="325">
        <v>282</v>
      </c>
      <c r="P111" s="325">
        <v>633</v>
      </c>
      <c r="Q111" s="324">
        <v>561</v>
      </c>
      <c r="R111" s="325">
        <v>138</v>
      </c>
      <c r="S111" s="326">
        <v>423</v>
      </c>
    </row>
    <row r="112" spans="1:19" ht="13.5" customHeight="1">
      <c r="A112" s="305" t="s">
        <v>147</v>
      </c>
      <c r="B112" s="324">
        <v>2724</v>
      </c>
      <c r="C112" s="325">
        <v>838</v>
      </c>
      <c r="D112" s="325">
        <v>1886</v>
      </c>
      <c r="E112" s="324">
        <v>284</v>
      </c>
      <c r="F112" s="325">
        <v>96</v>
      </c>
      <c r="G112" s="325">
        <v>188</v>
      </c>
      <c r="H112" s="324">
        <v>544</v>
      </c>
      <c r="I112" s="325">
        <v>184</v>
      </c>
      <c r="J112" s="325">
        <v>360</v>
      </c>
      <c r="K112" s="324">
        <v>518</v>
      </c>
      <c r="L112" s="325">
        <v>162</v>
      </c>
      <c r="M112" s="325">
        <v>356</v>
      </c>
      <c r="N112" s="324">
        <v>841</v>
      </c>
      <c r="O112" s="325">
        <v>242</v>
      </c>
      <c r="P112" s="325">
        <v>599</v>
      </c>
      <c r="Q112" s="324">
        <v>537</v>
      </c>
      <c r="R112" s="325">
        <v>154</v>
      </c>
      <c r="S112" s="326">
        <v>383</v>
      </c>
    </row>
    <row r="113" spans="1:19" ht="13.5" customHeight="1">
      <c r="A113" s="305" t="s">
        <v>157</v>
      </c>
      <c r="B113" s="324">
        <v>2322</v>
      </c>
      <c r="C113" s="325">
        <v>687</v>
      </c>
      <c r="D113" s="325">
        <v>1635</v>
      </c>
      <c r="E113" s="324">
        <v>271</v>
      </c>
      <c r="F113" s="325">
        <v>110</v>
      </c>
      <c r="G113" s="325">
        <v>161</v>
      </c>
      <c r="H113" s="324">
        <v>473</v>
      </c>
      <c r="I113" s="325">
        <v>138</v>
      </c>
      <c r="J113" s="325">
        <v>335</v>
      </c>
      <c r="K113" s="324">
        <v>402</v>
      </c>
      <c r="L113" s="325">
        <v>128</v>
      </c>
      <c r="M113" s="325">
        <v>274</v>
      </c>
      <c r="N113" s="324">
        <v>704</v>
      </c>
      <c r="O113" s="325">
        <v>198</v>
      </c>
      <c r="P113" s="325">
        <v>506</v>
      </c>
      <c r="Q113" s="324">
        <v>472</v>
      </c>
      <c r="R113" s="325">
        <v>113</v>
      </c>
      <c r="S113" s="326">
        <v>359</v>
      </c>
    </row>
    <row r="114" spans="1:19" s="304" customFormat="1" ht="13.5" customHeight="1">
      <c r="A114" s="309" t="s">
        <v>116</v>
      </c>
      <c r="B114" s="322">
        <v>5616</v>
      </c>
      <c r="C114" s="319">
        <v>1322</v>
      </c>
      <c r="D114" s="319">
        <v>4294</v>
      </c>
      <c r="E114" s="322">
        <v>639</v>
      </c>
      <c r="F114" s="319">
        <v>198</v>
      </c>
      <c r="G114" s="319">
        <v>441</v>
      </c>
      <c r="H114" s="322">
        <v>1178</v>
      </c>
      <c r="I114" s="319">
        <v>290</v>
      </c>
      <c r="J114" s="319">
        <v>888</v>
      </c>
      <c r="K114" s="322">
        <v>1037</v>
      </c>
      <c r="L114" s="319">
        <v>254</v>
      </c>
      <c r="M114" s="319">
        <v>783</v>
      </c>
      <c r="N114" s="322">
        <v>1716</v>
      </c>
      <c r="O114" s="319">
        <v>404</v>
      </c>
      <c r="P114" s="319">
        <v>1312</v>
      </c>
      <c r="Q114" s="322">
        <v>1046</v>
      </c>
      <c r="R114" s="319">
        <v>176</v>
      </c>
      <c r="S114" s="323">
        <v>870</v>
      </c>
    </row>
    <row r="115" spans="1:19" ht="13.5" customHeight="1">
      <c r="A115" s="305" t="s">
        <v>150</v>
      </c>
      <c r="B115" s="324">
        <v>1680</v>
      </c>
      <c r="C115" s="325">
        <v>428</v>
      </c>
      <c r="D115" s="325">
        <v>1252</v>
      </c>
      <c r="E115" s="324">
        <v>179</v>
      </c>
      <c r="F115" s="325">
        <v>62</v>
      </c>
      <c r="G115" s="325">
        <v>117</v>
      </c>
      <c r="H115" s="324">
        <v>379</v>
      </c>
      <c r="I115" s="325">
        <v>95</v>
      </c>
      <c r="J115" s="325">
        <v>284</v>
      </c>
      <c r="K115" s="324">
        <v>319</v>
      </c>
      <c r="L115" s="325">
        <v>82</v>
      </c>
      <c r="M115" s="325">
        <v>237</v>
      </c>
      <c r="N115" s="324">
        <v>515</v>
      </c>
      <c r="O115" s="325">
        <v>134</v>
      </c>
      <c r="P115" s="325">
        <v>381</v>
      </c>
      <c r="Q115" s="324">
        <v>288</v>
      </c>
      <c r="R115" s="325">
        <v>55</v>
      </c>
      <c r="S115" s="326">
        <v>233</v>
      </c>
    </row>
    <row r="116" spans="1:19" ht="13.5" customHeight="1">
      <c r="A116" s="305" t="s">
        <v>171</v>
      </c>
      <c r="B116" s="324">
        <v>1381</v>
      </c>
      <c r="C116" s="325">
        <v>341</v>
      </c>
      <c r="D116" s="325">
        <v>1040</v>
      </c>
      <c r="E116" s="324">
        <v>162</v>
      </c>
      <c r="F116" s="325">
        <v>43</v>
      </c>
      <c r="G116" s="325">
        <v>119</v>
      </c>
      <c r="H116" s="324">
        <v>286</v>
      </c>
      <c r="I116" s="325">
        <v>73</v>
      </c>
      <c r="J116" s="325">
        <v>213</v>
      </c>
      <c r="K116" s="324">
        <v>257</v>
      </c>
      <c r="L116" s="325">
        <v>66</v>
      </c>
      <c r="M116" s="325">
        <v>191</v>
      </c>
      <c r="N116" s="324">
        <v>402</v>
      </c>
      <c r="O116" s="325">
        <v>109</v>
      </c>
      <c r="P116" s="325">
        <v>293</v>
      </c>
      <c r="Q116" s="324">
        <v>274</v>
      </c>
      <c r="R116" s="325">
        <v>50</v>
      </c>
      <c r="S116" s="326">
        <v>224</v>
      </c>
    </row>
    <row r="117" spans="1:19" ht="13.5" customHeight="1">
      <c r="A117" s="305" t="s">
        <v>158</v>
      </c>
      <c r="B117" s="324">
        <v>997</v>
      </c>
      <c r="C117" s="325">
        <v>230</v>
      </c>
      <c r="D117" s="325">
        <v>767</v>
      </c>
      <c r="E117" s="324">
        <v>116</v>
      </c>
      <c r="F117" s="325">
        <v>40</v>
      </c>
      <c r="G117" s="325">
        <v>76</v>
      </c>
      <c r="H117" s="324">
        <v>193</v>
      </c>
      <c r="I117" s="325">
        <v>46</v>
      </c>
      <c r="J117" s="325">
        <v>147</v>
      </c>
      <c r="K117" s="324">
        <v>167</v>
      </c>
      <c r="L117" s="325">
        <v>39</v>
      </c>
      <c r="M117" s="325">
        <v>128</v>
      </c>
      <c r="N117" s="324">
        <v>343</v>
      </c>
      <c r="O117" s="325">
        <v>78</v>
      </c>
      <c r="P117" s="325">
        <v>265</v>
      </c>
      <c r="Q117" s="324">
        <v>178</v>
      </c>
      <c r="R117" s="325">
        <v>27</v>
      </c>
      <c r="S117" s="326">
        <v>151</v>
      </c>
    </row>
    <row r="118" spans="1:19" ht="13.5" customHeight="1">
      <c r="A118" s="305" t="s">
        <v>154</v>
      </c>
      <c r="B118" s="324">
        <v>881</v>
      </c>
      <c r="C118" s="325">
        <v>159</v>
      </c>
      <c r="D118" s="325">
        <v>722</v>
      </c>
      <c r="E118" s="324">
        <v>101</v>
      </c>
      <c r="F118" s="325">
        <v>27</v>
      </c>
      <c r="G118" s="325">
        <v>74</v>
      </c>
      <c r="H118" s="324">
        <v>169</v>
      </c>
      <c r="I118" s="325">
        <v>34</v>
      </c>
      <c r="J118" s="325">
        <v>135</v>
      </c>
      <c r="K118" s="324">
        <v>156</v>
      </c>
      <c r="L118" s="325">
        <v>31</v>
      </c>
      <c r="M118" s="325">
        <v>125</v>
      </c>
      <c r="N118" s="324">
        <v>276</v>
      </c>
      <c r="O118" s="325">
        <v>44</v>
      </c>
      <c r="P118" s="325">
        <v>232</v>
      </c>
      <c r="Q118" s="324">
        <v>179</v>
      </c>
      <c r="R118" s="325">
        <v>23</v>
      </c>
      <c r="S118" s="326">
        <v>156</v>
      </c>
    </row>
    <row r="119" spans="1:19" ht="13.5" customHeight="1">
      <c r="A119" s="305" t="s">
        <v>148</v>
      </c>
      <c r="B119" s="324">
        <v>677</v>
      </c>
      <c r="C119" s="325">
        <v>164</v>
      </c>
      <c r="D119" s="325">
        <v>513</v>
      </c>
      <c r="E119" s="324">
        <v>81</v>
      </c>
      <c r="F119" s="325">
        <v>26</v>
      </c>
      <c r="G119" s="325">
        <v>55</v>
      </c>
      <c r="H119" s="324">
        <v>151</v>
      </c>
      <c r="I119" s="325">
        <v>42</v>
      </c>
      <c r="J119" s="325">
        <v>109</v>
      </c>
      <c r="K119" s="324">
        <v>138</v>
      </c>
      <c r="L119" s="325">
        <v>36</v>
      </c>
      <c r="M119" s="325">
        <v>102</v>
      </c>
      <c r="N119" s="324">
        <v>180</v>
      </c>
      <c r="O119" s="325">
        <v>39</v>
      </c>
      <c r="P119" s="325">
        <v>141</v>
      </c>
      <c r="Q119" s="324">
        <v>127</v>
      </c>
      <c r="R119" s="325">
        <v>21</v>
      </c>
      <c r="S119" s="326">
        <v>106</v>
      </c>
    </row>
    <row r="120" spans="1:19" s="304" customFormat="1" ht="13.5" customHeight="1">
      <c r="A120" s="309" t="s">
        <v>117</v>
      </c>
      <c r="B120" s="322">
        <v>1152</v>
      </c>
      <c r="C120" s="319">
        <v>194</v>
      </c>
      <c r="D120" s="319">
        <v>958</v>
      </c>
      <c r="E120" s="322">
        <v>114</v>
      </c>
      <c r="F120" s="319">
        <v>22</v>
      </c>
      <c r="G120" s="319">
        <v>92</v>
      </c>
      <c r="H120" s="322">
        <v>255</v>
      </c>
      <c r="I120" s="319">
        <v>48</v>
      </c>
      <c r="J120" s="319">
        <v>207</v>
      </c>
      <c r="K120" s="322">
        <v>223</v>
      </c>
      <c r="L120" s="319">
        <v>30</v>
      </c>
      <c r="M120" s="319">
        <v>193</v>
      </c>
      <c r="N120" s="322">
        <v>356</v>
      </c>
      <c r="O120" s="319">
        <v>61</v>
      </c>
      <c r="P120" s="319">
        <v>295</v>
      </c>
      <c r="Q120" s="322">
        <v>204</v>
      </c>
      <c r="R120" s="319">
        <v>33</v>
      </c>
      <c r="S120" s="323">
        <v>171</v>
      </c>
    </row>
    <row r="121" spans="1:19" ht="13.5" customHeight="1">
      <c r="A121" s="305" t="s">
        <v>152</v>
      </c>
      <c r="B121" s="324">
        <v>436</v>
      </c>
      <c r="C121" s="325">
        <v>75</v>
      </c>
      <c r="D121" s="325">
        <v>361</v>
      </c>
      <c r="E121" s="324">
        <v>45</v>
      </c>
      <c r="F121" s="325">
        <v>10</v>
      </c>
      <c r="G121" s="325">
        <v>35</v>
      </c>
      <c r="H121" s="324">
        <v>105</v>
      </c>
      <c r="I121" s="325">
        <v>18</v>
      </c>
      <c r="J121" s="325">
        <v>87</v>
      </c>
      <c r="K121" s="324">
        <v>81</v>
      </c>
      <c r="L121" s="325">
        <v>15</v>
      </c>
      <c r="M121" s="325">
        <v>66</v>
      </c>
      <c r="N121" s="324">
        <v>133</v>
      </c>
      <c r="O121" s="325">
        <v>18</v>
      </c>
      <c r="P121" s="325">
        <v>115</v>
      </c>
      <c r="Q121" s="324">
        <v>72</v>
      </c>
      <c r="R121" s="325">
        <v>14</v>
      </c>
      <c r="S121" s="326">
        <v>58</v>
      </c>
    </row>
    <row r="122" spans="1:19" ht="13.5" customHeight="1">
      <c r="A122" s="305" t="s">
        <v>149</v>
      </c>
      <c r="B122" s="324">
        <v>295</v>
      </c>
      <c r="C122" s="325">
        <v>57</v>
      </c>
      <c r="D122" s="325">
        <v>238</v>
      </c>
      <c r="E122" s="324">
        <v>26</v>
      </c>
      <c r="F122" s="325">
        <v>6</v>
      </c>
      <c r="G122" s="325">
        <v>20</v>
      </c>
      <c r="H122" s="324">
        <v>67</v>
      </c>
      <c r="I122" s="325">
        <v>19</v>
      </c>
      <c r="J122" s="325">
        <v>48</v>
      </c>
      <c r="K122" s="324">
        <v>53</v>
      </c>
      <c r="L122" s="325">
        <v>5</v>
      </c>
      <c r="M122" s="325">
        <v>48</v>
      </c>
      <c r="N122" s="324">
        <v>94</v>
      </c>
      <c r="O122" s="325">
        <v>20</v>
      </c>
      <c r="P122" s="325">
        <v>74</v>
      </c>
      <c r="Q122" s="324">
        <v>55</v>
      </c>
      <c r="R122" s="325">
        <v>7</v>
      </c>
      <c r="S122" s="326">
        <v>48</v>
      </c>
    </row>
    <row r="123" spans="1:19" ht="13.5" customHeight="1">
      <c r="A123" s="305" t="s">
        <v>172</v>
      </c>
      <c r="B123" s="324">
        <v>213</v>
      </c>
      <c r="C123" s="325">
        <v>28</v>
      </c>
      <c r="D123" s="325">
        <v>185</v>
      </c>
      <c r="E123" s="324">
        <v>20</v>
      </c>
      <c r="F123" s="325">
        <v>3</v>
      </c>
      <c r="G123" s="325">
        <v>17</v>
      </c>
      <c r="H123" s="324">
        <v>37</v>
      </c>
      <c r="I123" s="325">
        <v>5</v>
      </c>
      <c r="J123" s="325">
        <v>32</v>
      </c>
      <c r="K123" s="324">
        <v>42</v>
      </c>
      <c r="L123" s="325">
        <v>3</v>
      </c>
      <c r="M123" s="325">
        <v>39</v>
      </c>
      <c r="N123" s="324">
        <v>77</v>
      </c>
      <c r="O123" s="325">
        <v>12</v>
      </c>
      <c r="P123" s="325">
        <v>65</v>
      </c>
      <c r="Q123" s="324">
        <v>37</v>
      </c>
      <c r="R123" s="325">
        <v>5</v>
      </c>
      <c r="S123" s="326">
        <v>32</v>
      </c>
    </row>
    <row r="124" spans="1:19" ht="13.5" customHeight="1">
      <c r="A124" s="305" t="s">
        <v>156</v>
      </c>
      <c r="B124" s="324">
        <v>140</v>
      </c>
      <c r="C124" s="325">
        <v>19</v>
      </c>
      <c r="D124" s="325">
        <v>121</v>
      </c>
      <c r="E124" s="324">
        <v>17</v>
      </c>
      <c r="F124" s="325">
        <v>2</v>
      </c>
      <c r="G124" s="325">
        <v>15</v>
      </c>
      <c r="H124" s="324">
        <v>27</v>
      </c>
      <c r="I124" s="325">
        <v>2</v>
      </c>
      <c r="J124" s="325">
        <v>25</v>
      </c>
      <c r="K124" s="324">
        <v>34</v>
      </c>
      <c r="L124" s="325">
        <v>3</v>
      </c>
      <c r="M124" s="325">
        <v>31</v>
      </c>
      <c r="N124" s="324">
        <v>35</v>
      </c>
      <c r="O124" s="325">
        <v>10</v>
      </c>
      <c r="P124" s="325">
        <v>25</v>
      </c>
      <c r="Q124" s="324">
        <v>27</v>
      </c>
      <c r="R124" s="325">
        <v>2</v>
      </c>
      <c r="S124" s="326">
        <v>25</v>
      </c>
    </row>
    <row r="125" spans="1:19" ht="13.5" customHeight="1">
      <c r="A125" s="305" t="s">
        <v>151</v>
      </c>
      <c r="B125" s="324">
        <v>68</v>
      </c>
      <c r="C125" s="325">
        <v>15</v>
      </c>
      <c r="D125" s="325">
        <v>53</v>
      </c>
      <c r="E125" s="324">
        <v>6</v>
      </c>
      <c r="F125" s="325">
        <v>1</v>
      </c>
      <c r="G125" s="325">
        <v>5</v>
      </c>
      <c r="H125" s="324">
        <v>19</v>
      </c>
      <c r="I125" s="325">
        <v>4</v>
      </c>
      <c r="J125" s="325">
        <v>15</v>
      </c>
      <c r="K125" s="324">
        <v>13</v>
      </c>
      <c r="L125" s="325">
        <v>4</v>
      </c>
      <c r="M125" s="325">
        <v>9</v>
      </c>
      <c r="N125" s="324">
        <v>17</v>
      </c>
      <c r="O125" s="325">
        <v>1</v>
      </c>
      <c r="P125" s="325">
        <v>16</v>
      </c>
      <c r="Q125" s="324">
        <v>13</v>
      </c>
      <c r="R125" s="325">
        <v>5</v>
      </c>
      <c r="S125" s="326">
        <v>8</v>
      </c>
    </row>
    <row r="126" spans="1:19" s="304" customFormat="1" ht="13.5" customHeight="1" thickBot="1">
      <c r="A126" s="312" t="s">
        <v>125</v>
      </c>
      <c r="B126" s="327">
        <v>207</v>
      </c>
      <c r="C126" s="328">
        <v>17</v>
      </c>
      <c r="D126" s="329">
        <v>190</v>
      </c>
      <c r="E126" s="327">
        <v>26</v>
      </c>
      <c r="F126" s="328">
        <v>4</v>
      </c>
      <c r="G126" s="329">
        <v>22</v>
      </c>
      <c r="H126" s="327">
        <v>45</v>
      </c>
      <c r="I126" s="328">
        <v>1</v>
      </c>
      <c r="J126" s="329">
        <v>44</v>
      </c>
      <c r="K126" s="327">
        <v>44</v>
      </c>
      <c r="L126" s="328">
        <v>7</v>
      </c>
      <c r="M126" s="329">
        <v>37</v>
      </c>
      <c r="N126" s="327">
        <v>53</v>
      </c>
      <c r="O126" s="328">
        <v>4</v>
      </c>
      <c r="P126" s="329">
        <v>49</v>
      </c>
      <c r="Q126" s="327">
        <v>39</v>
      </c>
      <c r="R126" s="328">
        <v>1</v>
      </c>
      <c r="S126" s="330">
        <v>38</v>
      </c>
    </row>
    <row r="127" spans="1:19" ht="15.75">
      <c r="B127" s="297"/>
      <c r="C127" s="317"/>
      <c r="D127" s="317"/>
    </row>
  </sheetData>
  <mergeCells count="7">
    <mergeCell ref="Q3:S3"/>
    <mergeCell ref="A1:G1"/>
    <mergeCell ref="B3:D3"/>
    <mergeCell ref="E3:G3"/>
    <mergeCell ref="H3:J3"/>
    <mergeCell ref="K3:M3"/>
    <mergeCell ref="N3:P3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10BE-313C-4C43-AF08-22AEF4249CD1}">
  <dimension ref="A1:S128"/>
  <sheetViews>
    <sheetView zoomScaleNormal="100" workbookViewId="0">
      <selection activeCell="A6" sqref="A6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378</v>
      </c>
      <c r="B1" s="334"/>
      <c r="C1" s="334"/>
      <c r="D1" s="334"/>
      <c r="E1" s="334"/>
      <c r="F1" s="334"/>
      <c r="G1" s="334"/>
    </row>
    <row r="3" spans="1:19" ht="15" thickBot="1">
      <c r="S3" s="331" t="s">
        <v>371</v>
      </c>
    </row>
    <row r="4" spans="1:19" ht="24.75" customHeight="1">
      <c r="A4" s="289" t="s">
        <v>219</v>
      </c>
      <c r="B4" s="368" t="s">
        <v>361</v>
      </c>
      <c r="C4" s="368"/>
      <c r="D4" s="368"/>
      <c r="E4" s="369" t="s">
        <v>362</v>
      </c>
      <c r="F4" s="369"/>
      <c r="G4" s="369"/>
      <c r="H4" s="368" t="s">
        <v>363</v>
      </c>
      <c r="I4" s="368"/>
      <c r="J4" s="368"/>
      <c r="K4" s="369" t="s">
        <v>364</v>
      </c>
      <c r="L4" s="369"/>
      <c r="M4" s="369"/>
      <c r="N4" s="368" t="s">
        <v>365</v>
      </c>
      <c r="O4" s="368"/>
      <c r="P4" s="368"/>
      <c r="Q4" s="369" t="s">
        <v>366</v>
      </c>
      <c r="R4" s="369"/>
      <c r="S4" s="370"/>
    </row>
    <row r="5" spans="1:19" ht="24.75" customHeight="1" thickBot="1">
      <c r="A5" s="290" t="s">
        <v>343</v>
      </c>
      <c r="B5" s="291" t="s">
        <v>3</v>
      </c>
      <c r="C5" s="292" t="s">
        <v>1</v>
      </c>
      <c r="D5" s="292" t="s">
        <v>2</v>
      </c>
      <c r="E5" s="293" t="s">
        <v>3</v>
      </c>
      <c r="F5" s="293" t="s">
        <v>1</v>
      </c>
      <c r="G5" s="293" t="s">
        <v>2</v>
      </c>
      <c r="H5" s="292" t="s">
        <v>3</v>
      </c>
      <c r="I5" s="292" t="s">
        <v>1</v>
      </c>
      <c r="J5" s="292" t="s">
        <v>2</v>
      </c>
      <c r="K5" s="293" t="s">
        <v>3</v>
      </c>
      <c r="L5" s="293" t="s">
        <v>1</v>
      </c>
      <c r="M5" s="293" t="s">
        <v>2</v>
      </c>
      <c r="N5" s="292" t="s">
        <v>3</v>
      </c>
      <c r="O5" s="292" t="s">
        <v>1</v>
      </c>
      <c r="P5" s="292" t="s">
        <v>2</v>
      </c>
      <c r="Q5" s="293" t="s">
        <v>3</v>
      </c>
      <c r="R5" s="293" t="s">
        <v>1</v>
      </c>
      <c r="S5" s="294" t="s">
        <v>2</v>
      </c>
    </row>
    <row r="6" spans="1:19" s="300" customFormat="1" ht="25.5" customHeight="1" thickTop="1">
      <c r="A6" s="295" t="s">
        <v>213</v>
      </c>
      <c r="B6" s="318">
        <v>1413606</v>
      </c>
      <c r="C6" s="319">
        <v>697904</v>
      </c>
      <c r="D6" s="320">
        <v>715702</v>
      </c>
      <c r="E6" s="318">
        <v>106462</v>
      </c>
      <c r="F6" s="319">
        <v>52364</v>
      </c>
      <c r="G6" s="320">
        <v>54098</v>
      </c>
      <c r="H6" s="318">
        <v>281113</v>
      </c>
      <c r="I6" s="319">
        <v>137446</v>
      </c>
      <c r="J6" s="320">
        <v>143667</v>
      </c>
      <c r="K6" s="318">
        <v>208095</v>
      </c>
      <c r="L6" s="319">
        <v>99497</v>
      </c>
      <c r="M6" s="320">
        <v>108598</v>
      </c>
      <c r="N6" s="318">
        <v>423982</v>
      </c>
      <c r="O6" s="319">
        <v>209649</v>
      </c>
      <c r="P6" s="320">
        <v>214333</v>
      </c>
      <c r="Q6" s="318">
        <v>393954</v>
      </c>
      <c r="R6" s="319">
        <v>198948</v>
      </c>
      <c r="S6" s="321">
        <v>195006</v>
      </c>
    </row>
    <row r="7" spans="1:19" s="304" customFormat="1" ht="15.75" customHeight="1">
      <c r="A7" s="301" t="s">
        <v>56</v>
      </c>
      <c r="B7" s="322">
        <v>37295</v>
      </c>
      <c r="C7" s="319">
        <v>18954</v>
      </c>
      <c r="D7" s="319">
        <v>18341</v>
      </c>
      <c r="E7" s="322">
        <v>3153</v>
      </c>
      <c r="F7" s="319">
        <v>1650</v>
      </c>
      <c r="G7" s="319">
        <v>1503</v>
      </c>
      <c r="H7" s="322">
        <v>6224</v>
      </c>
      <c r="I7" s="319">
        <v>3123</v>
      </c>
      <c r="J7" s="319">
        <v>3101</v>
      </c>
      <c r="K7" s="322">
        <v>4940</v>
      </c>
      <c r="L7" s="319">
        <v>2553</v>
      </c>
      <c r="M7" s="319">
        <v>2387</v>
      </c>
      <c r="N7" s="322">
        <v>11435</v>
      </c>
      <c r="O7" s="319">
        <v>5793</v>
      </c>
      <c r="P7" s="319">
        <v>5642</v>
      </c>
      <c r="Q7" s="322">
        <v>11543</v>
      </c>
      <c r="R7" s="319">
        <v>5835</v>
      </c>
      <c r="S7" s="323">
        <v>5708</v>
      </c>
    </row>
    <row r="8" spans="1:19" ht="15.75" customHeight="1">
      <c r="A8" s="305" t="s">
        <v>345</v>
      </c>
      <c r="B8" s="324">
        <v>5742</v>
      </c>
      <c r="C8" s="325">
        <v>2907</v>
      </c>
      <c r="D8" s="325">
        <v>2835</v>
      </c>
      <c r="E8" s="324">
        <v>528</v>
      </c>
      <c r="F8" s="325">
        <v>293</v>
      </c>
      <c r="G8" s="325">
        <v>235</v>
      </c>
      <c r="H8" s="324">
        <v>975</v>
      </c>
      <c r="I8" s="325">
        <v>480</v>
      </c>
      <c r="J8" s="325">
        <v>495</v>
      </c>
      <c r="K8" s="324">
        <v>693</v>
      </c>
      <c r="L8" s="325">
        <v>373</v>
      </c>
      <c r="M8" s="325">
        <v>320</v>
      </c>
      <c r="N8" s="324">
        <v>1758</v>
      </c>
      <c r="O8" s="325">
        <v>878</v>
      </c>
      <c r="P8" s="325">
        <v>880</v>
      </c>
      <c r="Q8" s="324">
        <v>1788</v>
      </c>
      <c r="R8" s="325">
        <v>883</v>
      </c>
      <c r="S8" s="326">
        <v>905</v>
      </c>
    </row>
    <row r="9" spans="1:19" ht="15.75" customHeight="1">
      <c r="A9" s="305" t="s">
        <v>347</v>
      </c>
      <c r="B9" s="324">
        <v>6998</v>
      </c>
      <c r="C9" s="325">
        <v>3599</v>
      </c>
      <c r="D9" s="325">
        <v>3399</v>
      </c>
      <c r="E9" s="324">
        <v>589</v>
      </c>
      <c r="F9" s="325">
        <v>314</v>
      </c>
      <c r="G9" s="325">
        <v>275</v>
      </c>
      <c r="H9" s="324">
        <v>1135</v>
      </c>
      <c r="I9" s="325">
        <v>567</v>
      </c>
      <c r="J9" s="325">
        <v>568</v>
      </c>
      <c r="K9" s="324">
        <v>941</v>
      </c>
      <c r="L9" s="325">
        <v>501</v>
      </c>
      <c r="M9" s="325">
        <v>440</v>
      </c>
      <c r="N9" s="324">
        <v>2148</v>
      </c>
      <c r="O9" s="325">
        <v>1094</v>
      </c>
      <c r="P9" s="325">
        <v>1054</v>
      </c>
      <c r="Q9" s="324">
        <v>2185</v>
      </c>
      <c r="R9" s="325">
        <v>1123</v>
      </c>
      <c r="S9" s="326">
        <v>1062</v>
      </c>
    </row>
    <row r="10" spans="1:19" ht="15.75" customHeight="1">
      <c r="A10" s="305" t="s">
        <v>338</v>
      </c>
      <c r="B10" s="324">
        <v>7639</v>
      </c>
      <c r="C10" s="325">
        <v>3895</v>
      </c>
      <c r="D10" s="325">
        <v>3744</v>
      </c>
      <c r="E10" s="324">
        <v>702</v>
      </c>
      <c r="F10" s="325">
        <v>358</v>
      </c>
      <c r="G10" s="325">
        <v>344</v>
      </c>
      <c r="H10" s="324">
        <v>1218</v>
      </c>
      <c r="I10" s="325">
        <v>600</v>
      </c>
      <c r="J10" s="325">
        <v>618</v>
      </c>
      <c r="K10" s="324">
        <v>994</v>
      </c>
      <c r="L10" s="325">
        <v>513</v>
      </c>
      <c r="M10" s="325">
        <v>481</v>
      </c>
      <c r="N10" s="324">
        <v>2388</v>
      </c>
      <c r="O10" s="325">
        <v>1250</v>
      </c>
      <c r="P10" s="325">
        <v>1138</v>
      </c>
      <c r="Q10" s="324">
        <v>2337</v>
      </c>
      <c r="R10" s="325">
        <v>1174</v>
      </c>
      <c r="S10" s="326">
        <v>1163</v>
      </c>
    </row>
    <row r="11" spans="1:19" ht="15.75" customHeight="1">
      <c r="A11" s="305" t="s">
        <v>344</v>
      </c>
      <c r="B11" s="324">
        <v>8194</v>
      </c>
      <c r="C11" s="325">
        <v>4184</v>
      </c>
      <c r="D11" s="325">
        <v>4010</v>
      </c>
      <c r="E11" s="324">
        <v>676</v>
      </c>
      <c r="F11" s="325">
        <v>338</v>
      </c>
      <c r="G11" s="325">
        <v>338</v>
      </c>
      <c r="H11" s="324">
        <v>1335</v>
      </c>
      <c r="I11" s="325">
        <v>691</v>
      </c>
      <c r="J11" s="325">
        <v>644</v>
      </c>
      <c r="K11" s="324">
        <v>1065</v>
      </c>
      <c r="L11" s="325">
        <v>543</v>
      </c>
      <c r="M11" s="325">
        <v>522</v>
      </c>
      <c r="N11" s="324">
        <v>2607</v>
      </c>
      <c r="O11" s="325">
        <v>1316</v>
      </c>
      <c r="P11" s="325">
        <v>1291</v>
      </c>
      <c r="Q11" s="324">
        <v>2511</v>
      </c>
      <c r="R11" s="325">
        <v>1296</v>
      </c>
      <c r="S11" s="326">
        <v>1215</v>
      </c>
    </row>
    <row r="12" spans="1:19" ht="15.75" customHeight="1">
      <c r="A12" s="305" t="s">
        <v>339</v>
      </c>
      <c r="B12" s="324">
        <v>8722</v>
      </c>
      <c r="C12" s="325">
        <v>4369</v>
      </c>
      <c r="D12" s="325">
        <v>4353</v>
      </c>
      <c r="E12" s="324">
        <v>658</v>
      </c>
      <c r="F12" s="325">
        <v>347</v>
      </c>
      <c r="G12" s="325">
        <v>311</v>
      </c>
      <c r="H12" s="324">
        <v>1561</v>
      </c>
      <c r="I12" s="325">
        <v>785</v>
      </c>
      <c r="J12" s="325">
        <v>776</v>
      </c>
      <c r="K12" s="324">
        <v>1247</v>
      </c>
      <c r="L12" s="325">
        <v>623</v>
      </c>
      <c r="M12" s="325">
        <v>624</v>
      </c>
      <c r="N12" s="324">
        <v>2534</v>
      </c>
      <c r="O12" s="325">
        <v>1255</v>
      </c>
      <c r="P12" s="325">
        <v>1279</v>
      </c>
      <c r="Q12" s="324">
        <v>2722</v>
      </c>
      <c r="R12" s="325">
        <v>1359</v>
      </c>
      <c r="S12" s="326">
        <v>1363</v>
      </c>
    </row>
    <row r="13" spans="1:19" s="304" customFormat="1" ht="15.75" customHeight="1">
      <c r="A13" s="309" t="s">
        <v>50</v>
      </c>
      <c r="B13" s="322">
        <v>58663</v>
      </c>
      <c r="C13" s="319">
        <v>30115</v>
      </c>
      <c r="D13" s="319">
        <v>28548</v>
      </c>
      <c r="E13" s="322">
        <v>4007</v>
      </c>
      <c r="F13" s="319">
        <v>2082</v>
      </c>
      <c r="G13" s="319">
        <v>1925</v>
      </c>
      <c r="H13" s="322">
        <v>10341</v>
      </c>
      <c r="I13" s="319">
        <v>5380</v>
      </c>
      <c r="J13" s="319">
        <v>4961</v>
      </c>
      <c r="K13" s="322">
        <v>9039</v>
      </c>
      <c r="L13" s="319">
        <v>4556</v>
      </c>
      <c r="M13" s="319">
        <v>4483</v>
      </c>
      <c r="N13" s="322">
        <v>16742</v>
      </c>
      <c r="O13" s="319">
        <v>8564</v>
      </c>
      <c r="P13" s="319">
        <v>8178</v>
      </c>
      <c r="Q13" s="322">
        <v>18534</v>
      </c>
      <c r="R13" s="319">
        <v>9533</v>
      </c>
      <c r="S13" s="323">
        <v>9001</v>
      </c>
    </row>
    <row r="14" spans="1:19" ht="15.75" customHeight="1">
      <c r="A14" s="305" t="s">
        <v>346</v>
      </c>
      <c r="B14" s="324">
        <v>9493</v>
      </c>
      <c r="C14" s="325">
        <v>4855</v>
      </c>
      <c r="D14" s="325">
        <v>4638</v>
      </c>
      <c r="E14" s="324">
        <v>725</v>
      </c>
      <c r="F14" s="325">
        <v>369</v>
      </c>
      <c r="G14" s="325">
        <v>356</v>
      </c>
      <c r="H14" s="324">
        <v>1655</v>
      </c>
      <c r="I14" s="325">
        <v>843</v>
      </c>
      <c r="J14" s="325">
        <v>812</v>
      </c>
      <c r="K14" s="324">
        <v>1390</v>
      </c>
      <c r="L14" s="325">
        <v>709</v>
      </c>
      <c r="M14" s="325">
        <v>681</v>
      </c>
      <c r="N14" s="324">
        <v>2817</v>
      </c>
      <c r="O14" s="325">
        <v>1413</v>
      </c>
      <c r="P14" s="325">
        <v>1404</v>
      </c>
      <c r="Q14" s="324">
        <v>2906</v>
      </c>
      <c r="R14" s="325">
        <v>1521</v>
      </c>
      <c r="S14" s="326">
        <v>1385</v>
      </c>
    </row>
    <row r="15" spans="1:19" ht="15.75" customHeight="1">
      <c r="A15" s="305" t="s">
        <v>340</v>
      </c>
      <c r="B15" s="324">
        <v>10595</v>
      </c>
      <c r="C15" s="325">
        <v>5464</v>
      </c>
      <c r="D15" s="325">
        <v>5131</v>
      </c>
      <c r="E15" s="324">
        <v>756</v>
      </c>
      <c r="F15" s="325">
        <v>390</v>
      </c>
      <c r="G15" s="325">
        <v>366</v>
      </c>
      <c r="H15" s="324">
        <v>1894</v>
      </c>
      <c r="I15" s="325">
        <v>993</v>
      </c>
      <c r="J15" s="325">
        <v>901</v>
      </c>
      <c r="K15" s="324">
        <v>1585</v>
      </c>
      <c r="L15" s="325">
        <v>798</v>
      </c>
      <c r="M15" s="325">
        <v>787</v>
      </c>
      <c r="N15" s="324">
        <v>3090</v>
      </c>
      <c r="O15" s="325">
        <v>1583</v>
      </c>
      <c r="P15" s="325">
        <v>1507</v>
      </c>
      <c r="Q15" s="324">
        <v>3270</v>
      </c>
      <c r="R15" s="325">
        <v>1700</v>
      </c>
      <c r="S15" s="326">
        <v>1570</v>
      </c>
    </row>
    <row r="16" spans="1:19" ht="15.75" customHeight="1">
      <c r="A16" s="305" t="s">
        <v>337</v>
      </c>
      <c r="B16" s="324">
        <v>11842</v>
      </c>
      <c r="C16" s="325">
        <v>6087</v>
      </c>
      <c r="D16" s="325">
        <v>5755</v>
      </c>
      <c r="E16" s="324">
        <v>807</v>
      </c>
      <c r="F16" s="325">
        <v>434</v>
      </c>
      <c r="G16" s="325">
        <v>373</v>
      </c>
      <c r="H16" s="324">
        <v>2068</v>
      </c>
      <c r="I16" s="325">
        <v>1095</v>
      </c>
      <c r="J16" s="325">
        <v>973</v>
      </c>
      <c r="K16" s="324">
        <v>1826</v>
      </c>
      <c r="L16" s="325">
        <v>932</v>
      </c>
      <c r="M16" s="325">
        <v>894</v>
      </c>
      <c r="N16" s="324">
        <v>3324</v>
      </c>
      <c r="O16" s="325">
        <v>1716</v>
      </c>
      <c r="P16" s="325">
        <v>1608</v>
      </c>
      <c r="Q16" s="324">
        <v>3817</v>
      </c>
      <c r="R16" s="325">
        <v>1910</v>
      </c>
      <c r="S16" s="326">
        <v>1907</v>
      </c>
    </row>
    <row r="17" spans="1:19" ht="15.75" customHeight="1">
      <c r="A17" s="305" t="s">
        <v>342</v>
      </c>
      <c r="B17" s="324">
        <v>13222</v>
      </c>
      <c r="C17" s="325">
        <v>6727</v>
      </c>
      <c r="D17" s="325">
        <v>6495</v>
      </c>
      <c r="E17" s="324">
        <v>833</v>
      </c>
      <c r="F17" s="325">
        <v>421</v>
      </c>
      <c r="G17" s="325">
        <v>412</v>
      </c>
      <c r="H17" s="324">
        <v>2312</v>
      </c>
      <c r="I17" s="325">
        <v>1184</v>
      </c>
      <c r="J17" s="325">
        <v>1128</v>
      </c>
      <c r="K17" s="324">
        <v>2048</v>
      </c>
      <c r="L17" s="325">
        <v>1017</v>
      </c>
      <c r="M17" s="325">
        <v>1031</v>
      </c>
      <c r="N17" s="324">
        <v>3761</v>
      </c>
      <c r="O17" s="325">
        <v>1917</v>
      </c>
      <c r="P17" s="325">
        <v>1844</v>
      </c>
      <c r="Q17" s="324">
        <v>4268</v>
      </c>
      <c r="R17" s="325">
        <v>2188</v>
      </c>
      <c r="S17" s="326">
        <v>2080</v>
      </c>
    </row>
    <row r="18" spans="1:19" ht="15.75" customHeight="1">
      <c r="A18" s="305" t="s">
        <v>341</v>
      </c>
      <c r="B18" s="324">
        <v>13511</v>
      </c>
      <c r="C18" s="325">
        <v>6982</v>
      </c>
      <c r="D18" s="325">
        <v>6529</v>
      </c>
      <c r="E18" s="324">
        <v>886</v>
      </c>
      <c r="F18" s="325">
        <v>468</v>
      </c>
      <c r="G18" s="325">
        <v>418</v>
      </c>
      <c r="H18" s="324">
        <v>2412</v>
      </c>
      <c r="I18" s="325">
        <v>1265</v>
      </c>
      <c r="J18" s="325">
        <v>1147</v>
      </c>
      <c r="K18" s="324">
        <v>2190</v>
      </c>
      <c r="L18" s="325">
        <v>1100</v>
      </c>
      <c r="M18" s="325">
        <v>1090</v>
      </c>
      <c r="N18" s="324">
        <v>3750</v>
      </c>
      <c r="O18" s="325">
        <v>1935</v>
      </c>
      <c r="P18" s="325">
        <v>1815</v>
      </c>
      <c r="Q18" s="324">
        <v>4273</v>
      </c>
      <c r="R18" s="325">
        <v>2214</v>
      </c>
      <c r="S18" s="326">
        <v>2059</v>
      </c>
    </row>
    <row r="19" spans="1:19" s="304" customFormat="1" ht="15.75" customHeight="1">
      <c r="A19" s="309" t="s">
        <v>44</v>
      </c>
      <c r="B19" s="322">
        <v>72612</v>
      </c>
      <c r="C19" s="319">
        <v>37383</v>
      </c>
      <c r="D19" s="319">
        <v>35229</v>
      </c>
      <c r="E19" s="322">
        <v>3789</v>
      </c>
      <c r="F19" s="319">
        <v>1954</v>
      </c>
      <c r="G19" s="319">
        <v>1835</v>
      </c>
      <c r="H19" s="322">
        <v>13354</v>
      </c>
      <c r="I19" s="319">
        <v>7019</v>
      </c>
      <c r="J19" s="319">
        <v>6335</v>
      </c>
      <c r="K19" s="322">
        <v>11691</v>
      </c>
      <c r="L19" s="319">
        <v>5832</v>
      </c>
      <c r="M19" s="319">
        <v>5859</v>
      </c>
      <c r="N19" s="322">
        <v>19758</v>
      </c>
      <c r="O19" s="319">
        <v>10160</v>
      </c>
      <c r="P19" s="319">
        <v>9598</v>
      </c>
      <c r="Q19" s="322">
        <v>24020</v>
      </c>
      <c r="R19" s="319">
        <v>12418</v>
      </c>
      <c r="S19" s="323">
        <v>11602</v>
      </c>
    </row>
    <row r="20" spans="1:19" ht="15.75" customHeight="1">
      <c r="A20" s="305" t="s">
        <v>204</v>
      </c>
      <c r="B20" s="324">
        <v>13608</v>
      </c>
      <c r="C20" s="325">
        <v>6939</v>
      </c>
      <c r="D20" s="325">
        <v>6669</v>
      </c>
      <c r="E20" s="324">
        <v>757</v>
      </c>
      <c r="F20" s="325">
        <v>380</v>
      </c>
      <c r="G20" s="325">
        <v>377</v>
      </c>
      <c r="H20" s="324">
        <v>2477</v>
      </c>
      <c r="I20" s="325">
        <v>1295</v>
      </c>
      <c r="J20" s="325">
        <v>1182</v>
      </c>
      <c r="K20" s="324">
        <v>2279</v>
      </c>
      <c r="L20" s="325">
        <v>1155</v>
      </c>
      <c r="M20" s="325">
        <v>1124</v>
      </c>
      <c r="N20" s="324">
        <v>3753</v>
      </c>
      <c r="O20" s="325">
        <v>1881</v>
      </c>
      <c r="P20" s="325">
        <v>1872</v>
      </c>
      <c r="Q20" s="324">
        <v>4342</v>
      </c>
      <c r="R20" s="325">
        <v>2228</v>
      </c>
      <c r="S20" s="326">
        <v>2114</v>
      </c>
    </row>
    <row r="21" spans="1:19" ht="15.75" customHeight="1">
      <c r="A21" s="305" t="s">
        <v>214</v>
      </c>
      <c r="B21" s="324">
        <v>14669</v>
      </c>
      <c r="C21" s="325">
        <v>7661</v>
      </c>
      <c r="D21" s="325">
        <v>7008</v>
      </c>
      <c r="E21" s="324">
        <v>816</v>
      </c>
      <c r="F21" s="325">
        <v>427</v>
      </c>
      <c r="G21" s="325">
        <v>389</v>
      </c>
      <c r="H21" s="324">
        <v>2728</v>
      </c>
      <c r="I21" s="325">
        <v>1418</v>
      </c>
      <c r="J21" s="325">
        <v>1310</v>
      </c>
      <c r="K21" s="324">
        <v>2356</v>
      </c>
      <c r="L21" s="325">
        <v>1209</v>
      </c>
      <c r="M21" s="325">
        <v>1147</v>
      </c>
      <c r="N21" s="324">
        <v>3916</v>
      </c>
      <c r="O21" s="325">
        <v>2092</v>
      </c>
      <c r="P21" s="325">
        <v>1824</v>
      </c>
      <c r="Q21" s="324">
        <v>4853</v>
      </c>
      <c r="R21" s="325">
        <v>2515</v>
      </c>
      <c r="S21" s="326">
        <v>2338</v>
      </c>
    </row>
    <row r="22" spans="1:19" ht="15.75" customHeight="1">
      <c r="A22" s="305" t="s">
        <v>206</v>
      </c>
      <c r="B22" s="324">
        <v>14779</v>
      </c>
      <c r="C22" s="325">
        <v>7575</v>
      </c>
      <c r="D22" s="325">
        <v>7204</v>
      </c>
      <c r="E22" s="324">
        <v>738</v>
      </c>
      <c r="F22" s="325">
        <v>380</v>
      </c>
      <c r="G22" s="325">
        <v>358</v>
      </c>
      <c r="H22" s="324">
        <v>2697</v>
      </c>
      <c r="I22" s="325">
        <v>1430</v>
      </c>
      <c r="J22" s="325">
        <v>1267</v>
      </c>
      <c r="K22" s="324">
        <v>2404</v>
      </c>
      <c r="L22" s="325">
        <v>1168</v>
      </c>
      <c r="M22" s="325">
        <v>1236</v>
      </c>
      <c r="N22" s="324">
        <v>4051</v>
      </c>
      <c r="O22" s="325">
        <v>2053</v>
      </c>
      <c r="P22" s="325">
        <v>1998</v>
      </c>
      <c r="Q22" s="324">
        <v>4889</v>
      </c>
      <c r="R22" s="325">
        <v>2544</v>
      </c>
      <c r="S22" s="326">
        <v>2345</v>
      </c>
    </row>
    <row r="23" spans="1:19" ht="15.75" customHeight="1">
      <c r="A23" s="305" t="s">
        <v>198</v>
      </c>
      <c r="B23" s="324">
        <v>15234</v>
      </c>
      <c r="C23" s="325">
        <v>7814</v>
      </c>
      <c r="D23" s="325">
        <v>7420</v>
      </c>
      <c r="E23" s="324">
        <v>811</v>
      </c>
      <c r="F23" s="325">
        <v>429</v>
      </c>
      <c r="G23" s="325">
        <v>382</v>
      </c>
      <c r="H23" s="324">
        <v>2813</v>
      </c>
      <c r="I23" s="325">
        <v>1495</v>
      </c>
      <c r="J23" s="325">
        <v>1318</v>
      </c>
      <c r="K23" s="324">
        <v>2390</v>
      </c>
      <c r="L23" s="325">
        <v>1175</v>
      </c>
      <c r="M23" s="325">
        <v>1215</v>
      </c>
      <c r="N23" s="324">
        <v>4078</v>
      </c>
      <c r="O23" s="325">
        <v>2067</v>
      </c>
      <c r="P23" s="325">
        <v>2011</v>
      </c>
      <c r="Q23" s="324">
        <v>5142</v>
      </c>
      <c r="R23" s="325">
        <v>2648</v>
      </c>
      <c r="S23" s="326">
        <v>2494</v>
      </c>
    </row>
    <row r="24" spans="1:19" ht="15.75" customHeight="1">
      <c r="A24" s="305" t="s">
        <v>205</v>
      </c>
      <c r="B24" s="324">
        <v>14322</v>
      </c>
      <c r="C24" s="325">
        <v>7394</v>
      </c>
      <c r="D24" s="325">
        <v>6928</v>
      </c>
      <c r="E24" s="324">
        <v>667</v>
      </c>
      <c r="F24" s="325">
        <v>338</v>
      </c>
      <c r="G24" s="325">
        <v>329</v>
      </c>
      <c r="H24" s="324">
        <v>2639</v>
      </c>
      <c r="I24" s="325">
        <v>1381</v>
      </c>
      <c r="J24" s="325">
        <v>1258</v>
      </c>
      <c r="K24" s="324">
        <v>2262</v>
      </c>
      <c r="L24" s="325">
        <v>1125</v>
      </c>
      <c r="M24" s="325">
        <v>1137</v>
      </c>
      <c r="N24" s="324">
        <v>3960</v>
      </c>
      <c r="O24" s="325">
        <v>2067</v>
      </c>
      <c r="P24" s="325">
        <v>1893</v>
      </c>
      <c r="Q24" s="324">
        <v>4794</v>
      </c>
      <c r="R24" s="325">
        <v>2483</v>
      </c>
      <c r="S24" s="326">
        <v>2311</v>
      </c>
    </row>
    <row r="25" spans="1:19" s="304" customFormat="1" ht="15.75" customHeight="1">
      <c r="A25" s="309" t="s">
        <v>38</v>
      </c>
      <c r="B25" s="322">
        <v>73616</v>
      </c>
      <c r="C25" s="319">
        <v>38042</v>
      </c>
      <c r="D25" s="319">
        <v>35574</v>
      </c>
      <c r="E25" s="322">
        <v>3674</v>
      </c>
      <c r="F25" s="319">
        <v>1862</v>
      </c>
      <c r="G25" s="319">
        <v>1812</v>
      </c>
      <c r="H25" s="322">
        <v>14271</v>
      </c>
      <c r="I25" s="319">
        <v>7462</v>
      </c>
      <c r="J25" s="319">
        <v>6809</v>
      </c>
      <c r="K25" s="322">
        <v>10786</v>
      </c>
      <c r="L25" s="319">
        <v>5350</v>
      </c>
      <c r="M25" s="319">
        <v>5436</v>
      </c>
      <c r="N25" s="322">
        <v>20196</v>
      </c>
      <c r="O25" s="319">
        <v>10724</v>
      </c>
      <c r="P25" s="319">
        <v>9472</v>
      </c>
      <c r="Q25" s="322">
        <v>24689</v>
      </c>
      <c r="R25" s="319">
        <v>12644</v>
      </c>
      <c r="S25" s="323">
        <v>12045</v>
      </c>
    </row>
    <row r="26" spans="1:19" ht="15.75" customHeight="1">
      <c r="A26" s="305" t="s">
        <v>200</v>
      </c>
      <c r="B26" s="324">
        <v>14558</v>
      </c>
      <c r="C26" s="325">
        <v>7437</v>
      </c>
      <c r="D26" s="325">
        <v>7121</v>
      </c>
      <c r="E26" s="324">
        <v>649</v>
      </c>
      <c r="F26" s="325">
        <v>332</v>
      </c>
      <c r="G26" s="325">
        <v>317</v>
      </c>
      <c r="H26" s="324">
        <v>2810</v>
      </c>
      <c r="I26" s="325">
        <v>1454</v>
      </c>
      <c r="J26" s="325">
        <v>1356</v>
      </c>
      <c r="K26" s="324">
        <v>2239</v>
      </c>
      <c r="L26" s="325">
        <v>1134</v>
      </c>
      <c r="M26" s="325">
        <v>1105</v>
      </c>
      <c r="N26" s="324">
        <v>3962</v>
      </c>
      <c r="O26" s="325">
        <v>2084</v>
      </c>
      <c r="P26" s="325">
        <v>1878</v>
      </c>
      <c r="Q26" s="324">
        <v>4898</v>
      </c>
      <c r="R26" s="325">
        <v>2433</v>
      </c>
      <c r="S26" s="326">
        <v>2465</v>
      </c>
    </row>
    <row r="27" spans="1:19" ht="15.75" customHeight="1">
      <c r="A27" s="305" t="s">
        <v>215</v>
      </c>
      <c r="B27" s="324">
        <v>15534</v>
      </c>
      <c r="C27" s="325">
        <v>8105</v>
      </c>
      <c r="D27" s="325">
        <v>7429</v>
      </c>
      <c r="E27" s="324">
        <v>730</v>
      </c>
      <c r="F27" s="325">
        <v>371</v>
      </c>
      <c r="G27" s="325">
        <v>359</v>
      </c>
      <c r="H27" s="324">
        <v>2928</v>
      </c>
      <c r="I27" s="325">
        <v>1554</v>
      </c>
      <c r="J27" s="325">
        <v>1374</v>
      </c>
      <c r="K27" s="324">
        <v>2272</v>
      </c>
      <c r="L27" s="325">
        <v>1103</v>
      </c>
      <c r="M27" s="325">
        <v>1169</v>
      </c>
      <c r="N27" s="324">
        <v>4238</v>
      </c>
      <c r="O27" s="325">
        <v>2310</v>
      </c>
      <c r="P27" s="325">
        <v>1928</v>
      </c>
      <c r="Q27" s="324">
        <v>5366</v>
      </c>
      <c r="R27" s="325">
        <v>2767</v>
      </c>
      <c r="S27" s="326">
        <v>2599</v>
      </c>
    </row>
    <row r="28" spans="1:19" ht="15.75" customHeight="1">
      <c r="A28" s="305" t="s">
        <v>201</v>
      </c>
      <c r="B28" s="324">
        <v>14944</v>
      </c>
      <c r="C28" s="325">
        <v>7731</v>
      </c>
      <c r="D28" s="325">
        <v>7213</v>
      </c>
      <c r="E28" s="324">
        <v>725</v>
      </c>
      <c r="F28" s="325">
        <v>381</v>
      </c>
      <c r="G28" s="325">
        <v>344</v>
      </c>
      <c r="H28" s="324">
        <v>2936</v>
      </c>
      <c r="I28" s="325">
        <v>1522</v>
      </c>
      <c r="J28" s="325">
        <v>1414</v>
      </c>
      <c r="K28" s="324">
        <v>2240</v>
      </c>
      <c r="L28" s="325">
        <v>1096</v>
      </c>
      <c r="M28" s="325">
        <v>1144</v>
      </c>
      <c r="N28" s="324">
        <v>4060</v>
      </c>
      <c r="O28" s="325">
        <v>2139</v>
      </c>
      <c r="P28" s="325">
        <v>1921</v>
      </c>
      <c r="Q28" s="324">
        <v>4983</v>
      </c>
      <c r="R28" s="325">
        <v>2593</v>
      </c>
      <c r="S28" s="326">
        <v>2390</v>
      </c>
    </row>
    <row r="29" spans="1:19" ht="15.75" customHeight="1">
      <c r="A29" s="305" t="s">
        <v>210</v>
      </c>
      <c r="B29" s="324">
        <v>14229</v>
      </c>
      <c r="C29" s="325">
        <v>7360</v>
      </c>
      <c r="D29" s="325">
        <v>6869</v>
      </c>
      <c r="E29" s="324">
        <v>722</v>
      </c>
      <c r="F29" s="325">
        <v>366</v>
      </c>
      <c r="G29" s="325">
        <v>356</v>
      </c>
      <c r="H29" s="324">
        <v>2761</v>
      </c>
      <c r="I29" s="325">
        <v>1493</v>
      </c>
      <c r="J29" s="325">
        <v>1268</v>
      </c>
      <c r="K29" s="324">
        <v>2046</v>
      </c>
      <c r="L29" s="325">
        <v>1015</v>
      </c>
      <c r="M29" s="325">
        <v>1031</v>
      </c>
      <c r="N29" s="324">
        <v>3898</v>
      </c>
      <c r="O29" s="325">
        <v>2053</v>
      </c>
      <c r="P29" s="325">
        <v>1845</v>
      </c>
      <c r="Q29" s="324">
        <v>4802</v>
      </c>
      <c r="R29" s="325">
        <v>2433</v>
      </c>
      <c r="S29" s="326">
        <v>2369</v>
      </c>
    </row>
    <row r="30" spans="1:19" ht="15.75" customHeight="1">
      <c r="A30" s="305" t="s">
        <v>209</v>
      </c>
      <c r="B30" s="324">
        <v>14351</v>
      </c>
      <c r="C30" s="325">
        <v>7409</v>
      </c>
      <c r="D30" s="325">
        <v>6942</v>
      </c>
      <c r="E30" s="324">
        <v>848</v>
      </c>
      <c r="F30" s="325">
        <v>412</v>
      </c>
      <c r="G30" s="325">
        <v>436</v>
      </c>
      <c r="H30" s="324">
        <v>2836</v>
      </c>
      <c r="I30" s="325">
        <v>1439</v>
      </c>
      <c r="J30" s="325">
        <v>1397</v>
      </c>
      <c r="K30" s="324">
        <v>1989</v>
      </c>
      <c r="L30" s="325">
        <v>1002</v>
      </c>
      <c r="M30" s="325">
        <v>987</v>
      </c>
      <c r="N30" s="324">
        <v>4038</v>
      </c>
      <c r="O30" s="325">
        <v>2138</v>
      </c>
      <c r="P30" s="325">
        <v>1900</v>
      </c>
      <c r="Q30" s="324">
        <v>4640</v>
      </c>
      <c r="R30" s="325">
        <v>2418</v>
      </c>
      <c r="S30" s="326">
        <v>2222</v>
      </c>
    </row>
    <row r="31" spans="1:19" s="304" customFormat="1" ht="16.5" customHeight="1">
      <c r="A31" s="309" t="s">
        <v>32</v>
      </c>
      <c r="B31" s="322">
        <v>87689</v>
      </c>
      <c r="C31" s="319">
        <v>45798</v>
      </c>
      <c r="D31" s="319">
        <v>41891</v>
      </c>
      <c r="E31" s="322">
        <v>6669</v>
      </c>
      <c r="F31" s="319">
        <v>3393</v>
      </c>
      <c r="G31" s="319">
        <v>3276</v>
      </c>
      <c r="H31" s="322">
        <v>17965</v>
      </c>
      <c r="I31" s="319">
        <v>9255</v>
      </c>
      <c r="J31" s="319">
        <v>8710</v>
      </c>
      <c r="K31" s="322">
        <v>11271</v>
      </c>
      <c r="L31" s="319">
        <v>5784</v>
      </c>
      <c r="M31" s="319">
        <v>5487</v>
      </c>
      <c r="N31" s="322">
        <v>25469</v>
      </c>
      <c r="O31" s="319">
        <v>13405</v>
      </c>
      <c r="P31" s="319">
        <v>12064</v>
      </c>
      <c r="Q31" s="322">
        <v>26315</v>
      </c>
      <c r="R31" s="319">
        <v>13961</v>
      </c>
      <c r="S31" s="323">
        <v>12354</v>
      </c>
    </row>
    <row r="32" spans="1:19" ht="16.5" customHeight="1">
      <c r="A32" s="305" t="s">
        <v>203</v>
      </c>
      <c r="B32" s="324">
        <v>15576</v>
      </c>
      <c r="C32" s="325">
        <v>8086</v>
      </c>
      <c r="D32" s="325">
        <v>7490</v>
      </c>
      <c r="E32" s="324">
        <v>1014</v>
      </c>
      <c r="F32" s="325">
        <v>483</v>
      </c>
      <c r="G32" s="325">
        <v>531</v>
      </c>
      <c r="H32" s="324">
        <v>3147</v>
      </c>
      <c r="I32" s="325">
        <v>1650</v>
      </c>
      <c r="J32" s="325">
        <v>1497</v>
      </c>
      <c r="K32" s="324">
        <v>2067</v>
      </c>
      <c r="L32" s="325">
        <v>1054</v>
      </c>
      <c r="M32" s="325">
        <v>1013</v>
      </c>
      <c r="N32" s="324">
        <v>4452</v>
      </c>
      <c r="O32" s="325">
        <v>2323</v>
      </c>
      <c r="P32" s="325">
        <v>2129</v>
      </c>
      <c r="Q32" s="324">
        <v>4896</v>
      </c>
      <c r="R32" s="325">
        <v>2576</v>
      </c>
      <c r="S32" s="326">
        <v>2320</v>
      </c>
    </row>
    <row r="33" spans="1:19" ht="16.5" customHeight="1">
      <c r="A33" s="305" t="s">
        <v>208</v>
      </c>
      <c r="B33" s="324">
        <v>16089</v>
      </c>
      <c r="C33" s="325">
        <v>8359</v>
      </c>
      <c r="D33" s="325">
        <v>7730</v>
      </c>
      <c r="E33" s="324">
        <v>1199</v>
      </c>
      <c r="F33" s="325">
        <v>588</v>
      </c>
      <c r="G33" s="325">
        <v>611</v>
      </c>
      <c r="H33" s="324">
        <v>3167</v>
      </c>
      <c r="I33" s="325">
        <v>1639</v>
      </c>
      <c r="J33" s="325">
        <v>1528</v>
      </c>
      <c r="K33" s="324">
        <v>2121</v>
      </c>
      <c r="L33" s="325">
        <v>1082</v>
      </c>
      <c r="M33" s="325">
        <v>1039</v>
      </c>
      <c r="N33" s="324">
        <v>4636</v>
      </c>
      <c r="O33" s="325">
        <v>2445</v>
      </c>
      <c r="P33" s="325">
        <v>2191</v>
      </c>
      <c r="Q33" s="324">
        <v>4966</v>
      </c>
      <c r="R33" s="325">
        <v>2605</v>
      </c>
      <c r="S33" s="326">
        <v>2361</v>
      </c>
    </row>
    <row r="34" spans="1:19" ht="16.5" customHeight="1">
      <c r="A34" s="305" t="s">
        <v>207</v>
      </c>
      <c r="B34" s="324">
        <v>17075</v>
      </c>
      <c r="C34" s="325">
        <v>8847</v>
      </c>
      <c r="D34" s="325">
        <v>8228</v>
      </c>
      <c r="E34" s="324">
        <v>1276</v>
      </c>
      <c r="F34" s="325">
        <v>650</v>
      </c>
      <c r="G34" s="325">
        <v>626</v>
      </c>
      <c r="H34" s="324">
        <v>3565</v>
      </c>
      <c r="I34" s="325">
        <v>1834</v>
      </c>
      <c r="J34" s="325">
        <v>1731</v>
      </c>
      <c r="K34" s="324">
        <v>2240</v>
      </c>
      <c r="L34" s="325">
        <v>1134</v>
      </c>
      <c r="M34" s="325">
        <v>1106</v>
      </c>
      <c r="N34" s="324">
        <v>4964</v>
      </c>
      <c r="O34" s="325">
        <v>2581</v>
      </c>
      <c r="P34" s="325">
        <v>2383</v>
      </c>
      <c r="Q34" s="324">
        <v>5030</v>
      </c>
      <c r="R34" s="325">
        <v>2648</v>
      </c>
      <c r="S34" s="326">
        <v>2382</v>
      </c>
    </row>
    <row r="35" spans="1:19" ht="16.5" customHeight="1">
      <c r="A35" s="305" t="s">
        <v>225</v>
      </c>
      <c r="B35" s="324">
        <v>19340</v>
      </c>
      <c r="C35" s="325">
        <v>10172</v>
      </c>
      <c r="D35" s="325">
        <v>9168</v>
      </c>
      <c r="E35" s="324">
        <v>1591</v>
      </c>
      <c r="F35" s="325">
        <v>829</v>
      </c>
      <c r="G35" s="325">
        <v>762</v>
      </c>
      <c r="H35" s="324">
        <v>4006</v>
      </c>
      <c r="I35" s="325">
        <v>2030</v>
      </c>
      <c r="J35" s="325">
        <v>1976</v>
      </c>
      <c r="K35" s="324">
        <v>2451</v>
      </c>
      <c r="L35" s="325">
        <v>1289</v>
      </c>
      <c r="M35" s="325">
        <v>1162</v>
      </c>
      <c r="N35" s="324">
        <v>5644</v>
      </c>
      <c r="O35" s="325">
        <v>3001</v>
      </c>
      <c r="P35" s="325">
        <v>2643</v>
      </c>
      <c r="Q35" s="324">
        <v>5648</v>
      </c>
      <c r="R35" s="325">
        <v>3023</v>
      </c>
      <c r="S35" s="326">
        <v>2625</v>
      </c>
    </row>
    <row r="36" spans="1:19" ht="16.5" customHeight="1">
      <c r="A36" s="305" t="s">
        <v>211</v>
      </c>
      <c r="B36" s="324">
        <v>19609</v>
      </c>
      <c r="C36" s="325">
        <v>10334</v>
      </c>
      <c r="D36" s="325">
        <v>9275</v>
      </c>
      <c r="E36" s="324">
        <v>1589</v>
      </c>
      <c r="F36" s="325">
        <v>843</v>
      </c>
      <c r="G36" s="325">
        <v>746</v>
      </c>
      <c r="H36" s="324">
        <v>4080</v>
      </c>
      <c r="I36" s="325">
        <v>2102</v>
      </c>
      <c r="J36" s="325">
        <v>1978</v>
      </c>
      <c r="K36" s="324">
        <v>2392</v>
      </c>
      <c r="L36" s="325">
        <v>1225</v>
      </c>
      <c r="M36" s="325">
        <v>1167</v>
      </c>
      <c r="N36" s="324">
        <v>5773</v>
      </c>
      <c r="O36" s="325">
        <v>3055</v>
      </c>
      <c r="P36" s="325">
        <v>2718</v>
      </c>
      <c r="Q36" s="324">
        <v>5775</v>
      </c>
      <c r="R36" s="325">
        <v>3109</v>
      </c>
      <c r="S36" s="326">
        <v>2666</v>
      </c>
    </row>
    <row r="37" spans="1:19" s="304" customFormat="1" ht="16.5" customHeight="1">
      <c r="A37" s="310" t="s">
        <v>26</v>
      </c>
      <c r="B37" s="322">
        <v>98468</v>
      </c>
      <c r="C37" s="319">
        <v>51370</v>
      </c>
      <c r="D37" s="319">
        <v>47098</v>
      </c>
      <c r="E37" s="322">
        <v>7914</v>
      </c>
      <c r="F37" s="319">
        <v>4039</v>
      </c>
      <c r="G37" s="319">
        <v>3875</v>
      </c>
      <c r="H37" s="322">
        <v>21462</v>
      </c>
      <c r="I37" s="319">
        <v>11005</v>
      </c>
      <c r="J37" s="319">
        <v>10457</v>
      </c>
      <c r="K37" s="322">
        <v>12385</v>
      </c>
      <c r="L37" s="319">
        <v>6290</v>
      </c>
      <c r="M37" s="319">
        <v>6095</v>
      </c>
      <c r="N37" s="322">
        <v>29031</v>
      </c>
      <c r="O37" s="319">
        <v>15231</v>
      </c>
      <c r="P37" s="319">
        <v>13800</v>
      </c>
      <c r="Q37" s="322">
        <v>27676</v>
      </c>
      <c r="R37" s="319">
        <v>14805</v>
      </c>
      <c r="S37" s="323">
        <v>12871</v>
      </c>
    </row>
    <row r="38" spans="1:19" ht="16.5" customHeight="1">
      <c r="A38" s="311" t="s">
        <v>25</v>
      </c>
      <c r="B38" s="324">
        <v>18990</v>
      </c>
      <c r="C38" s="325">
        <v>9910</v>
      </c>
      <c r="D38" s="325">
        <v>9080</v>
      </c>
      <c r="E38" s="324">
        <v>1595</v>
      </c>
      <c r="F38" s="325">
        <v>807</v>
      </c>
      <c r="G38" s="325">
        <v>788</v>
      </c>
      <c r="H38" s="324">
        <v>4162</v>
      </c>
      <c r="I38" s="325">
        <v>2093</v>
      </c>
      <c r="J38" s="325">
        <v>2069</v>
      </c>
      <c r="K38" s="324">
        <v>2331</v>
      </c>
      <c r="L38" s="325">
        <v>1212</v>
      </c>
      <c r="M38" s="325">
        <v>1119</v>
      </c>
      <c r="N38" s="324">
        <v>5537</v>
      </c>
      <c r="O38" s="325">
        <v>2929</v>
      </c>
      <c r="P38" s="325">
        <v>2608</v>
      </c>
      <c r="Q38" s="324">
        <v>5365</v>
      </c>
      <c r="R38" s="325">
        <v>2869</v>
      </c>
      <c r="S38" s="326">
        <v>2496</v>
      </c>
    </row>
    <row r="39" spans="1:19" ht="16.5" customHeight="1">
      <c r="A39" s="311" t="s">
        <v>24</v>
      </c>
      <c r="B39" s="324">
        <v>19693</v>
      </c>
      <c r="C39" s="325">
        <v>10321</v>
      </c>
      <c r="D39" s="325">
        <v>9372</v>
      </c>
      <c r="E39" s="324">
        <v>1598</v>
      </c>
      <c r="F39" s="325">
        <v>836</v>
      </c>
      <c r="G39" s="325">
        <v>762</v>
      </c>
      <c r="H39" s="324">
        <v>4301</v>
      </c>
      <c r="I39" s="325">
        <v>2184</v>
      </c>
      <c r="J39" s="325">
        <v>2117</v>
      </c>
      <c r="K39" s="324">
        <v>2429</v>
      </c>
      <c r="L39" s="325">
        <v>1246</v>
      </c>
      <c r="M39" s="325">
        <v>1183</v>
      </c>
      <c r="N39" s="324">
        <v>5776</v>
      </c>
      <c r="O39" s="325">
        <v>3049</v>
      </c>
      <c r="P39" s="325">
        <v>2727</v>
      </c>
      <c r="Q39" s="324">
        <v>5589</v>
      </c>
      <c r="R39" s="325">
        <v>3006</v>
      </c>
      <c r="S39" s="326">
        <v>2583</v>
      </c>
    </row>
    <row r="40" spans="1:19" ht="16.5" customHeight="1">
      <c r="A40" s="311" t="s">
        <v>23</v>
      </c>
      <c r="B40" s="324">
        <v>19777</v>
      </c>
      <c r="C40" s="325">
        <v>10293</v>
      </c>
      <c r="D40" s="325">
        <v>9484</v>
      </c>
      <c r="E40" s="324">
        <v>1566</v>
      </c>
      <c r="F40" s="325">
        <v>789</v>
      </c>
      <c r="G40" s="325">
        <v>777</v>
      </c>
      <c r="H40" s="324">
        <v>4385</v>
      </c>
      <c r="I40" s="325">
        <v>2212</v>
      </c>
      <c r="J40" s="325">
        <v>2173</v>
      </c>
      <c r="K40" s="324">
        <v>2446</v>
      </c>
      <c r="L40" s="325">
        <v>1220</v>
      </c>
      <c r="M40" s="325">
        <v>1226</v>
      </c>
      <c r="N40" s="324">
        <v>5725</v>
      </c>
      <c r="O40" s="325">
        <v>3050</v>
      </c>
      <c r="P40" s="325">
        <v>2675</v>
      </c>
      <c r="Q40" s="324">
        <v>5655</v>
      </c>
      <c r="R40" s="325">
        <v>3022</v>
      </c>
      <c r="S40" s="326">
        <v>2633</v>
      </c>
    </row>
    <row r="41" spans="1:19" ht="16.5" customHeight="1">
      <c r="A41" s="305" t="s">
        <v>199</v>
      </c>
      <c r="B41" s="324">
        <v>20090</v>
      </c>
      <c r="C41" s="325">
        <v>10406</v>
      </c>
      <c r="D41" s="325">
        <v>9684</v>
      </c>
      <c r="E41" s="324">
        <v>1528</v>
      </c>
      <c r="F41" s="325">
        <v>754</v>
      </c>
      <c r="G41" s="325">
        <v>774</v>
      </c>
      <c r="H41" s="324">
        <v>4381</v>
      </c>
      <c r="I41" s="325">
        <v>2282</v>
      </c>
      <c r="J41" s="325">
        <v>2099</v>
      </c>
      <c r="K41" s="324">
        <v>2554</v>
      </c>
      <c r="L41" s="325">
        <v>1303</v>
      </c>
      <c r="M41" s="325">
        <v>1251</v>
      </c>
      <c r="N41" s="324">
        <v>6023</v>
      </c>
      <c r="O41" s="325">
        <v>3073</v>
      </c>
      <c r="P41" s="325">
        <v>2950</v>
      </c>
      <c r="Q41" s="324">
        <v>5604</v>
      </c>
      <c r="R41" s="325">
        <v>2994</v>
      </c>
      <c r="S41" s="326">
        <v>2610</v>
      </c>
    </row>
    <row r="42" spans="1:19" ht="16.5" customHeight="1">
      <c r="A42" s="305" t="s">
        <v>223</v>
      </c>
      <c r="B42" s="324">
        <v>19918</v>
      </c>
      <c r="C42" s="325">
        <v>10440</v>
      </c>
      <c r="D42" s="325">
        <v>9478</v>
      </c>
      <c r="E42" s="324">
        <v>1627</v>
      </c>
      <c r="F42" s="325">
        <v>853</v>
      </c>
      <c r="G42" s="325">
        <v>774</v>
      </c>
      <c r="H42" s="324">
        <v>4233</v>
      </c>
      <c r="I42" s="325">
        <v>2234</v>
      </c>
      <c r="J42" s="325">
        <v>1999</v>
      </c>
      <c r="K42" s="324">
        <v>2625</v>
      </c>
      <c r="L42" s="325">
        <v>1309</v>
      </c>
      <c r="M42" s="325">
        <v>1316</v>
      </c>
      <c r="N42" s="324">
        <v>5970</v>
      </c>
      <c r="O42" s="325">
        <v>3130</v>
      </c>
      <c r="P42" s="325">
        <v>2840</v>
      </c>
      <c r="Q42" s="324">
        <v>5463</v>
      </c>
      <c r="R42" s="325">
        <v>2914</v>
      </c>
      <c r="S42" s="326">
        <v>2549</v>
      </c>
    </row>
    <row r="43" spans="1:19" s="304" customFormat="1" ht="16.5" customHeight="1">
      <c r="A43" s="309" t="s">
        <v>20</v>
      </c>
      <c r="B43" s="322">
        <v>91755</v>
      </c>
      <c r="C43" s="319">
        <v>48170</v>
      </c>
      <c r="D43" s="319">
        <v>43585</v>
      </c>
      <c r="E43" s="322">
        <v>7453</v>
      </c>
      <c r="F43" s="319">
        <v>3804</v>
      </c>
      <c r="G43" s="319">
        <v>3649</v>
      </c>
      <c r="H43" s="322">
        <v>18368</v>
      </c>
      <c r="I43" s="319">
        <v>9677</v>
      </c>
      <c r="J43" s="319">
        <v>8691</v>
      </c>
      <c r="K43" s="322">
        <v>11674</v>
      </c>
      <c r="L43" s="319">
        <v>5980</v>
      </c>
      <c r="M43" s="319">
        <v>5694</v>
      </c>
      <c r="N43" s="322">
        <v>28447</v>
      </c>
      <c r="O43" s="319">
        <v>14899</v>
      </c>
      <c r="P43" s="319">
        <v>13548</v>
      </c>
      <c r="Q43" s="322">
        <v>25813</v>
      </c>
      <c r="R43" s="319">
        <v>13810</v>
      </c>
      <c r="S43" s="323">
        <v>12003</v>
      </c>
    </row>
    <row r="44" spans="1:19" ht="16.5" customHeight="1">
      <c r="A44" s="305" t="s">
        <v>202</v>
      </c>
      <c r="B44" s="324">
        <v>19554</v>
      </c>
      <c r="C44" s="325">
        <v>10332</v>
      </c>
      <c r="D44" s="325">
        <v>9222</v>
      </c>
      <c r="E44" s="324">
        <v>1539</v>
      </c>
      <c r="F44" s="325">
        <v>755</v>
      </c>
      <c r="G44" s="325">
        <v>784</v>
      </c>
      <c r="H44" s="324">
        <v>4167</v>
      </c>
      <c r="I44" s="325">
        <v>2239</v>
      </c>
      <c r="J44" s="325">
        <v>1928</v>
      </c>
      <c r="K44" s="324">
        <v>2411</v>
      </c>
      <c r="L44" s="325">
        <v>1243</v>
      </c>
      <c r="M44" s="325">
        <v>1168</v>
      </c>
      <c r="N44" s="324">
        <v>5949</v>
      </c>
      <c r="O44" s="325">
        <v>3159</v>
      </c>
      <c r="P44" s="325">
        <v>2790</v>
      </c>
      <c r="Q44" s="324">
        <v>5488</v>
      </c>
      <c r="R44" s="325">
        <v>2936</v>
      </c>
      <c r="S44" s="326">
        <v>2552</v>
      </c>
    </row>
    <row r="45" spans="1:19" ht="16.5" customHeight="1">
      <c r="A45" s="305" t="s">
        <v>226</v>
      </c>
      <c r="B45" s="324">
        <v>19518</v>
      </c>
      <c r="C45" s="325">
        <v>10280</v>
      </c>
      <c r="D45" s="325">
        <v>9238</v>
      </c>
      <c r="E45" s="324">
        <v>1562</v>
      </c>
      <c r="F45" s="325">
        <v>817</v>
      </c>
      <c r="G45" s="325">
        <v>745</v>
      </c>
      <c r="H45" s="324">
        <v>3951</v>
      </c>
      <c r="I45" s="325">
        <v>2057</v>
      </c>
      <c r="J45" s="325">
        <v>1894</v>
      </c>
      <c r="K45" s="324">
        <v>2505</v>
      </c>
      <c r="L45" s="325">
        <v>1270</v>
      </c>
      <c r="M45" s="325">
        <v>1235</v>
      </c>
      <c r="N45" s="324">
        <v>6060</v>
      </c>
      <c r="O45" s="325">
        <v>3208</v>
      </c>
      <c r="P45" s="325">
        <v>2852</v>
      </c>
      <c r="Q45" s="324">
        <v>5440</v>
      </c>
      <c r="R45" s="325">
        <v>2928</v>
      </c>
      <c r="S45" s="326">
        <v>2512</v>
      </c>
    </row>
    <row r="46" spans="1:19" ht="16.5" customHeight="1">
      <c r="A46" s="305" t="s">
        <v>230</v>
      </c>
      <c r="B46" s="324">
        <v>19001</v>
      </c>
      <c r="C46" s="325">
        <v>9904</v>
      </c>
      <c r="D46" s="325">
        <v>9097</v>
      </c>
      <c r="E46" s="324">
        <v>1554</v>
      </c>
      <c r="F46" s="325">
        <v>791</v>
      </c>
      <c r="G46" s="325">
        <v>763</v>
      </c>
      <c r="H46" s="324">
        <v>3756</v>
      </c>
      <c r="I46" s="325">
        <v>1951</v>
      </c>
      <c r="J46" s="325">
        <v>1805</v>
      </c>
      <c r="K46" s="324">
        <v>2434</v>
      </c>
      <c r="L46" s="325">
        <v>1234</v>
      </c>
      <c r="M46" s="325">
        <v>1200</v>
      </c>
      <c r="N46" s="324">
        <v>5887</v>
      </c>
      <c r="O46" s="325">
        <v>3021</v>
      </c>
      <c r="P46" s="325">
        <v>2866</v>
      </c>
      <c r="Q46" s="324">
        <v>5370</v>
      </c>
      <c r="R46" s="325">
        <v>2907</v>
      </c>
      <c r="S46" s="326">
        <v>2463</v>
      </c>
    </row>
    <row r="47" spans="1:19" ht="16.5" customHeight="1">
      <c r="A47" s="305" t="s">
        <v>229</v>
      </c>
      <c r="B47" s="324">
        <v>17194</v>
      </c>
      <c r="C47" s="325">
        <v>8951</v>
      </c>
      <c r="D47" s="325">
        <v>8243</v>
      </c>
      <c r="E47" s="324">
        <v>1446</v>
      </c>
      <c r="F47" s="325">
        <v>745</v>
      </c>
      <c r="G47" s="325">
        <v>701</v>
      </c>
      <c r="H47" s="324">
        <v>3298</v>
      </c>
      <c r="I47" s="325">
        <v>1702</v>
      </c>
      <c r="J47" s="325">
        <v>1596</v>
      </c>
      <c r="K47" s="324">
        <v>2187</v>
      </c>
      <c r="L47" s="325">
        <v>1116</v>
      </c>
      <c r="M47" s="325">
        <v>1071</v>
      </c>
      <c r="N47" s="324">
        <v>5422</v>
      </c>
      <c r="O47" s="325">
        <v>2834</v>
      </c>
      <c r="P47" s="325">
        <v>2588</v>
      </c>
      <c r="Q47" s="324">
        <v>4841</v>
      </c>
      <c r="R47" s="325">
        <v>2554</v>
      </c>
      <c r="S47" s="326">
        <v>2287</v>
      </c>
    </row>
    <row r="48" spans="1:19" ht="16.5" customHeight="1">
      <c r="A48" s="305" t="s">
        <v>233</v>
      </c>
      <c r="B48" s="324">
        <v>16488</v>
      </c>
      <c r="C48" s="325">
        <v>8703</v>
      </c>
      <c r="D48" s="325">
        <v>7785</v>
      </c>
      <c r="E48" s="324">
        <v>1352</v>
      </c>
      <c r="F48" s="325">
        <v>696</v>
      </c>
      <c r="G48" s="325">
        <v>656</v>
      </c>
      <c r="H48" s="324">
        <v>3196</v>
      </c>
      <c r="I48" s="325">
        <v>1728</v>
      </c>
      <c r="J48" s="325">
        <v>1468</v>
      </c>
      <c r="K48" s="324">
        <v>2137</v>
      </c>
      <c r="L48" s="325">
        <v>1117</v>
      </c>
      <c r="M48" s="325">
        <v>1020</v>
      </c>
      <c r="N48" s="324">
        <v>5129</v>
      </c>
      <c r="O48" s="325">
        <v>2677</v>
      </c>
      <c r="P48" s="325">
        <v>2452</v>
      </c>
      <c r="Q48" s="324">
        <v>4674</v>
      </c>
      <c r="R48" s="325">
        <v>2485</v>
      </c>
      <c r="S48" s="326">
        <v>2189</v>
      </c>
    </row>
    <row r="49" spans="1:19" s="304" customFormat="1" ht="16.5" customHeight="1">
      <c r="A49" s="309" t="s">
        <v>14</v>
      </c>
      <c r="B49" s="322">
        <v>81918</v>
      </c>
      <c r="C49" s="319">
        <v>41731</v>
      </c>
      <c r="D49" s="319">
        <v>40187</v>
      </c>
      <c r="E49" s="322">
        <v>6716</v>
      </c>
      <c r="F49" s="319">
        <v>3475</v>
      </c>
      <c r="G49" s="319">
        <v>3241</v>
      </c>
      <c r="H49" s="322">
        <v>15206</v>
      </c>
      <c r="I49" s="319">
        <v>7690</v>
      </c>
      <c r="J49" s="319">
        <v>7516</v>
      </c>
      <c r="K49" s="322">
        <v>11229</v>
      </c>
      <c r="L49" s="319">
        <v>5484</v>
      </c>
      <c r="M49" s="319">
        <v>5745</v>
      </c>
      <c r="N49" s="322">
        <v>25279</v>
      </c>
      <c r="O49" s="319">
        <v>13081</v>
      </c>
      <c r="P49" s="319">
        <v>12198</v>
      </c>
      <c r="Q49" s="322">
        <v>23488</v>
      </c>
      <c r="R49" s="319">
        <v>12001</v>
      </c>
      <c r="S49" s="323">
        <v>11487</v>
      </c>
    </row>
    <row r="50" spans="1:19" ht="16.5" customHeight="1">
      <c r="A50" s="305" t="s">
        <v>231</v>
      </c>
      <c r="B50" s="324">
        <v>15796</v>
      </c>
      <c r="C50" s="325">
        <v>8145</v>
      </c>
      <c r="D50" s="325">
        <v>7651</v>
      </c>
      <c r="E50" s="324">
        <v>1377</v>
      </c>
      <c r="F50" s="325">
        <v>724</v>
      </c>
      <c r="G50" s="325">
        <v>653</v>
      </c>
      <c r="H50" s="324">
        <v>3016</v>
      </c>
      <c r="I50" s="325">
        <v>1550</v>
      </c>
      <c r="J50" s="325">
        <v>1466</v>
      </c>
      <c r="K50" s="324">
        <v>2103</v>
      </c>
      <c r="L50" s="325">
        <v>1048</v>
      </c>
      <c r="M50" s="325">
        <v>1055</v>
      </c>
      <c r="N50" s="324">
        <v>4951</v>
      </c>
      <c r="O50" s="325">
        <v>2572</v>
      </c>
      <c r="P50" s="325">
        <v>2379</v>
      </c>
      <c r="Q50" s="324">
        <v>4349</v>
      </c>
      <c r="R50" s="325">
        <v>2251</v>
      </c>
      <c r="S50" s="326">
        <v>2098</v>
      </c>
    </row>
    <row r="51" spans="1:19" ht="16.5" customHeight="1">
      <c r="A51" s="305" t="s">
        <v>212</v>
      </c>
      <c r="B51" s="324">
        <v>15636</v>
      </c>
      <c r="C51" s="325">
        <v>7976</v>
      </c>
      <c r="D51" s="325">
        <v>7660</v>
      </c>
      <c r="E51" s="324">
        <v>1339</v>
      </c>
      <c r="F51" s="325">
        <v>693</v>
      </c>
      <c r="G51" s="325">
        <v>646</v>
      </c>
      <c r="H51" s="324">
        <v>2790</v>
      </c>
      <c r="I51" s="325">
        <v>1412</v>
      </c>
      <c r="J51" s="325">
        <v>1378</v>
      </c>
      <c r="K51" s="324">
        <v>2056</v>
      </c>
      <c r="L51" s="325">
        <v>1051</v>
      </c>
      <c r="M51" s="325">
        <v>1005</v>
      </c>
      <c r="N51" s="324">
        <v>5003</v>
      </c>
      <c r="O51" s="325">
        <v>2549</v>
      </c>
      <c r="P51" s="325">
        <v>2454</v>
      </c>
      <c r="Q51" s="324">
        <v>4448</v>
      </c>
      <c r="R51" s="325">
        <v>2271</v>
      </c>
      <c r="S51" s="326">
        <v>2177</v>
      </c>
    </row>
    <row r="52" spans="1:19" ht="16.5" customHeight="1">
      <c r="A52" s="305" t="s">
        <v>232</v>
      </c>
      <c r="B52" s="324">
        <v>16179</v>
      </c>
      <c r="C52" s="325">
        <v>8217</v>
      </c>
      <c r="D52" s="325">
        <v>7962</v>
      </c>
      <c r="E52" s="324">
        <v>1293</v>
      </c>
      <c r="F52" s="325">
        <v>659</v>
      </c>
      <c r="G52" s="325">
        <v>634</v>
      </c>
      <c r="H52" s="324">
        <v>2985</v>
      </c>
      <c r="I52" s="325">
        <v>1558</v>
      </c>
      <c r="J52" s="325">
        <v>1427</v>
      </c>
      <c r="K52" s="324">
        <v>2173</v>
      </c>
      <c r="L52" s="325">
        <v>1049</v>
      </c>
      <c r="M52" s="325">
        <v>1124</v>
      </c>
      <c r="N52" s="324">
        <v>5035</v>
      </c>
      <c r="O52" s="325">
        <v>2601</v>
      </c>
      <c r="P52" s="325">
        <v>2434</v>
      </c>
      <c r="Q52" s="324">
        <v>4693</v>
      </c>
      <c r="R52" s="325">
        <v>2350</v>
      </c>
      <c r="S52" s="326">
        <v>2343</v>
      </c>
    </row>
    <row r="53" spans="1:19" ht="16.5" customHeight="1">
      <c r="A53" s="305" t="s">
        <v>224</v>
      </c>
      <c r="B53" s="324">
        <v>17083</v>
      </c>
      <c r="C53" s="325">
        <v>8633</v>
      </c>
      <c r="D53" s="325">
        <v>8450</v>
      </c>
      <c r="E53" s="324">
        <v>1411</v>
      </c>
      <c r="F53" s="325">
        <v>724</v>
      </c>
      <c r="G53" s="325">
        <v>687</v>
      </c>
      <c r="H53" s="324">
        <v>3220</v>
      </c>
      <c r="I53" s="325">
        <v>1582</v>
      </c>
      <c r="J53" s="325">
        <v>1638</v>
      </c>
      <c r="K53" s="324">
        <v>2354</v>
      </c>
      <c r="L53" s="325">
        <v>1140</v>
      </c>
      <c r="M53" s="325">
        <v>1214</v>
      </c>
      <c r="N53" s="324">
        <v>5170</v>
      </c>
      <c r="O53" s="325">
        <v>2659</v>
      </c>
      <c r="P53" s="325">
        <v>2511</v>
      </c>
      <c r="Q53" s="324">
        <v>4928</v>
      </c>
      <c r="R53" s="325">
        <v>2528</v>
      </c>
      <c r="S53" s="326">
        <v>2400</v>
      </c>
    </row>
    <row r="54" spans="1:19" ht="16.5" customHeight="1">
      <c r="A54" s="305" t="s">
        <v>187</v>
      </c>
      <c r="B54" s="324">
        <v>17224</v>
      </c>
      <c r="C54" s="325">
        <v>8760</v>
      </c>
      <c r="D54" s="325">
        <v>8464</v>
      </c>
      <c r="E54" s="324">
        <v>1296</v>
      </c>
      <c r="F54" s="325">
        <v>675</v>
      </c>
      <c r="G54" s="325">
        <v>621</v>
      </c>
      <c r="H54" s="324">
        <v>3195</v>
      </c>
      <c r="I54" s="325">
        <v>1588</v>
      </c>
      <c r="J54" s="325">
        <v>1607</v>
      </c>
      <c r="K54" s="324">
        <v>2543</v>
      </c>
      <c r="L54" s="325">
        <v>1196</v>
      </c>
      <c r="M54" s="325">
        <v>1347</v>
      </c>
      <c r="N54" s="324">
        <v>5120</v>
      </c>
      <c r="O54" s="325">
        <v>2700</v>
      </c>
      <c r="P54" s="325">
        <v>2420</v>
      </c>
      <c r="Q54" s="324">
        <v>5070</v>
      </c>
      <c r="R54" s="325">
        <v>2601</v>
      </c>
      <c r="S54" s="326">
        <v>2469</v>
      </c>
    </row>
    <row r="55" spans="1:19" s="304" customFormat="1" ht="16.5" customHeight="1">
      <c r="A55" s="309" t="s">
        <v>9</v>
      </c>
      <c r="B55" s="322">
        <v>112001</v>
      </c>
      <c r="C55" s="319">
        <v>56136</v>
      </c>
      <c r="D55" s="319">
        <v>55865</v>
      </c>
      <c r="E55" s="322">
        <v>7493</v>
      </c>
      <c r="F55" s="319">
        <v>3920</v>
      </c>
      <c r="G55" s="319">
        <v>3573</v>
      </c>
      <c r="H55" s="322">
        <v>21208</v>
      </c>
      <c r="I55" s="319">
        <v>10527</v>
      </c>
      <c r="J55" s="319">
        <v>10681</v>
      </c>
      <c r="K55" s="322">
        <v>16709</v>
      </c>
      <c r="L55" s="319">
        <v>8087</v>
      </c>
      <c r="M55" s="319">
        <v>8622</v>
      </c>
      <c r="N55" s="322">
        <v>32582</v>
      </c>
      <c r="O55" s="319">
        <v>16708</v>
      </c>
      <c r="P55" s="319">
        <v>15874</v>
      </c>
      <c r="Q55" s="322">
        <v>34009</v>
      </c>
      <c r="R55" s="319">
        <v>16894</v>
      </c>
      <c r="S55" s="323">
        <v>17115</v>
      </c>
    </row>
    <row r="56" spans="1:19" ht="16.5" customHeight="1">
      <c r="A56" s="305" t="s">
        <v>188</v>
      </c>
      <c r="B56" s="324">
        <v>19445</v>
      </c>
      <c r="C56" s="325">
        <v>9865</v>
      </c>
      <c r="D56" s="325">
        <v>9580</v>
      </c>
      <c r="E56" s="324">
        <v>1426</v>
      </c>
      <c r="F56" s="325">
        <v>748</v>
      </c>
      <c r="G56" s="325">
        <v>678</v>
      </c>
      <c r="H56" s="324">
        <v>3685</v>
      </c>
      <c r="I56" s="325">
        <v>1862</v>
      </c>
      <c r="J56" s="325">
        <v>1823</v>
      </c>
      <c r="K56" s="324">
        <v>2849</v>
      </c>
      <c r="L56" s="325">
        <v>1396</v>
      </c>
      <c r="M56" s="325">
        <v>1453</v>
      </c>
      <c r="N56" s="324">
        <v>5862</v>
      </c>
      <c r="O56" s="325">
        <v>3046</v>
      </c>
      <c r="P56" s="325">
        <v>2816</v>
      </c>
      <c r="Q56" s="324">
        <v>5623</v>
      </c>
      <c r="R56" s="325">
        <v>2813</v>
      </c>
      <c r="S56" s="326">
        <v>2810</v>
      </c>
    </row>
    <row r="57" spans="1:19" ht="16.5" customHeight="1">
      <c r="A57" s="305" t="s">
        <v>186</v>
      </c>
      <c r="B57" s="324">
        <v>21970</v>
      </c>
      <c r="C57" s="325">
        <v>11131</v>
      </c>
      <c r="D57" s="325">
        <v>10839</v>
      </c>
      <c r="E57" s="324">
        <v>1539</v>
      </c>
      <c r="F57" s="325">
        <v>795</v>
      </c>
      <c r="G57" s="325">
        <v>744</v>
      </c>
      <c r="H57" s="324">
        <v>4151</v>
      </c>
      <c r="I57" s="325">
        <v>2084</v>
      </c>
      <c r="J57" s="325">
        <v>2067</v>
      </c>
      <c r="K57" s="324">
        <v>3269</v>
      </c>
      <c r="L57" s="325">
        <v>1617</v>
      </c>
      <c r="M57" s="325">
        <v>1652</v>
      </c>
      <c r="N57" s="324">
        <v>6478</v>
      </c>
      <c r="O57" s="325">
        <v>3352</v>
      </c>
      <c r="P57" s="325">
        <v>3126</v>
      </c>
      <c r="Q57" s="324">
        <v>6533</v>
      </c>
      <c r="R57" s="325">
        <v>3283</v>
      </c>
      <c r="S57" s="326">
        <v>3250</v>
      </c>
    </row>
    <row r="58" spans="1:19" ht="16.5" customHeight="1">
      <c r="A58" s="305" t="s">
        <v>185</v>
      </c>
      <c r="B58" s="324">
        <v>23812</v>
      </c>
      <c r="C58" s="325">
        <v>11929</v>
      </c>
      <c r="D58" s="325">
        <v>11883</v>
      </c>
      <c r="E58" s="324">
        <v>1628</v>
      </c>
      <c r="F58" s="325">
        <v>871</v>
      </c>
      <c r="G58" s="325">
        <v>757</v>
      </c>
      <c r="H58" s="324">
        <v>4496</v>
      </c>
      <c r="I58" s="325">
        <v>2214</v>
      </c>
      <c r="J58" s="325">
        <v>2282</v>
      </c>
      <c r="K58" s="324">
        <v>3547</v>
      </c>
      <c r="L58" s="325">
        <v>1694</v>
      </c>
      <c r="M58" s="325">
        <v>1853</v>
      </c>
      <c r="N58" s="324">
        <v>6849</v>
      </c>
      <c r="O58" s="325">
        <v>3514</v>
      </c>
      <c r="P58" s="325">
        <v>3335</v>
      </c>
      <c r="Q58" s="324">
        <v>7292</v>
      </c>
      <c r="R58" s="325">
        <v>3636</v>
      </c>
      <c r="S58" s="326">
        <v>3656</v>
      </c>
    </row>
    <row r="59" spans="1:19" ht="16.5" customHeight="1">
      <c r="A59" s="305" t="s">
        <v>183</v>
      </c>
      <c r="B59" s="324">
        <v>23075</v>
      </c>
      <c r="C59" s="325">
        <v>11494</v>
      </c>
      <c r="D59" s="325">
        <v>11581</v>
      </c>
      <c r="E59" s="324">
        <v>1475</v>
      </c>
      <c r="F59" s="325">
        <v>777</v>
      </c>
      <c r="G59" s="325">
        <v>698</v>
      </c>
      <c r="H59" s="324">
        <v>4371</v>
      </c>
      <c r="I59" s="325">
        <v>2198</v>
      </c>
      <c r="J59" s="325">
        <v>2173</v>
      </c>
      <c r="K59" s="324">
        <v>3506</v>
      </c>
      <c r="L59" s="325">
        <v>1682</v>
      </c>
      <c r="M59" s="325">
        <v>1824</v>
      </c>
      <c r="N59" s="324">
        <v>6634</v>
      </c>
      <c r="O59" s="325">
        <v>3346</v>
      </c>
      <c r="P59" s="325">
        <v>3288</v>
      </c>
      <c r="Q59" s="324">
        <v>7089</v>
      </c>
      <c r="R59" s="325">
        <v>3491</v>
      </c>
      <c r="S59" s="326">
        <v>3598</v>
      </c>
    </row>
    <row r="60" spans="1:19" ht="16.5" customHeight="1">
      <c r="A60" s="305" t="s">
        <v>184</v>
      </c>
      <c r="B60" s="324">
        <v>23699</v>
      </c>
      <c r="C60" s="325">
        <v>11717</v>
      </c>
      <c r="D60" s="325">
        <v>11982</v>
      </c>
      <c r="E60" s="324">
        <v>1425</v>
      </c>
      <c r="F60" s="325">
        <v>729</v>
      </c>
      <c r="G60" s="325">
        <v>696</v>
      </c>
      <c r="H60" s="324">
        <v>4505</v>
      </c>
      <c r="I60" s="325">
        <v>2169</v>
      </c>
      <c r="J60" s="325">
        <v>2336</v>
      </c>
      <c r="K60" s="324">
        <v>3538</v>
      </c>
      <c r="L60" s="325">
        <v>1698</v>
      </c>
      <c r="M60" s="325">
        <v>1840</v>
      </c>
      <c r="N60" s="324">
        <v>6759</v>
      </c>
      <c r="O60" s="325">
        <v>3450</v>
      </c>
      <c r="P60" s="325">
        <v>3309</v>
      </c>
      <c r="Q60" s="324">
        <v>7472</v>
      </c>
      <c r="R60" s="325">
        <v>3671</v>
      </c>
      <c r="S60" s="326">
        <v>3801</v>
      </c>
    </row>
    <row r="61" spans="1:19" s="304" customFormat="1" ht="16.5" customHeight="1">
      <c r="A61" s="309" t="s">
        <v>59</v>
      </c>
      <c r="B61" s="322">
        <v>111566</v>
      </c>
      <c r="C61" s="319">
        <v>55314</v>
      </c>
      <c r="D61" s="319">
        <v>56252</v>
      </c>
      <c r="E61" s="322">
        <v>6897</v>
      </c>
      <c r="F61" s="319">
        <v>3637</v>
      </c>
      <c r="G61" s="319">
        <v>3260</v>
      </c>
      <c r="H61" s="322">
        <v>21865</v>
      </c>
      <c r="I61" s="319">
        <v>10556</v>
      </c>
      <c r="J61" s="319">
        <v>11309</v>
      </c>
      <c r="K61" s="322">
        <v>16182</v>
      </c>
      <c r="L61" s="319">
        <v>8064</v>
      </c>
      <c r="M61" s="319">
        <v>8118</v>
      </c>
      <c r="N61" s="322">
        <v>31412</v>
      </c>
      <c r="O61" s="319">
        <v>15675</v>
      </c>
      <c r="P61" s="319">
        <v>15737</v>
      </c>
      <c r="Q61" s="322">
        <v>35210</v>
      </c>
      <c r="R61" s="319">
        <v>17382</v>
      </c>
      <c r="S61" s="323">
        <v>17828</v>
      </c>
    </row>
    <row r="62" spans="1:19" ht="16.5" customHeight="1">
      <c r="A62" s="305" t="s">
        <v>182</v>
      </c>
      <c r="B62" s="324">
        <v>22162</v>
      </c>
      <c r="C62" s="325">
        <v>10914</v>
      </c>
      <c r="D62" s="325">
        <v>11248</v>
      </c>
      <c r="E62" s="324">
        <v>1409</v>
      </c>
      <c r="F62" s="325">
        <v>747</v>
      </c>
      <c r="G62" s="325">
        <v>662</v>
      </c>
      <c r="H62" s="324">
        <v>4255</v>
      </c>
      <c r="I62" s="325">
        <v>2018</v>
      </c>
      <c r="J62" s="325">
        <v>2237</v>
      </c>
      <c r="K62" s="324">
        <v>3236</v>
      </c>
      <c r="L62" s="325">
        <v>1625</v>
      </c>
      <c r="M62" s="325">
        <v>1611</v>
      </c>
      <c r="N62" s="324">
        <v>6286</v>
      </c>
      <c r="O62" s="325">
        <v>3083</v>
      </c>
      <c r="P62" s="325">
        <v>3203</v>
      </c>
      <c r="Q62" s="324">
        <v>6976</v>
      </c>
      <c r="R62" s="325">
        <v>3441</v>
      </c>
      <c r="S62" s="326">
        <v>3535</v>
      </c>
    </row>
    <row r="63" spans="1:19" ht="16.5" customHeight="1">
      <c r="A63" s="305" t="s">
        <v>181</v>
      </c>
      <c r="B63" s="324">
        <v>21795</v>
      </c>
      <c r="C63" s="325">
        <v>10679</v>
      </c>
      <c r="D63" s="325">
        <v>11116</v>
      </c>
      <c r="E63" s="324">
        <v>1381</v>
      </c>
      <c r="F63" s="325">
        <v>726</v>
      </c>
      <c r="G63" s="325">
        <v>655</v>
      </c>
      <c r="H63" s="324">
        <v>4265</v>
      </c>
      <c r="I63" s="325">
        <v>2058</v>
      </c>
      <c r="J63" s="325">
        <v>2207</v>
      </c>
      <c r="K63" s="324">
        <v>3230</v>
      </c>
      <c r="L63" s="325">
        <v>1570</v>
      </c>
      <c r="M63" s="325">
        <v>1660</v>
      </c>
      <c r="N63" s="324">
        <v>6097</v>
      </c>
      <c r="O63" s="325">
        <v>3006</v>
      </c>
      <c r="P63" s="325">
        <v>3091</v>
      </c>
      <c r="Q63" s="324">
        <v>6822</v>
      </c>
      <c r="R63" s="325">
        <v>3319</v>
      </c>
      <c r="S63" s="326">
        <v>3503</v>
      </c>
    </row>
    <row r="64" spans="1:19" ht="16.5" customHeight="1">
      <c r="A64" s="305" t="s">
        <v>180</v>
      </c>
      <c r="B64" s="324">
        <v>22377</v>
      </c>
      <c r="C64" s="325">
        <v>11222</v>
      </c>
      <c r="D64" s="325">
        <v>11155</v>
      </c>
      <c r="E64" s="324">
        <v>1374</v>
      </c>
      <c r="F64" s="325">
        <v>742</v>
      </c>
      <c r="G64" s="325">
        <v>632</v>
      </c>
      <c r="H64" s="324">
        <v>4377</v>
      </c>
      <c r="I64" s="325">
        <v>2169</v>
      </c>
      <c r="J64" s="325">
        <v>2208</v>
      </c>
      <c r="K64" s="324">
        <v>3357</v>
      </c>
      <c r="L64" s="325">
        <v>1653</v>
      </c>
      <c r="M64" s="325">
        <v>1704</v>
      </c>
      <c r="N64" s="324">
        <v>6188</v>
      </c>
      <c r="O64" s="325">
        <v>3133</v>
      </c>
      <c r="P64" s="325">
        <v>3055</v>
      </c>
      <c r="Q64" s="324">
        <v>7081</v>
      </c>
      <c r="R64" s="325">
        <v>3525</v>
      </c>
      <c r="S64" s="326">
        <v>3556</v>
      </c>
    </row>
    <row r="65" spans="1:19" ht="16.5" customHeight="1">
      <c r="A65" s="305" t="s">
        <v>179</v>
      </c>
      <c r="B65" s="324">
        <v>21723</v>
      </c>
      <c r="C65" s="325">
        <v>10816</v>
      </c>
      <c r="D65" s="325">
        <v>10907</v>
      </c>
      <c r="E65" s="324">
        <v>1329</v>
      </c>
      <c r="F65" s="325">
        <v>679</v>
      </c>
      <c r="G65" s="325">
        <v>650</v>
      </c>
      <c r="H65" s="324">
        <v>4258</v>
      </c>
      <c r="I65" s="325">
        <v>2051</v>
      </c>
      <c r="J65" s="325">
        <v>2207</v>
      </c>
      <c r="K65" s="324">
        <v>3098</v>
      </c>
      <c r="L65" s="325">
        <v>1581</v>
      </c>
      <c r="M65" s="325">
        <v>1517</v>
      </c>
      <c r="N65" s="324">
        <v>6149</v>
      </c>
      <c r="O65" s="325">
        <v>3139</v>
      </c>
      <c r="P65" s="325">
        <v>3010</v>
      </c>
      <c r="Q65" s="324">
        <v>6889</v>
      </c>
      <c r="R65" s="325">
        <v>3366</v>
      </c>
      <c r="S65" s="326">
        <v>3523</v>
      </c>
    </row>
    <row r="66" spans="1:19" ht="16.5" customHeight="1">
      <c r="A66" s="305" t="s">
        <v>143</v>
      </c>
      <c r="B66" s="324">
        <v>23509</v>
      </c>
      <c r="C66" s="325">
        <v>11683</v>
      </c>
      <c r="D66" s="325">
        <v>11826</v>
      </c>
      <c r="E66" s="324">
        <v>1404</v>
      </c>
      <c r="F66" s="325">
        <v>743</v>
      </c>
      <c r="G66" s="325">
        <v>661</v>
      </c>
      <c r="H66" s="324">
        <v>4710</v>
      </c>
      <c r="I66" s="325">
        <v>2260</v>
      </c>
      <c r="J66" s="325">
        <v>2450</v>
      </c>
      <c r="K66" s="324">
        <v>3261</v>
      </c>
      <c r="L66" s="325">
        <v>1635</v>
      </c>
      <c r="M66" s="325">
        <v>1626</v>
      </c>
      <c r="N66" s="324">
        <v>6692</v>
      </c>
      <c r="O66" s="325">
        <v>3314</v>
      </c>
      <c r="P66" s="325">
        <v>3378</v>
      </c>
      <c r="Q66" s="324">
        <v>7442</v>
      </c>
      <c r="R66" s="325">
        <v>3731</v>
      </c>
      <c r="S66" s="326">
        <v>3711</v>
      </c>
    </row>
    <row r="67" spans="1:19" s="304" customFormat="1" ht="16.5" customHeight="1">
      <c r="A67" s="309" t="s">
        <v>65</v>
      </c>
      <c r="B67" s="322">
        <v>127586</v>
      </c>
      <c r="C67" s="319">
        <v>63276</v>
      </c>
      <c r="D67" s="319">
        <v>64310</v>
      </c>
      <c r="E67" s="322">
        <v>8094</v>
      </c>
      <c r="F67" s="319">
        <v>4083</v>
      </c>
      <c r="G67" s="319">
        <v>4011</v>
      </c>
      <c r="H67" s="322">
        <v>26266</v>
      </c>
      <c r="I67" s="319">
        <v>12714</v>
      </c>
      <c r="J67" s="319">
        <v>13552</v>
      </c>
      <c r="K67" s="322">
        <v>17108</v>
      </c>
      <c r="L67" s="319">
        <v>8331</v>
      </c>
      <c r="M67" s="319">
        <v>8777</v>
      </c>
      <c r="N67" s="322">
        <v>36918</v>
      </c>
      <c r="O67" s="319">
        <v>18232</v>
      </c>
      <c r="P67" s="319">
        <v>18686</v>
      </c>
      <c r="Q67" s="322">
        <v>39200</v>
      </c>
      <c r="R67" s="319">
        <v>19916</v>
      </c>
      <c r="S67" s="323">
        <v>19284</v>
      </c>
    </row>
    <row r="68" spans="1:19" ht="16.5" customHeight="1">
      <c r="A68" s="305" t="s">
        <v>178</v>
      </c>
      <c r="B68" s="324">
        <v>25501</v>
      </c>
      <c r="C68" s="325">
        <v>12691</v>
      </c>
      <c r="D68" s="325">
        <v>12810</v>
      </c>
      <c r="E68" s="324">
        <v>1527</v>
      </c>
      <c r="F68" s="325">
        <v>787</v>
      </c>
      <c r="G68" s="325">
        <v>740</v>
      </c>
      <c r="H68" s="324">
        <v>5205</v>
      </c>
      <c r="I68" s="325">
        <v>2536</v>
      </c>
      <c r="J68" s="325">
        <v>2669</v>
      </c>
      <c r="K68" s="324">
        <v>3457</v>
      </c>
      <c r="L68" s="325">
        <v>1736</v>
      </c>
      <c r="M68" s="325">
        <v>1721</v>
      </c>
      <c r="N68" s="324">
        <v>7309</v>
      </c>
      <c r="O68" s="325">
        <v>3672</v>
      </c>
      <c r="P68" s="325">
        <v>3637</v>
      </c>
      <c r="Q68" s="324">
        <v>8003</v>
      </c>
      <c r="R68" s="325">
        <v>3960</v>
      </c>
      <c r="S68" s="326">
        <v>4043</v>
      </c>
    </row>
    <row r="69" spans="1:19" ht="16.5" customHeight="1">
      <c r="A69" s="305" t="s">
        <v>194</v>
      </c>
      <c r="B69" s="324">
        <v>25895</v>
      </c>
      <c r="C69" s="325">
        <v>12846</v>
      </c>
      <c r="D69" s="325">
        <v>13049</v>
      </c>
      <c r="E69" s="324">
        <v>1624</v>
      </c>
      <c r="F69" s="325">
        <v>796</v>
      </c>
      <c r="G69" s="325">
        <v>828</v>
      </c>
      <c r="H69" s="324">
        <v>5167</v>
      </c>
      <c r="I69" s="325">
        <v>2444</v>
      </c>
      <c r="J69" s="325">
        <v>2723</v>
      </c>
      <c r="K69" s="324">
        <v>3551</v>
      </c>
      <c r="L69" s="325">
        <v>1740</v>
      </c>
      <c r="M69" s="325">
        <v>1811</v>
      </c>
      <c r="N69" s="324">
        <v>7419</v>
      </c>
      <c r="O69" s="325">
        <v>3718</v>
      </c>
      <c r="P69" s="325">
        <v>3701</v>
      </c>
      <c r="Q69" s="324">
        <v>8134</v>
      </c>
      <c r="R69" s="325">
        <v>4148</v>
      </c>
      <c r="S69" s="326">
        <v>3986</v>
      </c>
    </row>
    <row r="70" spans="1:19" ht="16.5" customHeight="1">
      <c r="A70" s="305" t="s">
        <v>140</v>
      </c>
      <c r="B70" s="324">
        <v>25115</v>
      </c>
      <c r="C70" s="325">
        <v>12404</v>
      </c>
      <c r="D70" s="325">
        <v>12711</v>
      </c>
      <c r="E70" s="324">
        <v>1615</v>
      </c>
      <c r="F70" s="325">
        <v>824</v>
      </c>
      <c r="G70" s="325">
        <v>791</v>
      </c>
      <c r="H70" s="324">
        <v>5167</v>
      </c>
      <c r="I70" s="325">
        <v>2454</v>
      </c>
      <c r="J70" s="325">
        <v>2713</v>
      </c>
      <c r="K70" s="324">
        <v>3329</v>
      </c>
      <c r="L70" s="325">
        <v>1626</v>
      </c>
      <c r="M70" s="325">
        <v>1703</v>
      </c>
      <c r="N70" s="324">
        <v>7263</v>
      </c>
      <c r="O70" s="325">
        <v>3550</v>
      </c>
      <c r="P70" s="325">
        <v>3713</v>
      </c>
      <c r="Q70" s="324">
        <v>7741</v>
      </c>
      <c r="R70" s="325">
        <v>3950</v>
      </c>
      <c r="S70" s="326">
        <v>3791</v>
      </c>
    </row>
    <row r="71" spans="1:19" ht="16.5" customHeight="1">
      <c r="A71" s="305" t="s">
        <v>173</v>
      </c>
      <c r="B71" s="324">
        <v>26456</v>
      </c>
      <c r="C71" s="325">
        <v>13142</v>
      </c>
      <c r="D71" s="325">
        <v>13314</v>
      </c>
      <c r="E71" s="324">
        <v>1693</v>
      </c>
      <c r="F71" s="325">
        <v>847</v>
      </c>
      <c r="G71" s="325">
        <v>846</v>
      </c>
      <c r="H71" s="324">
        <v>5552</v>
      </c>
      <c r="I71" s="325">
        <v>2770</v>
      </c>
      <c r="J71" s="325">
        <v>2782</v>
      </c>
      <c r="K71" s="324">
        <v>3481</v>
      </c>
      <c r="L71" s="325">
        <v>1642</v>
      </c>
      <c r="M71" s="325">
        <v>1839</v>
      </c>
      <c r="N71" s="324">
        <v>7693</v>
      </c>
      <c r="O71" s="325">
        <v>3787</v>
      </c>
      <c r="P71" s="325">
        <v>3906</v>
      </c>
      <c r="Q71" s="324">
        <v>8037</v>
      </c>
      <c r="R71" s="325">
        <v>4096</v>
      </c>
      <c r="S71" s="326">
        <v>3941</v>
      </c>
    </row>
    <row r="72" spans="1:19" ht="16.5" customHeight="1">
      <c r="A72" s="305" t="s">
        <v>193</v>
      </c>
      <c r="B72" s="324">
        <v>24619</v>
      </c>
      <c r="C72" s="325">
        <v>12193</v>
      </c>
      <c r="D72" s="325">
        <v>12426</v>
      </c>
      <c r="E72" s="324">
        <v>1635</v>
      </c>
      <c r="F72" s="325">
        <v>829</v>
      </c>
      <c r="G72" s="325">
        <v>806</v>
      </c>
      <c r="H72" s="324">
        <v>5175</v>
      </c>
      <c r="I72" s="325">
        <v>2510</v>
      </c>
      <c r="J72" s="325">
        <v>2665</v>
      </c>
      <c r="K72" s="324">
        <v>3290</v>
      </c>
      <c r="L72" s="325">
        <v>1587</v>
      </c>
      <c r="M72" s="325">
        <v>1703</v>
      </c>
      <c r="N72" s="324">
        <v>7234</v>
      </c>
      <c r="O72" s="325">
        <v>3505</v>
      </c>
      <c r="P72" s="325">
        <v>3729</v>
      </c>
      <c r="Q72" s="324">
        <v>7285</v>
      </c>
      <c r="R72" s="325">
        <v>3762</v>
      </c>
      <c r="S72" s="326">
        <v>3523</v>
      </c>
    </row>
    <row r="73" spans="1:19" s="304" customFormat="1" ht="16.5" customHeight="1">
      <c r="A73" s="309" t="s">
        <v>71</v>
      </c>
      <c r="B73" s="322">
        <v>115396</v>
      </c>
      <c r="C73" s="319">
        <v>56932</v>
      </c>
      <c r="D73" s="319">
        <v>58464</v>
      </c>
      <c r="E73" s="322">
        <v>7828</v>
      </c>
      <c r="F73" s="319">
        <v>3848</v>
      </c>
      <c r="G73" s="319">
        <v>3980</v>
      </c>
      <c r="H73" s="322">
        <v>23881</v>
      </c>
      <c r="I73" s="319">
        <v>11650</v>
      </c>
      <c r="J73" s="319">
        <v>12231</v>
      </c>
      <c r="K73" s="322">
        <v>15639</v>
      </c>
      <c r="L73" s="319">
        <v>7371</v>
      </c>
      <c r="M73" s="319">
        <v>8268</v>
      </c>
      <c r="N73" s="322">
        <v>35624</v>
      </c>
      <c r="O73" s="319">
        <v>17500</v>
      </c>
      <c r="P73" s="319">
        <v>18124</v>
      </c>
      <c r="Q73" s="322">
        <v>32424</v>
      </c>
      <c r="R73" s="319">
        <v>16563</v>
      </c>
      <c r="S73" s="323">
        <v>15861</v>
      </c>
    </row>
    <row r="74" spans="1:19" ht="16.5" customHeight="1">
      <c r="A74" s="305" t="s">
        <v>141</v>
      </c>
      <c r="B74" s="324">
        <v>26056</v>
      </c>
      <c r="C74" s="325">
        <v>12897</v>
      </c>
      <c r="D74" s="325">
        <v>13159</v>
      </c>
      <c r="E74" s="324">
        <v>1699</v>
      </c>
      <c r="F74" s="325">
        <v>831</v>
      </c>
      <c r="G74" s="325">
        <v>868</v>
      </c>
      <c r="H74" s="324">
        <v>5404</v>
      </c>
      <c r="I74" s="325">
        <v>2613</v>
      </c>
      <c r="J74" s="325">
        <v>2791</v>
      </c>
      <c r="K74" s="324">
        <v>3477</v>
      </c>
      <c r="L74" s="325">
        <v>1693</v>
      </c>
      <c r="M74" s="325">
        <v>1784</v>
      </c>
      <c r="N74" s="324">
        <v>7855</v>
      </c>
      <c r="O74" s="325">
        <v>3915</v>
      </c>
      <c r="P74" s="325">
        <v>3940</v>
      </c>
      <c r="Q74" s="324">
        <v>7621</v>
      </c>
      <c r="R74" s="325">
        <v>3845</v>
      </c>
      <c r="S74" s="326">
        <v>3776</v>
      </c>
    </row>
    <row r="75" spans="1:19" ht="16.5" customHeight="1">
      <c r="A75" s="305" t="s">
        <v>175</v>
      </c>
      <c r="B75" s="324">
        <v>23143</v>
      </c>
      <c r="C75" s="325">
        <v>11388</v>
      </c>
      <c r="D75" s="325">
        <v>11755</v>
      </c>
      <c r="E75" s="324">
        <v>1465</v>
      </c>
      <c r="F75" s="325">
        <v>725</v>
      </c>
      <c r="G75" s="325">
        <v>740</v>
      </c>
      <c r="H75" s="324">
        <v>4894</v>
      </c>
      <c r="I75" s="325">
        <v>2379</v>
      </c>
      <c r="J75" s="325">
        <v>2515</v>
      </c>
      <c r="K75" s="324">
        <v>3091</v>
      </c>
      <c r="L75" s="325">
        <v>1420</v>
      </c>
      <c r="M75" s="325">
        <v>1671</v>
      </c>
      <c r="N75" s="324">
        <v>7086</v>
      </c>
      <c r="O75" s="325">
        <v>3525</v>
      </c>
      <c r="P75" s="325">
        <v>3561</v>
      </c>
      <c r="Q75" s="324">
        <v>6607</v>
      </c>
      <c r="R75" s="325">
        <v>3339</v>
      </c>
      <c r="S75" s="326">
        <v>3268</v>
      </c>
    </row>
    <row r="76" spans="1:19" ht="16.5" customHeight="1">
      <c r="A76" s="305" t="s">
        <v>144</v>
      </c>
      <c r="B76" s="324">
        <v>22212</v>
      </c>
      <c r="C76" s="325">
        <v>11024</v>
      </c>
      <c r="D76" s="325">
        <v>11188</v>
      </c>
      <c r="E76" s="324">
        <v>1523</v>
      </c>
      <c r="F76" s="325">
        <v>783</v>
      </c>
      <c r="G76" s="325">
        <v>740</v>
      </c>
      <c r="H76" s="324">
        <v>4588</v>
      </c>
      <c r="I76" s="325">
        <v>2243</v>
      </c>
      <c r="J76" s="325">
        <v>2345</v>
      </c>
      <c r="K76" s="324">
        <v>3044</v>
      </c>
      <c r="L76" s="325">
        <v>1452</v>
      </c>
      <c r="M76" s="325">
        <v>1592</v>
      </c>
      <c r="N76" s="324">
        <v>6880</v>
      </c>
      <c r="O76" s="325">
        <v>3329</v>
      </c>
      <c r="P76" s="325">
        <v>3551</v>
      </c>
      <c r="Q76" s="324">
        <v>6177</v>
      </c>
      <c r="R76" s="325">
        <v>3217</v>
      </c>
      <c r="S76" s="326">
        <v>2960</v>
      </c>
    </row>
    <row r="77" spans="1:19" ht="16.5" customHeight="1">
      <c r="A77" s="305" t="s">
        <v>174</v>
      </c>
      <c r="B77" s="324">
        <v>22934</v>
      </c>
      <c r="C77" s="325">
        <v>11326</v>
      </c>
      <c r="D77" s="325">
        <v>11608</v>
      </c>
      <c r="E77" s="324">
        <v>1610</v>
      </c>
      <c r="F77" s="325">
        <v>788</v>
      </c>
      <c r="G77" s="325">
        <v>822</v>
      </c>
      <c r="H77" s="324">
        <v>4667</v>
      </c>
      <c r="I77" s="325">
        <v>2312</v>
      </c>
      <c r="J77" s="325">
        <v>2355</v>
      </c>
      <c r="K77" s="324">
        <v>3064</v>
      </c>
      <c r="L77" s="325">
        <v>1442</v>
      </c>
      <c r="M77" s="325">
        <v>1622</v>
      </c>
      <c r="N77" s="324">
        <v>7183</v>
      </c>
      <c r="O77" s="325">
        <v>3548</v>
      </c>
      <c r="P77" s="325">
        <v>3635</v>
      </c>
      <c r="Q77" s="324">
        <v>6410</v>
      </c>
      <c r="R77" s="325">
        <v>3236</v>
      </c>
      <c r="S77" s="326">
        <v>3174</v>
      </c>
    </row>
    <row r="78" spans="1:19" ht="16.5" customHeight="1">
      <c r="A78" s="305" t="s">
        <v>142</v>
      </c>
      <c r="B78" s="324">
        <v>21051</v>
      </c>
      <c r="C78" s="325">
        <v>10297</v>
      </c>
      <c r="D78" s="325">
        <v>10754</v>
      </c>
      <c r="E78" s="324">
        <v>1531</v>
      </c>
      <c r="F78" s="325">
        <v>721</v>
      </c>
      <c r="G78" s="325">
        <v>810</v>
      </c>
      <c r="H78" s="324">
        <v>4328</v>
      </c>
      <c r="I78" s="325">
        <v>2103</v>
      </c>
      <c r="J78" s="325">
        <v>2225</v>
      </c>
      <c r="K78" s="324">
        <v>2963</v>
      </c>
      <c r="L78" s="325">
        <v>1364</v>
      </c>
      <c r="M78" s="325">
        <v>1599</v>
      </c>
      <c r="N78" s="324">
        <v>6620</v>
      </c>
      <c r="O78" s="325">
        <v>3183</v>
      </c>
      <c r="P78" s="325">
        <v>3437</v>
      </c>
      <c r="Q78" s="324">
        <v>5609</v>
      </c>
      <c r="R78" s="325">
        <v>2926</v>
      </c>
      <c r="S78" s="326">
        <v>2683</v>
      </c>
    </row>
    <row r="79" spans="1:19" s="304" customFormat="1" ht="16.5" customHeight="1">
      <c r="A79" s="309" t="s">
        <v>78</v>
      </c>
      <c r="B79" s="322">
        <v>104880</v>
      </c>
      <c r="C79" s="319">
        <v>50887</v>
      </c>
      <c r="D79" s="319">
        <v>53993</v>
      </c>
      <c r="E79" s="322">
        <v>8119</v>
      </c>
      <c r="F79" s="319">
        <v>3825</v>
      </c>
      <c r="G79" s="319">
        <v>4294</v>
      </c>
      <c r="H79" s="322">
        <v>21457</v>
      </c>
      <c r="I79" s="319">
        <v>10218</v>
      </c>
      <c r="J79" s="319">
        <v>11239</v>
      </c>
      <c r="K79" s="322">
        <v>16030</v>
      </c>
      <c r="L79" s="319">
        <v>7304</v>
      </c>
      <c r="M79" s="319">
        <v>8726</v>
      </c>
      <c r="N79" s="322">
        <v>34123</v>
      </c>
      <c r="O79" s="319">
        <v>16237</v>
      </c>
      <c r="P79" s="319">
        <v>17886</v>
      </c>
      <c r="Q79" s="322">
        <v>25151</v>
      </c>
      <c r="R79" s="319">
        <v>13303</v>
      </c>
      <c r="S79" s="323">
        <v>11848</v>
      </c>
    </row>
    <row r="80" spans="1:19" ht="16.5" customHeight="1">
      <c r="A80" s="305" t="s">
        <v>197</v>
      </c>
      <c r="B80" s="324">
        <v>19636</v>
      </c>
      <c r="C80" s="325">
        <v>9738</v>
      </c>
      <c r="D80" s="325">
        <v>9898</v>
      </c>
      <c r="E80" s="324">
        <v>1474</v>
      </c>
      <c r="F80" s="325">
        <v>696</v>
      </c>
      <c r="G80" s="325">
        <v>778</v>
      </c>
      <c r="H80" s="324">
        <v>4010</v>
      </c>
      <c r="I80" s="325">
        <v>1951</v>
      </c>
      <c r="J80" s="325">
        <v>2059</v>
      </c>
      <c r="K80" s="324">
        <v>2854</v>
      </c>
      <c r="L80" s="325">
        <v>1362</v>
      </c>
      <c r="M80" s="325">
        <v>1492</v>
      </c>
      <c r="N80" s="324">
        <v>6229</v>
      </c>
      <c r="O80" s="325">
        <v>3011</v>
      </c>
      <c r="P80" s="325">
        <v>3218</v>
      </c>
      <c r="Q80" s="324">
        <v>5069</v>
      </c>
      <c r="R80" s="325">
        <v>2718</v>
      </c>
      <c r="S80" s="326">
        <v>2351</v>
      </c>
    </row>
    <row r="81" spans="1:19" ht="16.5" customHeight="1">
      <c r="A81" s="305" t="s">
        <v>145</v>
      </c>
      <c r="B81" s="324">
        <v>22034</v>
      </c>
      <c r="C81" s="325">
        <v>10907</v>
      </c>
      <c r="D81" s="325">
        <v>11127</v>
      </c>
      <c r="E81" s="324">
        <v>1616</v>
      </c>
      <c r="F81" s="325">
        <v>772</v>
      </c>
      <c r="G81" s="325">
        <v>844</v>
      </c>
      <c r="H81" s="324">
        <v>4518</v>
      </c>
      <c r="I81" s="325">
        <v>2193</v>
      </c>
      <c r="J81" s="325">
        <v>2325</v>
      </c>
      <c r="K81" s="324">
        <v>3254</v>
      </c>
      <c r="L81" s="325">
        <v>1516</v>
      </c>
      <c r="M81" s="325">
        <v>1738</v>
      </c>
      <c r="N81" s="324">
        <v>7172</v>
      </c>
      <c r="O81" s="325">
        <v>3439</v>
      </c>
      <c r="P81" s="325">
        <v>3733</v>
      </c>
      <c r="Q81" s="324">
        <v>5474</v>
      </c>
      <c r="R81" s="325">
        <v>2987</v>
      </c>
      <c r="S81" s="326">
        <v>2487</v>
      </c>
    </row>
    <row r="82" spans="1:19" ht="16.5" customHeight="1">
      <c r="A82" s="305" t="s">
        <v>146</v>
      </c>
      <c r="B82" s="324">
        <v>19094</v>
      </c>
      <c r="C82" s="325">
        <v>9302</v>
      </c>
      <c r="D82" s="325">
        <v>9792</v>
      </c>
      <c r="E82" s="324">
        <v>1517</v>
      </c>
      <c r="F82" s="325">
        <v>726</v>
      </c>
      <c r="G82" s="325">
        <v>791</v>
      </c>
      <c r="H82" s="324">
        <v>3896</v>
      </c>
      <c r="I82" s="325">
        <v>1822</v>
      </c>
      <c r="J82" s="325">
        <v>2074</v>
      </c>
      <c r="K82" s="324">
        <v>2907</v>
      </c>
      <c r="L82" s="325">
        <v>1266</v>
      </c>
      <c r="M82" s="325">
        <v>1641</v>
      </c>
      <c r="N82" s="324">
        <v>6142</v>
      </c>
      <c r="O82" s="325">
        <v>3011</v>
      </c>
      <c r="P82" s="325">
        <v>3131</v>
      </c>
      <c r="Q82" s="324">
        <v>4632</v>
      </c>
      <c r="R82" s="325">
        <v>2477</v>
      </c>
      <c r="S82" s="326">
        <v>2155</v>
      </c>
    </row>
    <row r="83" spans="1:19" ht="16.5" customHeight="1">
      <c r="A83" s="305" t="s">
        <v>196</v>
      </c>
      <c r="B83" s="324">
        <v>22458</v>
      </c>
      <c r="C83" s="325">
        <v>10730</v>
      </c>
      <c r="D83" s="325">
        <v>11728</v>
      </c>
      <c r="E83" s="324">
        <v>1787</v>
      </c>
      <c r="F83" s="325">
        <v>843</v>
      </c>
      <c r="G83" s="325">
        <v>944</v>
      </c>
      <c r="H83" s="324">
        <v>4575</v>
      </c>
      <c r="I83" s="325">
        <v>2171</v>
      </c>
      <c r="J83" s="325">
        <v>2404</v>
      </c>
      <c r="K83" s="324">
        <v>3535</v>
      </c>
      <c r="L83" s="325">
        <v>1597</v>
      </c>
      <c r="M83" s="325">
        <v>1938</v>
      </c>
      <c r="N83" s="324">
        <v>7372</v>
      </c>
      <c r="O83" s="325">
        <v>3463</v>
      </c>
      <c r="P83" s="325">
        <v>3909</v>
      </c>
      <c r="Q83" s="324">
        <v>5189</v>
      </c>
      <c r="R83" s="325">
        <v>2656</v>
      </c>
      <c r="S83" s="326">
        <v>2533</v>
      </c>
    </row>
    <row r="84" spans="1:19" ht="16.5" customHeight="1">
      <c r="A84" s="305" t="s">
        <v>177</v>
      </c>
      <c r="B84" s="324">
        <v>21658</v>
      </c>
      <c r="C84" s="325">
        <v>10210</v>
      </c>
      <c r="D84" s="325">
        <v>11448</v>
      </c>
      <c r="E84" s="324">
        <v>1725</v>
      </c>
      <c r="F84" s="325">
        <v>788</v>
      </c>
      <c r="G84" s="325">
        <v>937</v>
      </c>
      <c r="H84" s="324">
        <v>4458</v>
      </c>
      <c r="I84" s="325">
        <v>2081</v>
      </c>
      <c r="J84" s="325">
        <v>2377</v>
      </c>
      <c r="K84" s="324">
        <v>3480</v>
      </c>
      <c r="L84" s="325">
        <v>1563</v>
      </c>
      <c r="M84" s="325">
        <v>1917</v>
      </c>
      <c r="N84" s="324">
        <v>7208</v>
      </c>
      <c r="O84" s="325">
        <v>3313</v>
      </c>
      <c r="P84" s="325">
        <v>3895</v>
      </c>
      <c r="Q84" s="324">
        <v>4787</v>
      </c>
      <c r="R84" s="325">
        <v>2465</v>
      </c>
      <c r="S84" s="326">
        <v>2322</v>
      </c>
    </row>
    <row r="85" spans="1:19" s="304" customFormat="1" ht="16.5" customHeight="1">
      <c r="A85" s="309" t="s">
        <v>83</v>
      </c>
      <c r="B85" s="322">
        <v>82801</v>
      </c>
      <c r="C85" s="319">
        <v>39041</v>
      </c>
      <c r="D85" s="319">
        <v>43760</v>
      </c>
      <c r="E85" s="322">
        <v>7608</v>
      </c>
      <c r="F85" s="319">
        <v>3595</v>
      </c>
      <c r="G85" s="319">
        <v>4013</v>
      </c>
      <c r="H85" s="322">
        <v>17076</v>
      </c>
      <c r="I85" s="319">
        <v>7902</v>
      </c>
      <c r="J85" s="319">
        <v>9174</v>
      </c>
      <c r="K85" s="322">
        <v>14106</v>
      </c>
      <c r="L85" s="319">
        <v>6386</v>
      </c>
      <c r="M85" s="319">
        <v>7720</v>
      </c>
      <c r="N85" s="322">
        <v>27107</v>
      </c>
      <c r="O85" s="319">
        <v>12760</v>
      </c>
      <c r="P85" s="319">
        <v>14347</v>
      </c>
      <c r="Q85" s="322">
        <v>16904</v>
      </c>
      <c r="R85" s="319">
        <v>8398</v>
      </c>
      <c r="S85" s="323">
        <v>8506</v>
      </c>
    </row>
    <row r="86" spans="1:19" ht="16.5" customHeight="1">
      <c r="A86" s="305" t="s">
        <v>189</v>
      </c>
      <c r="B86" s="324">
        <v>19206</v>
      </c>
      <c r="C86" s="325">
        <v>9024</v>
      </c>
      <c r="D86" s="325">
        <v>10182</v>
      </c>
      <c r="E86" s="324">
        <v>1605</v>
      </c>
      <c r="F86" s="325">
        <v>757</v>
      </c>
      <c r="G86" s="325">
        <v>848</v>
      </c>
      <c r="H86" s="324">
        <v>3962</v>
      </c>
      <c r="I86" s="325">
        <v>1780</v>
      </c>
      <c r="J86" s="325">
        <v>2182</v>
      </c>
      <c r="K86" s="324">
        <v>3126</v>
      </c>
      <c r="L86" s="325">
        <v>1395</v>
      </c>
      <c r="M86" s="325">
        <v>1731</v>
      </c>
      <c r="N86" s="324">
        <v>6380</v>
      </c>
      <c r="O86" s="325">
        <v>3015</v>
      </c>
      <c r="P86" s="325">
        <v>3365</v>
      </c>
      <c r="Q86" s="324">
        <v>4133</v>
      </c>
      <c r="R86" s="325">
        <v>2077</v>
      </c>
      <c r="S86" s="326">
        <v>2056</v>
      </c>
    </row>
    <row r="87" spans="1:19" ht="16.5" customHeight="1">
      <c r="A87" s="305" t="s">
        <v>195</v>
      </c>
      <c r="B87" s="324">
        <v>17821</v>
      </c>
      <c r="C87" s="325">
        <v>8427</v>
      </c>
      <c r="D87" s="325">
        <v>9394</v>
      </c>
      <c r="E87" s="324">
        <v>1607</v>
      </c>
      <c r="F87" s="325">
        <v>746</v>
      </c>
      <c r="G87" s="325">
        <v>861</v>
      </c>
      <c r="H87" s="324">
        <v>3627</v>
      </c>
      <c r="I87" s="325">
        <v>1680</v>
      </c>
      <c r="J87" s="325">
        <v>1947</v>
      </c>
      <c r="K87" s="324">
        <v>3084</v>
      </c>
      <c r="L87" s="325">
        <v>1433</v>
      </c>
      <c r="M87" s="325">
        <v>1651</v>
      </c>
      <c r="N87" s="324">
        <v>5767</v>
      </c>
      <c r="O87" s="325">
        <v>2703</v>
      </c>
      <c r="P87" s="325">
        <v>3064</v>
      </c>
      <c r="Q87" s="324">
        <v>3736</v>
      </c>
      <c r="R87" s="325">
        <v>1865</v>
      </c>
      <c r="S87" s="326">
        <v>1871</v>
      </c>
    </row>
    <row r="88" spans="1:19" ht="16.5" customHeight="1">
      <c r="A88" s="305" t="s">
        <v>227</v>
      </c>
      <c r="B88" s="324">
        <v>15821</v>
      </c>
      <c r="C88" s="325">
        <v>7460</v>
      </c>
      <c r="D88" s="325">
        <v>8361</v>
      </c>
      <c r="E88" s="324">
        <v>1504</v>
      </c>
      <c r="F88" s="325">
        <v>737</v>
      </c>
      <c r="G88" s="325">
        <v>767</v>
      </c>
      <c r="H88" s="324">
        <v>3242</v>
      </c>
      <c r="I88" s="325">
        <v>1531</v>
      </c>
      <c r="J88" s="325">
        <v>1711</v>
      </c>
      <c r="K88" s="324">
        <v>2726</v>
      </c>
      <c r="L88" s="325">
        <v>1204</v>
      </c>
      <c r="M88" s="325">
        <v>1522</v>
      </c>
      <c r="N88" s="324">
        <v>5110</v>
      </c>
      <c r="O88" s="325">
        <v>2419</v>
      </c>
      <c r="P88" s="325">
        <v>2691</v>
      </c>
      <c r="Q88" s="324">
        <v>3239</v>
      </c>
      <c r="R88" s="325">
        <v>1569</v>
      </c>
      <c r="S88" s="326">
        <v>1670</v>
      </c>
    </row>
    <row r="89" spans="1:19" ht="16.5" customHeight="1">
      <c r="A89" s="305" t="s">
        <v>190</v>
      </c>
      <c r="B89" s="324">
        <v>14628</v>
      </c>
      <c r="C89" s="325">
        <v>6992</v>
      </c>
      <c r="D89" s="325">
        <v>7636</v>
      </c>
      <c r="E89" s="324">
        <v>1404</v>
      </c>
      <c r="F89" s="325">
        <v>646</v>
      </c>
      <c r="G89" s="325">
        <v>758</v>
      </c>
      <c r="H89" s="324">
        <v>3071</v>
      </c>
      <c r="I89" s="325">
        <v>1436</v>
      </c>
      <c r="J89" s="325">
        <v>1635</v>
      </c>
      <c r="K89" s="324">
        <v>2595</v>
      </c>
      <c r="L89" s="325">
        <v>1201</v>
      </c>
      <c r="M89" s="325">
        <v>1394</v>
      </c>
      <c r="N89" s="324">
        <v>4714</v>
      </c>
      <c r="O89" s="325">
        <v>2242</v>
      </c>
      <c r="P89" s="325">
        <v>2472</v>
      </c>
      <c r="Q89" s="324">
        <v>2844</v>
      </c>
      <c r="R89" s="325">
        <v>1467</v>
      </c>
      <c r="S89" s="326">
        <v>1377</v>
      </c>
    </row>
    <row r="90" spans="1:19" ht="16.5" customHeight="1">
      <c r="A90" s="305" t="s">
        <v>139</v>
      </c>
      <c r="B90" s="324">
        <v>15325</v>
      </c>
      <c r="C90" s="325">
        <v>7138</v>
      </c>
      <c r="D90" s="325">
        <v>8187</v>
      </c>
      <c r="E90" s="324">
        <v>1488</v>
      </c>
      <c r="F90" s="325">
        <v>709</v>
      </c>
      <c r="G90" s="325">
        <v>779</v>
      </c>
      <c r="H90" s="324">
        <v>3174</v>
      </c>
      <c r="I90" s="325">
        <v>1475</v>
      </c>
      <c r="J90" s="325">
        <v>1699</v>
      </c>
      <c r="K90" s="324">
        <v>2575</v>
      </c>
      <c r="L90" s="325">
        <v>1153</v>
      </c>
      <c r="M90" s="325">
        <v>1422</v>
      </c>
      <c r="N90" s="324">
        <v>5136</v>
      </c>
      <c r="O90" s="325">
        <v>2381</v>
      </c>
      <c r="P90" s="325">
        <v>2755</v>
      </c>
      <c r="Q90" s="324">
        <v>2952</v>
      </c>
      <c r="R90" s="325">
        <v>1420</v>
      </c>
      <c r="S90" s="326">
        <v>1532</v>
      </c>
    </row>
    <row r="91" spans="1:19" s="304" customFormat="1" ht="13.5" customHeight="1">
      <c r="A91" s="309" t="s">
        <v>91</v>
      </c>
      <c r="B91" s="322">
        <v>56188</v>
      </c>
      <c r="C91" s="319">
        <v>25246</v>
      </c>
      <c r="D91" s="319">
        <v>30942</v>
      </c>
      <c r="E91" s="322">
        <v>5617</v>
      </c>
      <c r="F91" s="319">
        <v>2476</v>
      </c>
      <c r="G91" s="319">
        <v>3141</v>
      </c>
      <c r="H91" s="322">
        <v>11609</v>
      </c>
      <c r="I91" s="319">
        <v>5216</v>
      </c>
      <c r="J91" s="319">
        <v>6393</v>
      </c>
      <c r="K91" s="322">
        <v>10388</v>
      </c>
      <c r="L91" s="319">
        <v>4559</v>
      </c>
      <c r="M91" s="319">
        <v>5829</v>
      </c>
      <c r="N91" s="322">
        <v>18235</v>
      </c>
      <c r="O91" s="319">
        <v>8283</v>
      </c>
      <c r="P91" s="319">
        <v>9952</v>
      </c>
      <c r="Q91" s="322">
        <v>10339</v>
      </c>
      <c r="R91" s="319">
        <v>4712</v>
      </c>
      <c r="S91" s="323">
        <v>5627</v>
      </c>
    </row>
    <row r="92" spans="1:19" ht="13.5" customHeight="1">
      <c r="A92" s="305" t="s">
        <v>192</v>
      </c>
      <c r="B92" s="324">
        <v>11955</v>
      </c>
      <c r="C92" s="325">
        <v>5428</v>
      </c>
      <c r="D92" s="325">
        <v>6527</v>
      </c>
      <c r="E92" s="324">
        <v>1159</v>
      </c>
      <c r="F92" s="325">
        <v>514</v>
      </c>
      <c r="G92" s="325">
        <v>645</v>
      </c>
      <c r="H92" s="324">
        <v>2412</v>
      </c>
      <c r="I92" s="325">
        <v>1074</v>
      </c>
      <c r="J92" s="325">
        <v>1338</v>
      </c>
      <c r="K92" s="324">
        <v>2171</v>
      </c>
      <c r="L92" s="325">
        <v>956</v>
      </c>
      <c r="M92" s="325">
        <v>1215</v>
      </c>
      <c r="N92" s="324">
        <v>3937</v>
      </c>
      <c r="O92" s="325">
        <v>1814</v>
      </c>
      <c r="P92" s="325">
        <v>2123</v>
      </c>
      <c r="Q92" s="324">
        <v>2276</v>
      </c>
      <c r="R92" s="325">
        <v>1070</v>
      </c>
      <c r="S92" s="326">
        <v>1206</v>
      </c>
    </row>
    <row r="93" spans="1:19" ht="13.5" customHeight="1">
      <c r="A93" s="305" t="s">
        <v>170</v>
      </c>
      <c r="B93" s="324">
        <v>11240</v>
      </c>
      <c r="C93" s="325">
        <v>5033</v>
      </c>
      <c r="D93" s="325">
        <v>6207</v>
      </c>
      <c r="E93" s="324">
        <v>1095</v>
      </c>
      <c r="F93" s="325">
        <v>469</v>
      </c>
      <c r="G93" s="325">
        <v>626</v>
      </c>
      <c r="H93" s="324">
        <v>2415</v>
      </c>
      <c r="I93" s="325">
        <v>1097</v>
      </c>
      <c r="J93" s="325">
        <v>1318</v>
      </c>
      <c r="K93" s="324">
        <v>2083</v>
      </c>
      <c r="L93" s="325">
        <v>899</v>
      </c>
      <c r="M93" s="325">
        <v>1184</v>
      </c>
      <c r="N93" s="324">
        <v>3571</v>
      </c>
      <c r="O93" s="325">
        <v>1611</v>
      </c>
      <c r="P93" s="325">
        <v>1960</v>
      </c>
      <c r="Q93" s="324">
        <v>2076</v>
      </c>
      <c r="R93" s="325">
        <v>957</v>
      </c>
      <c r="S93" s="326">
        <v>1119</v>
      </c>
    </row>
    <row r="94" spans="1:19" ht="13.5" customHeight="1">
      <c r="A94" s="305" t="s">
        <v>169</v>
      </c>
      <c r="B94" s="324">
        <v>11750</v>
      </c>
      <c r="C94" s="325">
        <v>5351</v>
      </c>
      <c r="D94" s="325">
        <v>6399</v>
      </c>
      <c r="E94" s="324">
        <v>1141</v>
      </c>
      <c r="F94" s="325">
        <v>511</v>
      </c>
      <c r="G94" s="325">
        <v>630</v>
      </c>
      <c r="H94" s="324">
        <v>2428</v>
      </c>
      <c r="I94" s="325">
        <v>1096</v>
      </c>
      <c r="J94" s="325">
        <v>1332</v>
      </c>
      <c r="K94" s="324">
        <v>2193</v>
      </c>
      <c r="L94" s="325">
        <v>991</v>
      </c>
      <c r="M94" s="325">
        <v>1202</v>
      </c>
      <c r="N94" s="324">
        <v>3829</v>
      </c>
      <c r="O94" s="325">
        <v>1758</v>
      </c>
      <c r="P94" s="325">
        <v>2071</v>
      </c>
      <c r="Q94" s="324">
        <v>2159</v>
      </c>
      <c r="R94" s="325">
        <v>995</v>
      </c>
      <c r="S94" s="326">
        <v>1164</v>
      </c>
    </row>
    <row r="95" spans="1:19" ht="13.5" customHeight="1">
      <c r="A95" s="305" t="s">
        <v>166</v>
      </c>
      <c r="B95" s="324">
        <v>10432</v>
      </c>
      <c r="C95" s="325">
        <v>4647</v>
      </c>
      <c r="D95" s="325">
        <v>5785</v>
      </c>
      <c r="E95" s="324">
        <v>1103</v>
      </c>
      <c r="F95" s="325">
        <v>487</v>
      </c>
      <c r="G95" s="325">
        <v>616</v>
      </c>
      <c r="H95" s="324">
        <v>2177</v>
      </c>
      <c r="I95" s="325">
        <v>983</v>
      </c>
      <c r="J95" s="325">
        <v>1194</v>
      </c>
      <c r="K95" s="324">
        <v>1910</v>
      </c>
      <c r="L95" s="325">
        <v>822</v>
      </c>
      <c r="M95" s="325">
        <v>1088</v>
      </c>
      <c r="N95" s="324">
        <v>3380</v>
      </c>
      <c r="O95" s="325">
        <v>1532</v>
      </c>
      <c r="P95" s="325">
        <v>1848</v>
      </c>
      <c r="Q95" s="324">
        <v>1862</v>
      </c>
      <c r="R95" s="325">
        <v>823</v>
      </c>
      <c r="S95" s="326">
        <v>1039</v>
      </c>
    </row>
    <row r="96" spans="1:19" ht="13.5" customHeight="1">
      <c r="A96" s="305" t="s">
        <v>191</v>
      </c>
      <c r="B96" s="324">
        <v>10811</v>
      </c>
      <c r="C96" s="325">
        <v>4787</v>
      </c>
      <c r="D96" s="325">
        <v>6024</v>
      </c>
      <c r="E96" s="324">
        <v>1119</v>
      </c>
      <c r="F96" s="325">
        <v>495</v>
      </c>
      <c r="G96" s="325">
        <v>624</v>
      </c>
      <c r="H96" s="324">
        <v>2177</v>
      </c>
      <c r="I96" s="325">
        <v>966</v>
      </c>
      <c r="J96" s="325">
        <v>1211</v>
      </c>
      <c r="K96" s="324">
        <v>2031</v>
      </c>
      <c r="L96" s="325">
        <v>891</v>
      </c>
      <c r="M96" s="325">
        <v>1140</v>
      </c>
      <c r="N96" s="324">
        <v>3518</v>
      </c>
      <c r="O96" s="325">
        <v>1568</v>
      </c>
      <c r="P96" s="325">
        <v>1950</v>
      </c>
      <c r="Q96" s="324">
        <v>1966</v>
      </c>
      <c r="R96" s="325">
        <v>867</v>
      </c>
      <c r="S96" s="326">
        <v>1099</v>
      </c>
    </row>
    <row r="97" spans="1:19" s="304" customFormat="1" ht="13.5" customHeight="1">
      <c r="A97" s="309" t="s">
        <v>94</v>
      </c>
      <c r="B97" s="322">
        <v>44681</v>
      </c>
      <c r="C97" s="319">
        <v>19367</v>
      </c>
      <c r="D97" s="319">
        <v>25314</v>
      </c>
      <c r="E97" s="322">
        <v>4880</v>
      </c>
      <c r="F97" s="319">
        <v>2093</v>
      </c>
      <c r="G97" s="319">
        <v>2787</v>
      </c>
      <c r="H97" s="322">
        <v>9139</v>
      </c>
      <c r="I97" s="319">
        <v>3939</v>
      </c>
      <c r="J97" s="319">
        <v>5200</v>
      </c>
      <c r="K97" s="322">
        <v>8431</v>
      </c>
      <c r="L97" s="319">
        <v>3645</v>
      </c>
      <c r="M97" s="319">
        <v>4786</v>
      </c>
      <c r="N97" s="322">
        <v>14169</v>
      </c>
      <c r="O97" s="319">
        <v>6203</v>
      </c>
      <c r="P97" s="319">
        <v>7966</v>
      </c>
      <c r="Q97" s="322">
        <v>8062</v>
      </c>
      <c r="R97" s="319">
        <v>3487</v>
      </c>
      <c r="S97" s="323">
        <v>4575</v>
      </c>
    </row>
    <row r="98" spans="1:19" ht="13.5" customHeight="1">
      <c r="A98" s="305" t="s">
        <v>168</v>
      </c>
      <c r="B98" s="324">
        <v>10219</v>
      </c>
      <c r="C98" s="325">
        <v>4520</v>
      </c>
      <c r="D98" s="325">
        <v>5699</v>
      </c>
      <c r="E98" s="324">
        <v>1110</v>
      </c>
      <c r="F98" s="325">
        <v>495</v>
      </c>
      <c r="G98" s="325">
        <v>615</v>
      </c>
      <c r="H98" s="324">
        <v>2056</v>
      </c>
      <c r="I98" s="325">
        <v>904</v>
      </c>
      <c r="J98" s="325">
        <v>1152</v>
      </c>
      <c r="K98" s="324">
        <v>1958</v>
      </c>
      <c r="L98" s="325">
        <v>837</v>
      </c>
      <c r="M98" s="325">
        <v>1121</v>
      </c>
      <c r="N98" s="324">
        <v>3284</v>
      </c>
      <c r="O98" s="325">
        <v>1482</v>
      </c>
      <c r="P98" s="325">
        <v>1802</v>
      </c>
      <c r="Q98" s="324">
        <v>1811</v>
      </c>
      <c r="R98" s="325">
        <v>802</v>
      </c>
      <c r="S98" s="326">
        <v>1009</v>
      </c>
    </row>
    <row r="99" spans="1:19" ht="13.5" customHeight="1">
      <c r="A99" s="305" t="s">
        <v>228</v>
      </c>
      <c r="B99" s="324">
        <v>10120</v>
      </c>
      <c r="C99" s="325">
        <v>4360</v>
      </c>
      <c r="D99" s="325">
        <v>5760</v>
      </c>
      <c r="E99" s="324">
        <v>1037</v>
      </c>
      <c r="F99" s="325">
        <v>434</v>
      </c>
      <c r="G99" s="325">
        <v>603</v>
      </c>
      <c r="H99" s="324">
        <v>2140</v>
      </c>
      <c r="I99" s="325">
        <v>903</v>
      </c>
      <c r="J99" s="325">
        <v>1237</v>
      </c>
      <c r="K99" s="324">
        <v>1883</v>
      </c>
      <c r="L99" s="325">
        <v>812</v>
      </c>
      <c r="M99" s="325">
        <v>1071</v>
      </c>
      <c r="N99" s="324">
        <v>3179</v>
      </c>
      <c r="O99" s="325">
        <v>1398</v>
      </c>
      <c r="P99" s="325">
        <v>1781</v>
      </c>
      <c r="Q99" s="324">
        <v>1881</v>
      </c>
      <c r="R99" s="325">
        <v>813</v>
      </c>
      <c r="S99" s="326">
        <v>1068</v>
      </c>
    </row>
    <row r="100" spans="1:19" ht="13.5" customHeight="1">
      <c r="A100" s="305" t="s">
        <v>165</v>
      </c>
      <c r="B100" s="324">
        <v>9907</v>
      </c>
      <c r="C100" s="325">
        <v>4290</v>
      </c>
      <c r="D100" s="325">
        <v>5617</v>
      </c>
      <c r="E100" s="324">
        <v>1086</v>
      </c>
      <c r="F100" s="325">
        <v>440</v>
      </c>
      <c r="G100" s="325">
        <v>646</v>
      </c>
      <c r="H100" s="324">
        <v>2011</v>
      </c>
      <c r="I100" s="325">
        <v>871</v>
      </c>
      <c r="J100" s="325">
        <v>1140</v>
      </c>
      <c r="K100" s="324">
        <v>1894</v>
      </c>
      <c r="L100" s="325">
        <v>824</v>
      </c>
      <c r="M100" s="325">
        <v>1070</v>
      </c>
      <c r="N100" s="324">
        <v>3106</v>
      </c>
      <c r="O100" s="325">
        <v>1377</v>
      </c>
      <c r="P100" s="325">
        <v>1729</v>
      </c>
      <c r="Q100" s="324">
        <v>1810</v>
      </c>
      <c r="R100" s="325">
        <v>778</v>
      </c>
      <c r="S100" s="326">
        <v>1032</v>
      </c>
    </row>
    <row r="101" spans="1:19" ht="13.5" customHeight="1">
      <c r="A101" s="305" t="s">
        <v>167</v>
      </c>
      <c r="B101" s="324">
        <v>6931</v>
      </c>
      <c r="C101" s="325">
        <v>3052</v>
      </c>
      <c r="D101" s="325">
        <v>3879</v>
      </c>
      <c r="E101" s="324">
        <v>788</v>
      </c>
      <c r="F101" s="325">
        <v>354</v>
      </c>
      <c r="G101" s="325">
        <v>434</v>
      </c>
      <c r="H101" s="324">
        <v>1415</v>
      </c>
      <c r="I101" s="325">
        <v>621</v>
      </c>
      <c r="J101" s="325">
        <v>794</v>
      </c>
      <c r="K101" s="324">
        <v>1294</v>
      </c>
      <c r="L101" s="325">
        <v>571</v>
      </c>
      <c r="M101" s="325">
        <v>723</v>
      </c>
      <c r="N101" s="324">
        <v>2186</v>
      </c>
      <c r="O101" s="325">
        <v>942</v>
      </c>
      <c r="P101" s="325">
        <v>1244</v>
      </c>
      <c r="Q101" s="324">
        <v>1248</v>
      </c>
      <c r="R101" s="325">
        <v>564</v>
      </c>
      <c r="S101" s="326">
        <v>684</v>
      </c>
    </row>
    <row r="102" spans="1:19" ht="13.5" customHeight="1">
      <c r="A102" s="305" t="s">
        <v>176</v>
      </c>
      <c r="B102" s="324">
        <v>7504</v>
      </c>
      <c r="C102" s="325">
        <v>3145</v>
      </c>
      <c r="D102" s="325">
        <v>4359</v>
      </c>
      <c r="E102" s="324">
        <v>859</v>
      </c>
      <c r="F102" s="325">
        <v>370</v>
      </c>
      <c r="G102" s="325">
        <v>489</v>
      </c>
      <c r="H102" s="324">
        <v>1517</v>
      </c>
      <c r="I102" s="325">
        <v>640</v>
      </c>
      <c r="J102" s="325">
        <v>877</v>
      </c>
      <c r="K102" s="324">
        <v>1402</v>
      </c>
      <c r="L102" s="325">
        <v>601</v>
      </c>
      <c r="M102" s="325">
        <v>801</v>
      </c>
      <c r="N102" s="324">
        <v>2414</v>
      </c>
      <c r="O102" s="325">
        <v>1004</v>
      </c>
      <c r="P102" s="325">
        <v>1410</v>
      </c>
      <c r="Q102" s="324">
        <v>1312</v>
      </c>
      <c r="R102" s="325">
        <v>530</v>
      </c>
      <c r="S102" s="326">
        <v>782</v>
      </c>
    </row>
    <row r="103" spans="1:19" s="304" customFormat="1" ht="13.5" customHeight="1">
      <c r="A103" s="309" t="s">
        <v>100</v>
      </c>
      <c r="B103" s="322">
        <v>32111</v>
      </c>
      <c r="C103" s="319">
        <v>12834</v>
      </c>
      <c r="D103" s="319">
        <v>19277</v>
      </c>
      <c r="E103" s="322">
        <v>3779</v>
      </c>
      <c r="F103" s="319">
        <v>1601</v>
      </c>
      <c r="G103" s="319">
        <v>2178</v>
      </c>
      <c r="H103" s="322">
        <v>6478</v>
      </c>
      <c r="I103" s="319">
        <v>2605</v>
      </c>
      <c r="J103" s="319">
        <v>3873</v>
      </c>
      <c r="K103" s="322">
        <v>5951</v>
      </c>
      <c r="L103" s="319">
        <v>2506</v>
      </c>
      <c r="M103" s="319">
        <v>3445</v>
      </c>
      <c r="N103" s="322">
        <v>10003</v>
      </c>
      <c r="O103" s="319">
        <v>4002</v>
      </c>
      <c r="P103" s="319">
        <v>6001</v>
      </c>
      <c r="Q103" s="322">
        <v>5900</v>
      </c>
      <c r="R103" s="319">
        <v>2120</v>
      </c>
      <c r="S103" s="323">
        <v>3780</v>
      </c>
    </row>
    <row r="104" spans="1:19" ht="13.5" customHeight="1">
      <c r="A104" s="305" t="s">
        <v>163</v>
      </c>
      <c r="B104" s="324">
        <v>6404</v>
      </c>
      <c r="C104" s="325">
        <v>2643</v>
      </c>
      <c r="D104" s="325">
        <v>3761</v>
      </c>
      <c r="E104" s="324">
        <v>711</v>
      </c>
      <c r="F104" s="325">
        <v>334</v>
      </c>
      <c r="G104" s="325">
        <v>377</v>
      </c>
      <c r="H104" s="324">
        <v>1304</v>
      </c>
      <c r="I104" s="325">
        <v>542</v>
      </c>
      <c r="J104" s="325">
        <v>762</v>
      </c>
      <c r="K104" s="324">
        <v>1235</v>
      </c>
      <c r="L104" s="325">
        <v>527</v>
      </c>
      <c r="M104" s="325">
        <v>708</v>
      </c>
      <c r="N104" s="324">
        <v>1998</v>
      </c>
      <c r="O104" s="325">
        <v>786</v>
      </c>
      <c r="P104" s="325">
        <v>1212</v>
      </c>
      <c r="Q104" s="324">
        <v>1156</v>
      </c>
      <c r="R104" s="325">
        <v>454</v>
      </c>
      <c r="S104" s="326">
        <v>702</v>
      </c>
    </row>
    <row r="105" spans="1:19" ht="13.5" customHeight="1">
      <c r="A105" s="305" t="s">
        <v>162</v>
      </c>
      <c r="B105" s="324">
        <v>7505</v>
      </c>
      <c r="C105" s="325">
        <v>3150</v>
      </c>
      <c r="D105" s="325">
        <v>4355</v>
      </c>
      <c r="E105" s="324">
        <v>863</v>
      </c>
      <c r="F105" s="325">
        <v>351</v>
      </c>
      <c r="G105" s="325">
        <v>512</v>
      </c>
      <c r="H105" s="324">
        <v>1545</v>
      </c>
      <c r="I105" s="325">
        <v>637</v>
      </c>
      <c r="J105" s="325">
        <v>908</v>
      </c>
      <c r="K105" s="324">
        <v>1363</v>
      </c>
      <c r="L105" s="325">
        <v>607</v>
      </c>
      <c r="M105" s="325">
        <v>756</v>
      </c>
      <c r="N105" s="324">
        <v>2363</v>
      </c>
      <c r="O105" s="325">
        <v>1018</v>
      </c>
      <c r="P105" s="325">
        <v>1345</v>
      </c>
      <c r="Q105" s="324">
        <v>1371</v>
      </c>
      <c r="R105" s="325">
        <v>537</v>
      </c>
      <c r="S105" s="326">
        <v>834</v>
      </c>
    </row>
    <row r="106" spans="1:19" ht="13.5" customHeight="1">
      <c r="A106" s="305" t="s">
        <v>160</v>
      </c>
      <c r="B106" s="324">
        <v>7456</v>
      </c>
      <c r="C106" s="325">
        <v>3012</v>
      </c>
      <c r="D106" s="325">
        <v>4444</v>
      </c>
      <c r="E106" s="324">
        <v>898</v>
      </c>
      <c r="F106" s="325">
        <v>378</v>
      </c>
      <c r="G106" s="325">
        <v>520</v>
      </c>
      <c r="H106" s="324">
        <v>1513</v>
      </c>
      <c r="I106" s="325">
        <v>615</v>
      </c>
      <c r="J106" s="325">
        <v>898</v>
      </c>
      <c r="K106" s="324">
        <v>1345</v>
      </c>
      <c r="L106" s="325">
        <v>551</v>
      </c>
      <c r="M106" s="325">
        <v>794</v>
      </c>
      <c r="N106" s="324">
        <v>2316</v>
      </c>
      <c r="O106" s="325">
        <v>961</v>
      </c>
      <c r="P106" s="325">
        <v>1355</v>
      </c>
      <c r="Q106" s="324">
        <v>1384</v>
      </c>
      <c r="R106" s="325">
        <v>507</v>
      </c>
      <c r="S106" s="326">
        <v>877</v>
      </c>
    </row>
    <row r="107" spans="1:19" ht="13.5" customHeight="1">
      <c r="A107" s="305" t="s">
        <v>161</v>
      </c>
      <c r="B107" s="324">
        <v>5707</v>
      </c>
      <c r="C107" s="325">
        <v>2153</v>
      </c>
      <c r="D107" s="325">
        <v>3554</v>
      </c>
      <c r="E107" s="324">
        <v>686</v>
      </c>
      <c r="F107" s="325">
        <v>283</v>
      </c>
      <c r="G107" s="325">
        <v>403</v>
      </c>
      <c r="H107" s="324">
        <v>1133</v>
      </c>
      <c r="I107" s="325">
        <v>432</v>
      </c>
      <c r="J107" s="325">
        <v>701</v>
      </c>
      <c r="K107" s="324">
        <v>1090</v>
      </c>
      <c r="L107" s="325">
        <v>438</v>
      </c>
      <c r="M107" s="325">
        <v>652</v>
      </c>
      <c r="N107" s="324">
        <v>1736</v>
      </c>
      <c r="O107" s="325">
        <v>655</v>
      </c>
      <c r="P107" s="325">
        <v>1081</v>
      </c>
      <c r="Q107" s="324">
        <v>1062</v>
      </c>
      <c r="R107" s="325">
        <v>345</v>
      </c>
      <c r="S107" s="326">
        <v>717</v>
      </c>
    </row>
    <row r="108" spans="1:19" ht="13.5" customHeight="1">
      <c r="A108" s="305" t="s">
        <v>155</v>
      </c>
      <c r="B108" s="324">
        <v>5039</v>
      </c>
      <c r="C108" s="325">
        <v>1876</v>
      </c>
      <c r="D108" s="325">
        <v>3163</v>
      </c>
      <c r="E108" s="324">
        <v>621</v>
      </c>
      <c r="F108" s="325">
        <v>255</v>
      </c>
      <c r="G108" s="325">
        <v>366</v>
      </c>
      <c r="H108" s="324">
        <v>983</v>
      </c>
      <c r="I108" s="325">
        <v>379</v>
      </c>
      <c r="J108" s="325">
        <v>604</v>
      </c>
      <c r="K108" s="324">
        <v>918</v>
      </c>
      <c r="L108" s="325">
        <v>383</v>
      </c>
      <c r="M108" s="325">
        <v>535</v>
      </c>
      <c r="N108" s="324">
        <v>1590</v>
      </c>
      <c r="O108" s="325">
        <v>582</v>
      </c>
      <c r="P108" s="325">
        <v>1008</v>
      </c>
      <c r="Q108" s="324">
        <v>927</v>
      </c>
      <c r="R108" s="325">
        <v>277</v>
      </c>
      <c r="S108" s="326">
        <v>650</v>
      </c>
    </row>
    <row r="109" spans="1:19" s="304" customFormat="1" ht="13.5" customHeight="1">
      <c r="A109" s="309" t="s">
        <v>107</v>
      </c>
      <c r="B109" s="322">
        <v>16949</v>
      </c>
      <c r="C109" s="319">
        <v>5621</v>
      </c>
      <c r="D109" s="319">
        <v>11328</v>
      </c>
      <c r="E109" s="322">
        <v>1936</v>
      </c>
      <c r="F109" s="319">
        <v>776</v>
      </c>
      <c r="G109" s="319">
        <v>1160</v>
      </c>
      <c r="H109" s="322">
        <v>3420</v>
      </c>
      <c r="I109" s="319">
        <v>1146</v>
      </c>
      <c r="J109" s="319">
        <v>2274</v>
      </c>
      <c r="K109" s="322">
        <v>3144</v>
      </c>
      <c r="L109" s="319">
        <v>1087</v>
      </c>
      <c r="M109" s="319">
        <v>2057</v>
      </c>
      <c r="N109" s="322">
        <v>5178</v>
      </c>
      <c r="O109" s="319">
        <v>1696</v>
      </c>
      <c r="P109" s="319">
        <v>3482</v>
      </c>
      <c r="Q109" s="322">
        <v>3271</v>
      </c>
      <c r="R109" s="319">
        <v>916</v>
      </c>
      <c r="S109" s="323">
        <v>2355</v>
      </c>
    </row>
    <row r="110" spans="1:19" ht="13.5" customHeight="1">
      <c r="A110" s="305" t="s">
        <v>153</v>
      </c>
      <c r="B110" s="324">
        <v>4414</v>
      </c>
      <c r="C110" s="325">
        <v>1590</v>
      </c>
      <c r="D110" s="325">
        <v>2824</v>
      </c>
      <c r="E110" s="324">
        <v>512</v>
      </c>
      <c r="F110" s="325">
        <v>216</v>
      </c>
      <c r="G110" s="325">
        <v>296</v>
      </c>
      <c r="H110" s="324">
        <v>912</v>
      </c>
      <c r="I110" s="325">
        <v>306</v>
      </c>
      <c r="J110" s="325">
        <v>606</v>
      </c>
      <c r="K110" s="324">
        <v>837</v>
      </c>
      <c r="L110" s="325">
        <v>344</v>
      </c>
      <c r="M110" s="325">
        <v>493</v>
      </c>
      <c r="N110" s="324">
        <v>1331</v>
      </c>
      <c r="O110" s="325">
        <v>484</v>
      </c>
      <c r="P110" s="325">
        <v>847</v>
      </c>
      <c r="Q110" s="324">
        <v>822</v>
      </c>
      <c r="R110" s="325">
        <v>240</v>
      </c>
      <c r="S110" s="326">
        <v>582</v>
      </c>
    </row>
    <row r="111" spans="1:19" ht="13.5" customHeight="1">
      <c r="A111" s="305" t="s">
        <v>164</v>
      </c>
      <c r="B111" s="324">
        <v>3944</v>
      </c>
      <c r="C111" s="325">
        <v>1344</v>
      </c>
      <c r="D111" s="325">
        <v>2600</v>
      </c>
      <c r="E111" s="324">
        <v>438</v>
      </c>
      <c r="F111" s="325">
        <v>181</v>
      </c>
      <c r="G111" s="325">
        <v>257</v>
      </c>
      <c r="H111" s="324">
        <v>802</v>
      </c>
      <c r="I111" s="325">
        <v>265</v>
      </c>
      <c r="J111" s="325">
        <v>537</v>
      </c>
      <c r="K111" s="324">
        <v>734</v>
      </c>
      <c r="L111" s="325">
        <v>250</v>
      </c>
      <c r="M111" s="325">
        <v>484</v>
      </c>
      <c r="N111" s="324">
        <v>1219</v>
      </c>
      <c r="O111" s="325">
        <v>410</v>
      </c>
      <c r="P111" s="325">
        <v>809</v>
      </c>
      <c r="Q111" s="324">
        <v>751</v>
      </c>
      <c r="R111" s="325">
        <v>238</v>
      </c>
      <c r="S111" s="326">
        <v>513</v>
      </c>
    </row>
    <row r="112" spans="1:19" ht="13.5" customHeight="1">
      <c r="A112" s="305" t="s">
        <v>159</v>
      </c>
      <c r="B112" s="324">
        <v>3389</v>
      </c>
      <c r="C112" s="325">
        <v>1117</v>
      </c>
      <c r="D112" s="325">
        <v>2272</v>
      </c>
      <c r="E112" s="324">
        <v>404</v>
      </c>
      <c r="F112" s="325">
        <v>163</v>
      </c>
      <c r="G112" s="325">
        <v>241</v>
      </c>
      <c r="H112" s="324">
        <v>664</v>
      </c>
      <c r="I112" s="325">
        <v>247</v>
      </c>
      <c r="J112" s="325">
        <v>417</v>
      </c>
      <c r="K112" s="324">
        <v>636</v>
      </c>
      <c r="L112" s="325">
        <v>203</v>
      </c>
      <c r="M112" s="325">
        <v>433</v>
      </c>
      <c r="N112" s="324">
        <v>1015</v>
      </c>
      <c r="O112" s="325">
        <v>327</v>
      </c>
      <c r="P112" s="325">
        <v>688</v>
      </c>
      <c r="Q112" s="324">
        <v>670</v>
      </c>
      <c r="R112" s="325">
        <v>177</v>
      </c>
      <c r="S112" s="326">
        <v>493</v>
      </c>
    </row>
    <row r="113" spans="1:19" ht="13.5" customHeight="1">
      <c r="A113" s="305" t="s">
        <v>147</v>
      </c>
      <c r="B113" s="324">
        <v>2787</v>
      </c>
      <c r="C113" s="325">
        <v>867</v>
      </c>
      <c r="D113" s="325">
        <v>1920</v>
      </c>
      <c r="E113" s="324">
        <v>320</v>
      </c>
      <c r="F113" s="325">
        <v>124</v>
      </c>
      <c r="G113" s="325">
        <v>196</v>
      </c>
      <c r="H113" s="324">
        <v>562</v>
      </c>
      <c r="I113" s="325">
        <v>175</v>
      </c>
      <c r="J113" s="325">
        <v>387</v>
      </c>
      <c r="K113" s="324">
        <v>506</v>
      </c>
      <c r="L113" s="325">
        <v>169</v>
      </c>
      <c r="M113" s="325">
        <v>337</v>
      </c>
      <c r="N113" s="324">
        <v>856</v>
      </c>
      <c r="O113" s="325">
        <v>264</v>
      </c>
      <c r="P113" s="325">
        <v>592</v>
      </c>
      <c r="Q113" s="324">
        <v>543</v>
      </c>
      <c r="R113" s="325">
        <v>135</v>
      </c>
      <c r="S113" s="326">
        <v>408</v>
      </c>
    </row>
    <row r="114" spans="1:19" ht="13.5" customHeight="1">
      <c r="A114" s="305" t="s">
        <v>157</v>
      </c>
      <c r="B114" s="324">
        <v>2415</v>
      </c>
      <c r="C114" s="325">
        <v>703</v>
      </c>
      <c r="D114" s="325">
        <v>1712</v>
      </c>
      <c r="E114" s="324">
        <v>262</v>
      </c>
      <c r="F114" s="325">
        <v>92</v>
      </c>
      <c r="G114" s="325">
        <v>170</v>
      </c>
      <c r="H114" s="324">
        <v>480</v>
      </c>
      <c r="I114" s="325">
        <v>153</v>
      </c>
      <c r="J114" s="325">
        <v>327</v>
      </c>
      <c r="K114" s="324">
        <v>431</v>
      </c>
      <c r="L114" s="325">
        <v>121</v>
      </c>
      <c r="M114" s="325">
        <v>310</v>
      </c>
      <c r="N114" s="324">
        <v>757</v>
      </c>
      <c r="O114" s="325">
        <v>211</v>
      </c>
      <c r="P114" s="325">
        <v>546</v>
      </c>
      <c r="Q114" s="324">
        <v>485</v>
      </c>
      <c r="R114" s="325">
        <v>126</v>
      </c>
      <c r="S114" s="326">
        <v>359</v>
      </c>
    </row>
    <row r="115" spans="1:19" s="304" customFormat="1" ht="13.5" customHeight="1">
      <c r="A115" s="309" t="s">
        <v>116</v>
      </c>
      <c r="B115" s="322">
        <v>5966</v>
      </c>
      <c r="C115" s="319">
        <v>1435</v>
      </c>
      <c r="D115" s="319">
        <v>4531</v>
      </c>
      <c r="E115" s="322">
        <v>683</v>
      </c>
      <c r="F115" s="319">
        <v>219</v>
      </c>
      <c r="G115" s="319">
        <v>464</v>
      </c>
      <c r="H115" s="322">
        <v>1203</v>
      </c>
      <c r="I115" s="319">
        <v>302</v>
      </c>
      <c r="J115" s="319">
        <v>901</v>
      </c>
      <c r="K115" s="322">
        <v>1093</v>
      </c>
      <c r="L115" s="319">
        <v>277</v>
      </c>
      <c r="M115" s="319">
        <v>816</v>
      </c>
      <c r="N115" s="322">
        <v>1851</v>
      </c>
      <c r="O115" s="319">
        <v>429</v>
      </c>
      <c r="P115" s="319">
        <v>1422</v>
      </c>
      <c r="Q115" s="322">
        <v>1136</v>
      </c>
      <c r="R115" s="319">
        <v>208</v>
      </c>
      <c r="S115" s="323">
        <v>928</v>
      </c>
    </row>
    <row r="116" spans="1:19" ht="13.5" customHeight="1">
      <c r="A116" s="305" t="s">
        <v>150</v>
      </c>
      <c r="B116" s="324">
        <v>1866</v>
      </c>
      <c r="C116" s="325">
        <v>511</v>
      </c>
      <c r="D116" s="325">
        <v>1355</v>
      </c>
      <c r="E116" s="324">
        <v>223</v>
      </c>
      <c r="F116" s="325">
        <v>86</v>
      </c>
      <c r="G116" s="325">
        <v>137</v>
      </c>
      <c r="H116" s="324">
        <v>381</v>
      </c>
      <c r="I116" s="325">
        <v>99</v>
      </c>
      <c r="J116" s="325">
        <v>282</v>
      </c>
      <c r="K116" s="324">
        <v>340</v>
      </c>
      <c r="L116" s="325">
        <v>98</v>
      </c>
      <c r="M116" s="325">
        <v>242</v>
      </c>
      <c r="N116" s="324">
        <v>575</v>
      </c>
      <c r="O116" s="325">
        <v>148</v>
      </c>
      <c r="P116" s="325">
        <v>427</v>
      </c>
      <c r="Q116" s="324">
        <v>347</v>
      </c>
      <c r="R116" s="325">
        <v>80</v>
      </c>
      <c r="S116" s="326">
        <v>267</v>
      </c>
    </row>
    <row r="117" spans="1:19" ht="13.5" customHeight="1">
      <c r="A117" s="305" t="s">
        <v>171</v>
      </c>
      <c r="B117" s="324">
        <v>1419</v>
      </c>
      <c r="C117" s="325">
        <v>334</v>
      </c>
      <c r="D117" s="325">
        <v>1085</v>
      </c>
      <c r="E117" s="324">
        <v>144</v>
      </c>
      <c r="F117" s="325">
        <v>35</v>
      </c>
      <c r="G117" s="325">
        <v>109</v>
      </c>
      <c r="H117" s="324">
        <v>297</v>
      </c>
      <c r="I117" s="325">
        <v>72</v>
      </c>
      <c r="J117" s="325">
        <v>225</v>
      </c>
      <c r="K117" s="324">
        <v>277</v>
      </c>
      <c r="L117" s="325">
        <v>73</v>
      </c>
      <c r="M117" s="325">
        <v>204</v>
      </c>
      <c r="N117" s="324">
        <v>426</v>
      </c>
      <c r="O117" s="325">
        <v>107</v>
      </c>
      <c r="P117" s="325">
        <v>319</v>
      </c>
      <c r="Q117" s="324">
        <v>275</v>
      </c>
      <c r="R117" s="325">
        <v>47</v>
      </c>
      <c r="S117" s="326">
        <v>228</v>
      </c>
    </row>
    <row r="118" spans="1:19" ht="13.5" customHeight="1">
      <c r="A118" s="305" t="s">
        <v>158</v>
      </c>
      <c r="B118" s="324">
        <v>1110</v>
      </c>
      <c r="C118" s="325">
        <v>280</v>
      </c>
      <c r="D118" s="325">
        <v>830</v>
      </c>
      <c r="E118" s="324">
        <v>121</v>
      </c>
      <c r="F118" s="325">
        <v>37</v>
      </c>
      <c r="G118" s="325">
        <v>84</v>
      </c>
      <c r="H118" s="324">
        <v>233</v>
      </c>
      <c r="I118" s="325">
        <v>63</v>
      </c>
      <c r="J118" s="325">
        <v>170</v>
      </c>
      <c r="K118" s="324">
        <v>191</v>
      </c>
      <c r="L118" s="325">
        <v>45</v>
      </c>
      <c r="M118" s="325">
        <v>146</v>
      </c>
      <c r="N118" s="324">
        <v>347</v>
      </c>
      <c r="O118" s="325">
        <v>93</v>
      </c>
      <c r="P118" s="325">
        <v>254</v>
      </c>
      <c r="Q118" s="324">
        <v>218</v>
      </c>
      <c r="R118" s="325">
        <v>42</v>
      </c>
      <c r="S118" s="326">
        <v>176</v>
      </c>
    </row>
    <row r="119" spans="1:19" ht="13.5" customHeight="1">
      <c r="A119" s="305" t="s">
        <v>154</v>
      </c>
      <c r="B119" s="324">
        <v>826</v>
      </c>
      <c r="C119" s="325">
        <v>158</v>
      </c>
      <c r="D119" s="325">
        <v>668</v>
      </c>
      <c r="E119" s="324">
        <v>106</v>
      </c>
      <c r="F119" s="325">
        <v>40</v>
      </c>
      <c r="G119" s="325">
        <v>66</v>
      </c>
      <c r="H119" s="324">
        <v>150</v>
      </c>
      <c r="I119" s="325">
        <v>31</v>
      </c>
      <c r="J119" s="325">
        <v>119</v>
      </c>
      <c r="K119" s="324">
        <v>146</v>
      </c>
      <c r="L119" s="325">
        <v>26</v>
      </c>
      <c r="M119" s="325">
        <v>120</v>
      </c>
      <c r="N119" s="324">
        <v>272</v>
      </c>
      <c r="O119" s="325">
        <v>44</v>
      </c>
      <c r="P119" s="325">
        <v>228</v>
      </c>
      <c r="Q119" s="324">
        <v>152</v>
      </c>
      <c r="R119" s="325">
        <v>17</v>
      </c>
      <c r="S119" s="326">
        <v>135</v>
      </c>
    </row>
    <row r="120" spans="1:19" ht="13.5" customHeight="1">
      <c r="A120" s="305" t="s">
        <v>148</v>
      </c>
      <c r="B120" s="324">
        <v>745</v>
      </c>
      <c r="C120" s="325">
        <v>152</v>
      </c>
      <c r="D120" s="325">
        <v>593</v>
      </c>
      <c r="E120" s="324">
        <v>89</v>
      </c>
      <c r="F120" s="325">
        <v>21</v>
      </c>
      <c r="G120" s="325">
        <v>68</v>
      </c>
      <c r="H120" s="324">
        <v>142</v>
      </c>
      <c r="I120" s="325">
        <v>37</v>
      </c>
      <c r="J120" s="325">
        <v>105</v>
      </c>
      <c r="K120" s="324">
        <v>139</v>
      </c>
      <c r="L120" s="325">
        <v>35</v>
      </c>
      <c r="M120" s="325">
        <v>104</v>
      </c>
      <c r="N120" s="324">
        <v>231</v>
      </c>
      <c r="O120" s="325">
        <v>37</v>
      </c>
      <c r="P120" s="325">
        <v>194</v>
      </c>
      <c r="Q120" s="324">
        <v>144</v>
      </c>
      <c r="R120" s="325">
        <v>22</v>
      </c>
      <c r="S120" s="326">
        <v>122</v>
      </c>
    </row>
    <row r="121" spans="1:19" s="304" customFormat="1" ht="13.5" customHeight="1">
      <c r="A121" s="309" t="s">
        <v>117</v>
      </c>
      <c r="B121" s="322">
        <v>1264</v>
      </c>
      <c r="C121" s="319">
        <v>229</v>
      </c>
      <c r="D121" s="319">
        <v>1035</v>
      </c>
      <c r="E121" s="322">
        <v>135</v>
      </c>
      <c r="F121" s="319">
        <v>28</v>
      </c>
      <c r="G121" s="319">
        <v>107</v>
      </c>
      <c r="H121" s="322">
        <v>277</v>
      </c>
      <c r="I121" s="319">
        <v>57</v>
      </c>
      <c r="J121" s="319">
        <v>220</v>
      </c>
      <c r="K121" s="322">
        <v>251</v>
      </c>
      <c r="L121" s="319">
        <v>42</v>
      </c>
      <c r="M121" s="319">
        <v>209</v>
      </c>
      <c r="N121" s="322">
        <v>370</v>
      </c>
      <c r="O121" s="319">
        <v>63</v>
      </c>
      <c r="P121" s="319">
        <v>307</v>
      </c>
      <c r="Q121" s="322">
        <v>231</v>
      </c>
      <c r="R121" s="319">
        <v>39</v>
      </c>
      <c r="S121" s="323">
        <v>192</v>
      </c>
    </row>
    <row r="122" spans="1:19" ht="13.5" customHeight="1">
      <c r="A122" s="305" t="s">
        <v>152</v>
      </c>
      <c r="B122" s="324">
        <v>491</v>
      </c>
      <c r="C122" s="325">
        <v>103</v>
      </c>
      <c r="D122" s="325">
        <v>388</v>
      </c>
      <c r="E122" s="324">
        <v>56</v>
      </c>
      <c r="F122" s="325">
        <v>13</v>
      </c>
      <c r="G122" s="325">
        <v>43</v>
      </c>
      <c r="H122" s="324">
        <v>110</v>
      </c>
      <c r="I122" s="325">
        <v>26</v>
      </c>
      <c r="J122" s="325">
        <v>84</v>
      </c>
      <c r="K122" s="324">
        <v>101</v>
      </c>
      <c r="L122" s="325">
        <v>25</v>
      </c>
      <c r="M122" s="325">
        <v>76</v>
      </c>
      <c r="N122" s="324">
        <v>121</v>
      </c>
      <c r="O122" s="325">
        <v>20</v>
      </c>
      <c r="P122" s="325">
        <v>101</v>
      </c>
      <c r="Q122" s="324">
        <v>103</v>
      </c>
      <c r="R122" s="325">
        <v>19</v>
      </c>
      <c r="S122" s="326">
        <v>84</v>
      </c>
    </row>
    <row r="123" spans="1:19" ht="13.5" customHeight="1">
      <c r="A123" s="305" t="s">
        <v>149</v>
      </c>
      <c r="B123" s="324">
        <v>320</v>
      </c>
      <c r="C123" s="325">
        <v>53</v>
      </c>
      <c r="D123" s="325">
        <v>267</v>
      </c>
      <c r="E123" s="324">
        <v>35</v>
      </c>
      <c r="F123" s="325">
        <v>8</v>
      </c>
      <c r="G123" s="325">
        <v>27</v>
      </c>
      <c r="H123" s="324">
        <v>68</v>
      </c>
      <c r="I123" s="325">
        <v>14</v>
      </c>
      <c r="J123" s="325">
        <v>54</v>
      </c>
      <c r="K123" s="324">
        <v>58</v>
      </c>
      <c r="L123" s="325">
        <v>7</v>
      </c>
      <c r="M123" s="325">
        <v>51</v>
      </c>
      <c r="N123" s="324">
        <v>108</v>
      </c>
      <c r="O123" s="325">
        <v>15</v>
      </c>
      <c r="P123" s="325">
        <v>93</v>
      </c>
      <c r="Q123" s="324">
        <v>51</v>
      </c>
      <c r="R123" s="325">
        <v>9</v>
      </c>
      <c r="S123" s="326">
        <v>42</v>
      </c>
    </row>
    <row r="124" spans="1:19" ht="13.5" customHeight="1">
      <c r="A124" s="305" t="s">
        <v>172</v>
      </c>
      <c r="B124" s="324">
        <v>224</v>
      </c>
      <c r="C124" s="325">
        <v>43</v>
      </c>
      <c r="D124" s="325">
        <v>181</v>
      </c>
      <c r="E124" s="324">
        <v>16</v>
      </c>
      <c r="F124" s="325">
        <v>5</v>
      </c>
      <c r="G124" s="325">
        <v>11</v>
      </c>
      <c r="H124" s="324">
        <v>55</v>
      </c>
      <c r="I124" s="325">
        <v>10</v>
      </c>
      <c r="J124" s="325">
        <v>45</v>
      </c>
      <c r="K124" s="324">
        <v>42</v>
      </c>
      <c r="L124" s="325">
        <v>5</v>
      </c>
      <c r="M124" s="325">
        <v>37</v>
      </c>
      <c r="N124" s="324">
        <v>75</v>
      </c>
      <c r="O124" s="325">
        <v>18</v>
      </c>
      <c r="P124" s="325">
        <v>57</v>
      </c>
      <c r="Q124" s="324">
        <v>36</v>
      </c>
      <c r="R124" s="325">
        <v>5</v>
      </c>
      <c r="S124" s="326">
        <v>31</v>
      </c>
    </row>
    <row r="125" spans="1:19" ht="13.5" customHeight="1">
      <c r="A125" s="305" t="s">
        <v>156</v>
      </c>
      <c r="B125" s="324">
        <v>146</v>
      </c>
      <c r="C125" s="325">
        <v>19</v>
      </c>
      <c r="D125" s="325">
        <v>127</v>
      </c>
      <c r="E125" s="324">
        <v>16</v>
      </c>
      <c r="F125" s="325">
        <v>1</v>
      </c>
      <c r="G125" s="325">
        <v>15</v>
      </c>
      <c r="H125" s="324">
        <v>23</v>
      </c>
      <c r="I125" s="325">
        <v>5</v>
      </c>
      <c r="J125" s="325">
        <v>18</v>
      </c>
      <c r="K125" s="324">
        <v>33</v>
      </c>
      <c r="L125" s="325">
        <v>3</v>
      </c>
      <c r="M125" s="325">
        <v>30</v>
      </c>
      <c r="N125" s="324">
        <v>47</v>
      </c>
      <c r="O125" s="325">
        <v>6</v>
      </c>
      <c r="P125" s="325">
        <v>41</v>
      </c>
      <c r="Q125" s="324">
        <v>27</v>
      </c>
      <c r="R125" s="325">
        <v>4</v>
      </c>
      <c r="S125" s="326">
        <v>23</v>
      </c>
    </row>
    <row r="126" spans="1:19" ht="13.5" customHeight="1">
      <c r="A126" s="305" t="s">
        <v>151</v>
      </c>
      <c r="B126" s="324">
        <v>83</v>
      </c>
      <c r="C126" s="325">
        <v>11</v>
      </c>
      <c r="D126" s="325">
        <v>72</v>
      </c>
      <c r="E126" s="324">
        <v>12</v>
      </c>
      <c r="F126" s="325">
        <v>1</v>
      </c>
      <c r="G126" s="325">
        <v>11</v>
      </c>
      <c r="H126" s="324">
        <v>21</v>
      </c>
      <c r="I126" s="325">
        <v>2</v>
      </c>
      <c r="J126" s="325">
        <v>19</v>
      </c>
      <c r="K126" s="324">
        <v>17</v>
      </c>
      <c r="L126" s="325">
        <v>2</v>
      </c>
      <c r="M126" s="325">
        <v>15</v>
      </c>
      <c r="N126" s="324">
        <v>19</v>
      </c>
      <c r="O126" s="325">
        <v>4</v>
      </c>
      <c r="P126" s="325">
        <v>15</v>
      </c>
      <c r="Q126" s="324">
        <v>14</v>
      </c>
      <c r="R126" s="325">
        <v>2</v>
      </c>
      <c r="S126" s="326">
        <v>12</v>
      </c>
    </row>
    <row r="127" spans="1:19" s="304" customFormat="1" ht="13.5" customHeight="1" thickBot="1">
      <c r="A127" s="312" t="s">
        <v>125</v>
      </c>
      <c r="B127" s="327">
        <v>201</v>
      </c>
      <c r="C127" s="328">
        <v>23</v>
      </c>
      <c r="D127" s="329">
        <v>178</v>
      </c>
      <c r="E127" s="327">
        <v>18</v>
      </c>
      <c r="F127" s="328">
        <v>4</v>
      </c>
      <c r="G127" s="329">
        <v>14</v>
      </c>
      <c r="H127" s="327">
        <v>43</v>
      </c>
      <c r="I127" s="328">
        <v>3</v>
      </c>
      <c r="J127" s="329">
        <v>40</v>
      </c>
      <c r="K127" s="327">
        <v>48</v>
      </c>
      <c r="L127" s="328">
        <v>9</v>
      </c>
      <c r="M127" s="329">
        <v>39</v>
      </c>
      <c r="N127" s="327">
        <v>53</v>
      </c>
      <c r="O127" s="328">
        <v>4</v>
      </c>
      <c r="P127" s="329">
        <v>49</v>
      </c>
      <c r="Q127" s="327">
        <v>39</v>
      </c>
      <c r="R127" s="328">
        <v>3</v>
      </c>
      <c r="S127" s="330">
        <v>36</v>
      </c>
    </row>
    <row r="128" spans="1:19" ht="15.75">
      <c r="B128" s="297"/>
      <c r="C128" s="317"/>
      <c r="D128" s="317"/>
    </row>
  </sheetData>
  <mergeCells count="7">
    <mergeCell ref="Q4:S4"/>
    <mergeCell ref="A1:G1"/>
    <mergeCell ref="B4:D4"/>
    <mergeCell ref="E4:G4"/>
    <mergeCell ref="H4:J4"/>
    <mergeCell ref="K4:M4"/>
    <mergeCell ref="N4:P4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ABAA-BC61-4D74-BC6D-106D1A71511D}">
  <dimension ref="A1:S128"/>
  <sheetViews>
    <sheetView zoomScaleNormal="100" workbookViewId="0">
      <selection activeCell="B14" sqref="B14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379</v>
      </c>
      <c r="B1" s="334"/>
      <c r="C1" s="334"/>
      <c r="D1" s="334"/>
      <c r="E1" s="334"/>
      <c r="F1" s="334"/>
      <c r="G1" s="334"/>
    </row>
    <row r="3" spans="1:19" ht="15" thickBot="1">
      <c r="S3" s="331" t="s">
        <v>371</v>
      </c>
    </row>
    <row r="4" spans="1:19" ht="24.75" customHeight="1">
      <c r="A4" s="289" t="s">
        <v>219</v>
      </c>
      <c r="B4" s="368" t="s">
        <v>361</v>
      </c>
      <c r="C4" s="368"/>
      <c r="D4" s="368"/>
      <c r="E4" s="369" t="s">
        <v>362</v>
      </c>
      <c r="F4" s="369"/>
      <c r="G4" s="369"/>
      <c r="H4" s="368" t="s">
        <v>363</v>
      </c>
      <c r="I4" s="368"/>
      <c r="J4" s="368"/>
      <c r="K4" s="369" t="s">
        <v>364</v>
      </c>
      <c r="L4" s="369"/>
      <c r="M4" s="369"/>
      <c r="N4" s="368" t="s">
        <v>365</v>
      </c>
      <c r="O4" s="368"/>
      <c r="P4" s="368"/>
      <c r="Q4" s="369" t="s">
        <v>366</v>
      </c>
      <c r="R4" s="369"/>
      <c r="S4" s="370"/>
    </row>
    <row r="5" spans="1:19" ht="24.75" customHeight="1" thickBot="1">
      <c r="A5" s="290" t="s">
        <v>343</v>
      </c>
      <c r="B5" s="291" t="s">
        <v>3</v>
      </c>
      <c r="C5" s="292" t="s">
        <v>1</v>
      </c>
      <c r="D5" s="292" t="s">
        <v>2</v>
      </c>
      <c r="E5" s="293" t="s">
        <v>3</v>
      </c>
      <c r="F5" s="293" t="s">
        <v>1</v>
      </c>
      <c r="G5" s="293" t="s">
        <v>2</v>
      </c>
      <c r="H5" s="292" t="s">
        <v>3</v>
      </c>
      <c r="I5" s="292" t="s">
        <v>1</v>
      </c>
      <c r="J5" s="292" t="s">
        <v>2</v>
      </c>
      <c r="K5" s="293" t="s">
        <v>3</v>
      </c>
      <c r="L5" s="293" t="s">
        <v>1</v>
      </c>
      <c r="M5" s="293" t="s">
        <v>2</v>
      </c>
      <c r="N5" s="292" t="s">
        <v>3</v>
      </c>
      <c r="O5" s="292" t="s">
        <v>1</v>
      </c>
      <c r="P5" s="292" t="s">
        <v>2</v>
      </c>
      <c r="Q5" s="293" t="s">
        <v>3</v>
      </c>
      <c r="R5" s="293" t="s">
        <v>1</v>
      </c>
      <c r="S5" s="294" t="s">
        <v>2</v>
      </c>
    </row>
    <row r="6" spans="1:19" s="300" customFormat="1" ht="25.5" customHeight="1" thickTop="1">
      <c r="A6" s="295" t="s">
        <v>213</v>
      </c>
      <c r="B6" s="318">
        <v>1408422</v>
      </c>
      <c r="C6" s="319">
        <v>695224</v>
      </c>
      <c r="D6" s="320">
        <v>713198</v>
      </c>
      <c r="E6" s="318">
        <v>106203</v>
      </c>
      <c r="F6" s="319">
        <v>52218</v>
      </c>
      <c r="G6" s="320">
        <v>53985</v>
      </c>
      <c r="H6" s="318">
        <v>279050</v>
      </c>
      <c r="I6" s="319">
        <v>136429</v>
      </c>
      <c r="J6" s="320">
        <v>142621</v>
      </c>
      <c r="K6" s="318">
        <v>207597</v>
      </c>
      <c r="L6" s="319">
        <v>99247</v>
      </c>
      <c r="M6" s="320">
        <v>108350</v>
      </c>
      <c r="N6" s="318">
        <v>423961</v>
      </c>
      <c r="O6" s="319">
        <v>209598</v>
      </c>
      <c r="P6" s="320">
        <v>214363</v>
      </c>
      <c r="Q6" s="318">
        <v>391611</v>
      </c>
      <c r="R6" s="319">
        <v>197732</v>
      </c>
      <c r="S6" s="321">
        <v>193879</v>
      </c>
    </row>
    <row r="7" spans="1:19" s="304" customFormat="1" ht="15.75" customHeight="1">
      <c r="A7" s="301" t="s">
        <v>56</v>
      </c>
      <c r="B7" s="322">
        <v>36090</v>
      </c>
      <c r="C7" s="319">
        <v>18344</v>
      </c>
      <c r="D7" s="319">
        <v>17746</v>
      </c>
      <c r="E7" s="322">
        <v>3152</v>
      </c>
      <c r="F7" s="319">
        <v>1627</v>
      </c>
      <c r="G7" s="319">
        <v>1525</v>
      </c>
      <c r="H7" s="322">
        <v>5935</v>
      </c>
      <c r="I7" s="319">
        <v>2984</v>
      </c>
      <c r="J7" s="319">
        <v>2951</v>
      </c>
      <c r="K7" s="322">
        <v>4725</v>
      </c>
      <c r="L7" s="319">
        <v>2458</v>
      </c>
      <c r="M7" s="319">
        <v>2267</v>
      </c>
      <c r="N7" s="322">
        <v>11240</v>
      </c>
      <c r="O7" s="319">
        <v>5713</v>
      </c>
      <c r="P7" s="319">
        <v>5527</v>
      </c>
      <c r="Q7" s="322">
        <v>11038</v>
      </c>
      <c r="R7" s="319">
        <v>5562</v>
      </c>
      <c r="S7" s="323">
        <v>5476</v>
      </c>
    </row>
    <row r="8" spans="1:19" ht="15.75" customHeight="1">
      <c r="A8" s="305" t="s">
        <v>345</v>
      </c>
      <c r="B8" s="324">
        <v>6020</v>
      </c>
      <c r="C8" s="325">
        <v>3034</v>
      </c>
      <c r="D8" s="325">
        <v>2986</v>
      </c>
      <c r="E8" s="324">
        <v>596</v>
      </c>
      <c r="F8" s="325">
        <v>309</v>
      </c>
      <c r="G8" s="325">
        <v>287</v>
      </c>
      <c r="H8" s="324">
        <v>983</v>
      </c>
      <c r="I8" s="325">
        <v>489</v>
      </c>
      <c r="J8" s="325">
        <v>494</v>
      </c>
      <c r="K8" s="324">
        <v>693</v>
      </c>
      <c r="L8" s="325">
        <v>362</v>
      </c>
      <c r="M8" s="325">
        <v>331</v>
      </c>
      <c r="N8" s="324">
        <v>1898</v>
      </c>
      <c r="O8" s="325">
        <v>955</v>
      </c>
      <c r="P8" s="325">
        <v>943</v>
      </c>
      <c r="Q8" s="324">
        <v>1850</v>
      </c>
      <c r="R8" s="325">
        <v>919</v>
      </c>
      <c r="S8" s="326">
        <v>931</v>
      </c>
    </row>
    <row r="9" spans="1:19" ht="15.75" customHeight="1">
      <c r="A9" s="305" t="s">
        <v>347</v>
      </c>
      <c r="B9" s="324">
        <v>6424</v>
      </c>
      <c r="C9" s="325">
        <v>3251</v>
      </c>
      <c r="D9" s="325">
        <v>3173</v>
      </c>
      <c r="E9" s="324">
        <v>553</v>
      </c>
      <c r="F9" s="325">
        <v>300</v>
      </c>
      <c r="G9" s="325">
        <v>253</v>
      </c>
      <c r="H9" s="324">
        <v>1057</v>
      </c>
      <c r="I9" s="325">
        <v>515</v>
      </c>
      <c r="J9" s="325">
        <v>542</v>
      </c>
      <c r="K9" s="324">
        <v>852</v>
      </c>
      <c r="L9" s="325">
        <v>464</v>
      </c>
      <c r="M9" s="325">
        <v>388</v>
      </c>
      <c r="N9" s="324">
        <v>2028</v>
      </c>
      <c r="O9" s="325">
        <v>1013</v>
      </c>
      <c r="P9" s="325">
        <v>1015</v>
      </c>
      <c r="Q9" s="324">
        <v>1934</v>
      </c>
      <c r="R9" s="325">
        <v>959</v>
      </c>
      <c r="S9" s="326">
        <v>975</v>
      </c>
    </row>
    <row r="10" spans="1:19" ht="15.75" customHeight="1">
      <c r="A10" s="305" t="s">
        <v>338</v>
      </c>
      <c r="B10" s="324">
        <v>7375</v>
      </c>
      <c r="C10" s="325">
        <v>3809</v>
      </c>
      <c r="D10" s="325">
        <v>3566</v>
      </c>
      <c r="E10" s="324">
        <v>666</v>
      </c>
      <c r="F10" s="325">
        <v>333</v>
      </c>
      <c r="G10" s="325">
        <v>333</v>
      </c>
      <c r="H10" s="324">
        <v>1206</v>
      </c>
      <c r="I10" s="325">
        <v>607</v>
      </c>
      <c r="J10" s="325">
        <v>599</v>
      </c>
      <c r="K10" s="324">
        <v>965</v>
      </c>
      <c r="L10" s="325">
        <v>516</v>
      </c>
      <c r="M10" s="325">
        <v>449</v>
      </c>
      <c r="N10" s="324">
        <v>2261</v>
      </c>
      <c r="O10" s="325">
        <v>1182</v>
      </c>
      <c r="P10" s="325">
        <v>1079</v>
      </c>
      <c r="Q10" s="324">
        <v>2277</v>
      </c>
      <c r="R10" s="325">
        <v>1171</v>
      </c>
      <c r="S10" s="326">
        <v>1106</v>
      </c>
    </row>
    <row r="11" spans="1:19" ht="15.75" customHeight="1">
      <c r="A11" s="305" t="s">
        <v>344</v>
      </c>
      <c r="B11" s="324">
        <v>8034</v>
      </c>
      <c r="C11" s="325">
        <v>4105</v>
      </c>
      <c r="D11" s="325">
        <v>3929</v>
      </c>
      <c r="E11" s="324">
        <v>678</v>
      </c>
      <c r="F11" s="325">
        <v>350</v>
      </c>
      <c r="G11" s="325">
        <v>328</v>
      </c>
      <c r="H11" s="324">
        <v>1301</v>
      </c>
      <c r="I11" s="325">
        <v>665</v>
      </c>
      <c r="J11" s="325">
        <v>636</v>
      </c>
      <c r="K11" s="324">
        <v>1091</v>
      </c>
      <c r="L11" s="325">
        <v>535</v>
      </c>
      <c r="M11" s="325">
        <v>556</v>
      </c>
      <c r="N11" s="324">
        <v>2530</v>
      </c>
      <c r="O11" s="325">
        <v>1296</v>
      </c>
      <c r="P11" s="325">
        <v>1234</v>
      </c>
      <c r="Q11" s="324">
        <v>2434</v>
      </c>
      <c r="R11" s="325">
        <v>1259</v>
      </c>
      <c r="S11" s="326">
        <v>1175</v>
      </c>
    </row>
    <row r="12" spans="1:19" ht="15.75" customHeight="1">
      <c r="A12" s="305" t="s">
        <v>339</v>
      </c>
      <c r="B12" s="324">
        <v>8237</v>
      </c>
      <c r="C12" s="325">
        <v>4145</v>
      </c>
      <c r="D12" s="325">
        <v>4092</v>
      </c>
      <c r="E12" s="324">
        <v>659</v>
      </c>
      <c r="F12" s="325">
        <v>335</v>
      </c>
      <c r="G12" s="325">
        <v>324</v>
      </c>
      <c r="H12" s="324">
        <v>1388</v>
      </c>
      <c r="I12" s="325">
        <v>708</v>
      </c>
      <c r="J12" s="325">
        <v>680</v>
      </c>
      <c r="K12" s="324">
        <v>1124</v>
      </c>
      <c r="L12" s="325">
        <v>581</v>
      </c>
      <c r="M12" s="325">
        <v>543</v>
      </c>
      <c r="N12" s="324">
        <v>2523</v>
      </c>
      <c r="O12" s="325">
        <v>1267</v>
      </c>
      <c r="P12" s="325">
        <v>1256</v>
      </c>
      <c r="Q12" s="324">
        <v>2543</v>
      </c>
      <c r="R12" s="325">
        <v>1254</v>
      </c>
      <c r="S12" s="326">
        <v>1289</v>
      </c>
    </row>
    <row r="13" spans="1:19" s="304" customFormat="1" ht="15.75" customHeight="1">
      <c r="A13" s="309" t="s">
        <v>50</v>
      </c>
      <c r="B13" s="322">
        <v>56747</v>
      </c>
      <c r="C13" s="319">
        <v>29045</v>
      </c>
      <c r="D13" s="319">
        <v>27702</v>
      </c>
      <c r="E13" s="322">
        <v>3878</v>
      </c>
      <c r="F13" s="319">
        <v>1995</v>
      </c>
      <c r="G13" s="319">
        <v>1883</v>
      </c>
      <c r="H13" s="322">
        <v>10006</v>
      </c>
      <c r="I13" s="319">
        <v>5197</v>
      </c>
      <c r="J13" s="319">
        <v>4809</v>
      </c>
      <c r="K13" s="322">
        <v>8784</v>
      </c>
      <c r="L13" s="319">
        <v>4423</v>
      </c>
      <c r="M13" s="319">
        <v>4361</v>
      </c>
      <c r="N13" s="322">
        <v>16302</v>
      </c>
      <c r="O13" s="319">
        <v>8330</v>
      </c>
      <c r="P13" s="319">
        <v>7972</v>
      </c>
      <c r="Q13" s="322">
        <v>17777</v>
      </c>
      <c r="R13" s="319">
        <v>9100</v>
      </c>
      <c r="S13" s="323">
        <v>8677</v>
      </c>
    </row>
    <row r="14" spans="1:19" ht="15.75" customHeight="1">
      <c r="A14" s="305" t="s">
        <v>346</v>
      </c>
      <c r="B14" s="324">
        <v>9288</v>
      </c>
      <c r="C14" s="325">
        <v>4662</v>
      </c>
      <c r="D14" s="325">
        <v>4626</v>
      </c>
      <c r="E14" s="324">
        <v>711</v>
      </c>
      <c r="F14" s="325">
        <v>360</v>
      </c>
      <c r="G14" s="325">
        <v>351</v>
      </c>
      <c r="H14" s="324">
        <v>1625</v>
      </c>
      <c r="I14" s="325">
        <v>827</v>
      </c>
      <c r="J14" s="325">
        <v>798</v>
      </c>
      <c r="K14" s="324">
        <v>1360</v>
      </c>
      <c r="L14" s="325">
        <v>659</v>
      </c>
      <c r="M14" s="325">
        <v>701</v>
      </c>
      <c r="N14" s="324">
        <v>2750</v>
      </c>
      <c r="O14" s="325">
        <v>1375</v>
      </c>
      <c r="P14" s="325">
        <v>1375</v>
      </c>
      <c r="Q14" s="324">
        <v>2842</v>
      </c>
      <c r="R14" s="325">
        <v>1441</v>
      </c>
      <c r="S14" s="326">
        <v>1401</v>
      </c>
    </row>
    <row r="15" spans="1:19" ht="15.75" customHeight="1">
      <c r="A15" s="305" t="s">
        <v>340</v>
      </c>
      <c r="B15" s="324">
        <v>10232</v>
      </c>
      <c r="C15" s="325">
        <v>5304</v>
      </c>
      <c r="D15" s="325">
        <v>4928</v>
      </c>
      <c r="E15" s="324">
        <v>708</v>
      </c>
      <c r="F15" s="325">
        <v>358</v>
      </c>
      <c r="G15" s="325">
        <v>350</v>
      </c>
      <c r="H15" s="324">
        <v>1841</v>
      </c>
      <c r="I15" s="325">
        <v>955</v>
      </c>
      <c r="J15" s="325">
        <v>886</v>
      </c>
      <c r="K15" s="324">
        <v>1560</v>
      </c>
      <c r="L15" s="325">
        <v>810</v>
      </c>
      <c r="M15" s="325">
        <v>750</v>
      </c>
      <c r="N15" s="324">
        <v>2981</v>
      </c>
      <c r="O15" s="325">
        <v>1526</v>
      </c>
      <c r="P15" s="325">
        <v>1455</v>
      </c>
      <c r="Q15" s="324">
        <v>3142</v>
      </c>
      <c r="R15" s="325">
        <v>1655</v>
      </c>
      <c r="S15" s="326">
        <v>1487</v>
      </c>
    </row>
    <row r="16" spans="1:19" ht="15.75" customHeight="1">
      <c r="A16" s="305" t="s">
        <v>337</v>
      </c>
      <c r="B16" s="324">
        <v>11108</v>
      </c>
      <c r="C16" s="325">
        <v>5723</v>
      </c>
      <c r="D16" s="325">
        <v>5385</v>
      </c>
      <c r="E16" s="324">
        <v>769</v>
      </c>
      <c r="F16" s="325">
        <v>419</v>
      </c>
      <c r="G16" s="325">
        <v>350</v>
      </c>
      <c r="H16" s="324">
        <v>1947</v>
      </c>
      <c r="I16" s="325">
        <v>1044</v>
      </c>
      <c r="J16" s="325">
        <v>903</v>
      </c>
      <c r="K16" s="324">
        <v>1729</v>
      </c>
      <c r="L16" s="325">
        <v>868</v>
      </c>
      <c r="M16" s="325">
        <v>861</v>
      </c>
      <c r="N16" s="324">
        <v>3185</v>
      </c>
      <c r="O16" s="325">
        <v>1651</v>
      </c>
      <c r="P16" s="325">
        <v>1534</v>
      </c>
      <c r="Q16" s="324">
        <v>3478</v>
      </c>
      <c r="R16" s="325">
        <v>1741</v>
      </c>
      <c r="S16" s="326">
        <v>1737</v>
      </c>
    </row>
    <row r="17" spans="1:19" ht="15.75" customHeight="1">
      <c r="A17" s="305" t="s">
        <v>342</v>
      </c>
      <c r="B17" s="324">
        <v>12659</v>
      </c>
      <c r="C17" s="325">
        <v>6400</v>
      </c>
      <c r="D17" s="325">
        <v>6259</v>
      </c>
      <c r="E17" s="324">
        <v>800</v>
      </c>
      <c r="F17" s="325">
        <v>417</v>
      </c>
      <c r="G17" s="325">
        <v>383</v>
      </c>
      <c r="H17" s="324">
        <v>2253</v>
      </c>
      <c r="I17" s="325">
        <v>1138</v>
      </c>
      <c r="J17" s="325">
        <v>1115</v>
      </c>
      <c r="K17" s="324">
        <v>1946</v>
      </c>
      <c r="L17" s="325">
        <v>972</v>
      </c>
      <c r="M17" s="325">
        <v>974</v>
      </c>
      <c r="N17" s="324">
        <v>3616</v>
      </c>
      <c r="O17" s="325">
        <v>1823</v>
      </c>
      <c r="P17" s="325">
        <v>1793</v>
      </c>
      <c r="Q17" s="324">
        <v>4044</v>
      </c>
      <c r="R17" s="325">
        <v>2050</v>
      </c>
      <c r="S17" s="326">
        <v>1994</v>
      </c>
    </row>
    <row r="18" spans="1:19" ht="15.75" customHeight="1">
      <c r="A18" s="305" t="s">
        <v>341</v>
      </c>
      <c r="B18" s="324">
        <v>13460</v>
      </c>
      <c r="C18" s="325">
        <v>6956</v>
      </c>
      <c r="D18" s="325">
        <v>6504</v>
      </c>
      <c r="E18" s="324">
        <v>890</v>
      </c>
      <c r="F18" s="325">
        <v>441</v>
      </c>
      <c r="G18" s="325">
        <v>449</v>
      </c>
      <c r="H18" s="324">
        <v>2340</v>
      </c>
      <c r="I18" s="325">
        <v>1233</v>
      </c>
      <c r="J18" s="325">
        <v>1107</v>
      </c>
      <c r="K18" s="324">
        <v>2189</v>
      </c>
      <c r="L18" s="325">
        <v>1114</v>
      </c>
      <c r="M18" s="325">
        <v>1075</v>
      </c>
      <c r="N18" s="324">
        <v>3770</v>
      </c>
      <c r="O18" s="325">
        <v>1955</v>
      </c>
      <c r="P18" s="325">
        <v>1815</v>
      </c>
      <c r="Q18" s="324">
        <v>4271</v>
      </c>
      <c r="R18" s="325">
        <v>2213</v>
      </c>
      <c r="S18" s="326">
        <v>2058</v>
      </c>
    </row>
    <row r="19" spans="1:19" s="304" customFormat="1" ht="15.75" customHeight="1">
      <c r="A19" s="309" t="s">
        <v>44</v>
      </c>
      <c r="B19" s="322">
        <v>72239</v>
      </c>
      <c r="C19" s="319">
        <v>37176</v>
      </c>
      <c r="D19" s="319">
        <v>35063</v>
      </c>
      <c r="E19" s="322">
        <v>3847</v>
      </c>
      <c r="F19" s="319">
        <v>2002</v>
      </c>
      <c r="G19" s="319">
        <v>1845</v>
      </c>
      <c r="H19" s="322">
        <v>13187</v>
      </c>
      <c r="I19" s="319">
        <v>6961</v>
      </c>
      <c r="J19" s="319">
        <v>6226</v>
      </c>
      <c r="K19" s="322">
        <v>11779</v>
      </c>
      <c r="L19" s="319">
        <v>5850</v>
      </c>
      <c r="M19" s="319">
        <v>5929</v>
      </c>
      <c r="N19" s="322">
        <v>19786</v>
      </c>
      <c r="O19" s="319">
        <v>10144</v>
      </c>
      <c r="P19" s="319">
        <v>9642</v>
      </c>
      <c r="Q19" s="322">
        <v>23640</v>
      </c>
      <c r="R19" s="319">
        <v>12219</v>
      </c>
      <c r="S19" s="323">
        <v>11421</v>
      </c>
    </row>
    <row r="20" spans="1:19" ht="15.75" customHeight="1">
      <c r="A20" s="305" t="s">
        <v>204</v>
      </c>
      <c r="B20" s="324">
        <v>13595</v>
      </c>
      <c r="C20" s="325">
        <v>6956</v>
      </c>
      <c r="D20" s="325">
        <v>6639</v>
      </c>
      <c r="E20" s="324">
        <v>831</v>
      </c>
      <c r="F20" s="325">
        <v>438</v>
      </c>
      <c r="G20" s="325">
        <v>393</v>
      </c>
      <c r="H20" s="324">
        <v>2417</v>
      </c>
      <c r="I20" s="325">
        <v>1261</v>
      </c>
      <c r="J20" s="325">
        <v>1156</v>
      </c>
      <c r="K20" s="324">
        <v>2264</v>
      </c>
      <c r="L20" s="325">
        <v>1111</v>
      </c>
      <c r="M20" s="325">
        <v>1153</v>
      </c>
      <c r="N20" s="324">
        <v>3799</v>
      </c>
      <c r="O20" s="325">
        <v>1932</v>
      </c>
      <c r="P20" s="325">
        <v>1867</v>
      </c>
      <c r="Q20" s="324">
        <v>4284</v>
      </c>
      <c r="R20" s="325">
        <v>2214</v>
      </c>
      <c r="S20" s="326">
        <v>2070</v>
      </c>
    </row>
    <row r="21" spans="1:19" ht="15.75" customHeight="1">
      <c r="A21" s="305" t="s">
        <v>214</v>
      </c>
      <c r="B21" s="324">
        <v>13741</v>
      </c>
      <c r="C21" s="325">
        <v>7035</v>
      </c>
      <c r="D21" s="325">
        <v>6706</v>
      </c>
      <c r="E21" s="324">
        <v>739</v>
      </c>
      <c r="F21" s="325">
        <v>371</v>
      </c>
      <c r="G21" s="325">
        <v>368</v>
      </c>
      <c r="H21" s="324">
        <v>2560</v>
      </c>
      <c r="I21" s="325">
        <v>1328</v>
      </c>
      <c r="J21" s="325">
        <v>1232</v>
      </c>
      <c r="K21" s="324">
        <v>2226</v>
      </c>
      <c r="L21" s="325">
        <v>1111</v>
      </c>
      <c r="M21" s="325">
        <v>1115</v>
      </c>
      <c r="N21" s="324">
        <v>3777</v>
      </c>
      <c r="O21" s="325">
        <v>1969</v>
      </c>
      <c r="P21" s="325">
        <v>1808</v>
      </c>
      <c r="Q21" s="324">
        <v>4439</v>
      </c>
      <c r="R21" s="325">
        <v>2256</v>
      </c>
      <c r="S21" s="326">
        <v>2183</v>
      </c>
    </row>
    <row r="22" spans="1:19" ht="15.75" customHeight="1">
      <c r="A22" s="305" t="s">
        <v>206</v>
      </c>
      <c r="B22" s="324">
        <v>15241</v>
      </c>
      <c r="C22" s="325">
        <v>7914</v>
      </c>
      <c r="D22" s="325">
        <v>7327</v>
      </c>
      <c r="E22" s="324">
        <v>777</v>
      </c>
      <c r="F22" s="325">
        <v>405</v>
      </c>
      <c r="G22" s="325">
        <v>372</v>
      </c>
      <c r="H22" s="324">
        <v>2757</v>
      </c>
      <c r="I22" s="325">
        <v>1471</v>
      </c>
      <c r="J22" s="325">
        <v>1286</v>
      </c>
      <c r="K22" s="324">
        <v>2547</v>
      </c>
      <c r="L22" s="325">
        <v>1298</v>
      </c>
      <c r="M22" s="325">
        <v>1249</v>
      </c>
      <c r="N22" s="324">
        <v>4133</v>
      </c>
      <c r="O22" s="325">
        <v>2098</v>
      </c>
      <c r="P22" s="325">
        <v>2035</v>
      </c>
      <c r="Q22" s="324">
        <v>5027</v>
      </c>
      <c r="R22" s="325">
        <v>2642</v>
      </c>
      <c r="S22" s="326">
        <v>2385</v>
      </c>
    </row>
    <row r="23" spans="1:19" ht="15.75" customHeight="1">
      <c r="A23" s="305" t="s">
        <v>198</v>
      </c>
      <c r="B23" s="324">
        <v>14679</v>
      </c>
      <c r="C23" s="325">
        <v>7555</v>
      </c>
      <c r="D23" s="325">
        <v>7124</v>
      </c>
      <c r="E23" s="324">
        <v>759</v>
      </c>
      <c r="F23" s="325">
        <v>399</v>
      </c>
      <c r="G23" s="325">
        <v>360</v>
      </c>
      <c r="H23" s="324">
        <v>2736</v>
      </c>
      <c r="I23" s="325">
        <v>1452</v>
      </c>
      <c r="J23" s="325">
        <v>1284</v>
      </c>
      <c r="K23" s="324">
        <v>2324</v>
      </c>
      <c r="L23" s="325">
        <v>1130</v>
      </c>
      <c r="M23" s="325">
        <v>1194</v>
      </c>
      <c r="N23" s="324">
        <v>4040</v>
      </c>
      <c r="O23" s="325">
        <v>2081</v>
      </c>
      <c r="P23" s="325">
        <v>1959</v>
      </c>
      <c r="Q23" s="324">
        <v>4820</v>
      </c>
      <c r="R23" s="325">
        <v>2493</v>
      </c>
      <c r="S23" s="326">
        <v>2327</v>
      </c>
    </row>
    <row r="24" spans="1:19" ht="15.75" customHeight="1">
      <c r="A24" s="305" t="s">
        <v>205</v>
      </c>
      <c r="B24" s="324">
        <v>14983</v>
      </c>
      <c r="C24" s="325">
        <v>7716</v>
      </c>
      <c r="D24" s="325">
        <v>7267</v>
      </c>
      <c r="E24" s="324">
        <v>741</v>
      </c>
      <c r="F24" s="325">
        <v>389</v>
      </c>
      <c r="G24" s="325">
        <v>352</v>
      </c>
      <c r="H24" s="324">
        <v>2717</v>
      </c>
      <c r="I24" s="325">
        <v>1449</v>
      </c>
      <c r="J24" s="325">
        <v>1268</v>
      </c>
      <c r="K24" s="324">
        <v>2418</v>
      </c>
      <c r="L24" s="325">
        <v>1200</v>
      </c>
      <c r="M24" s="325">
        <v>1218</v>
      </c>
      <c r="N24" s="324">
        <v>4037</v>
      </c>
      <c r="O24" s="325">
        <v>2064</v>
      </c>
      <c r="P24" s="325">
        <v>1973</v>
      </c>
      <c r="Q24" s="324">
        <v>5070</v>
      </c>
      <c r="R24" s="325">
        <v>2614</v>
      </c>
      <c r="S24" s="326">
        <v>2456</v>
      </c>
    </row>
    <row r="25" spans="1:19" s="304" customFormat="1" ht="15.75" customHeight="1">
      <c r="A25" s="309" t="s">
        <v>38</v>
      </c>
      <c r="B25" s="322">
        <v>73179</v>
      </c>
      <c r="C25" s="319">
        <v>37785</v>
      </c>
      <c r="D25" s="319">
        <v>35394</v>
      </c>
      <c r="E25" s="322">
        <v>3610</v>
      </c>
      <c r="F25" s="319">
        <v>1836</v>
      </c>
      <c r="G25" s="319">
        <v>1774</v>
      </c>
      <c r="H25" s="322">
        <v>14023</v>
      </c>
      <c r="I25" s="319">
        <v>7353</v>
      </c>
      <c r="J25" s="319">
        <v>6670</v>
      </c>
      <c r="K25" s="322">
        <v>10820</v>
      </c>
      <c r="L25" s="319">
        <v>5371</v>
      </c>
      <c r="M25" s="319">
        <v>5449</v>
      </c>
      <c r="N25" s="322">
        <v>20186</v>
      </c>
      <c r="O25" s="319">
        <v>10681</v>
      </c>
      <c r="P25" s="319">
        <v>9505</v>
      </c>
      <c r="Q25" s="322">
        <v>24540</v>
      </c>
      <c r="R25" s="319">
        <v>12544</v>
      </c>
      <c r="S25" s="323">
        <v>11996</v>
      </c>
    </row>
    <row r="26" spans="1:19" ht="15.75" customHeight="1">
      <c r="A26" s="305" t="s">
        <v>200</v>
      </c>
      <c r="B26" s="324">
        <v>14254</v>
      </c>
      <c r="C26" s="325">
        <v>7325</v>
      </c>
      <c r="D26" s="325">
        <v>6929</v>
      </c>
      <c r="E26" s="324">
        <v>627</v>
      </c>
      <c r="F26" s="325">
        <v>323</v>
      </c>
      <c r="G26" s="325">
        <v>304</v>
      </c>
      <c r="H26" s="324">
        <v>2695</v>
      </c>
      <c r="I26" s="325">
        <v>1375</v>
      </c>
      <c r="J26" s="325">
        <v>1320</v>
      </c>
      <c r="K26" s="324">
        <v>2173</v>
      </c>
      <c r="L26" s="325">
        <v>1092</v>
      </c>
      <c r="M26" s="325">
        <v>1081</v>
      </c>
      <c r="N26" s="324">
        <v>3889</v>
      </c>
      <c r="O26" s="325">
        <v>2062</v>
      </c>
      <c r="P26" s="325">
        <v>1827</v>
      </c>
      <c r="Q26" s="324">
        <v>4870</v>
      </c>
      <c r="R26" s="325">
        <v>2473</v>
      </c>
      <c r="S26" s="326">
        <v>2397</v>
      </c>
    </row>
    <row r="27" spans="1:19" ht="15.75" customHeight="1">
      <c r="A27" s="305" t="s">
        <v>215</v>
      </c>
      <c r="B27" s="324">
        <v>14668</v>
      </c>
      <c r="C27" s="325">
        <v>7527</v>
      </c>
      <c r="D27" s="325">
        <v>7141</v>
      </c>
      <c r="E27" s="324">
        <v>690</v>
      </c>
      <c r="F27" s="325">
        <v>346</v>
      </c>
      <c r="G27" s="325">
        <v>344</v>
      </c>
      <c r="H27" s="324">
        <v>2795</v>
      </c>
      <c r="I27" s="325">
        <v>1447</v>
      </c>
      <c r="J27" s="325">
        <v>1348</v>
      </c>
      <c r="K27" s="324">
        <v>2240</v>
      </c>
      <c r="L27" s="325">
        <v>1130</v>
      </c>
      <c r="M27" s="325">
        <v>1110</v>
      </c>
      <c r="N27" s="324">
        <v>3990</v>
      </c>
      <c r="O27" s="325">
        <v>2116</v>
      </c>
      <c r="P27" s="325">
        <v>1874</v>
      </c>
      <c r="Q27" s="324">
        <v>4953</v>
      </c>
      <c r="R27" s="325">
        <v>2488</v>
      </c>
      <c r="S27" s="326">
        <v>2465</v>
      </c>
    </row>
    <row r="28" spans="1:19" ht="15.75" customHeight="1">
      <c r="A28" s="305" t="s">
        <v>201</v>
      </c>
      <c r="B28" s="324">
        <v>15923</v>
      </c>
      <c r="C28" s="325">
        <v>8289</v>
      </c>
      <c r="D28" s="325">
        <v>7634</v>
      </c>
      <c r="E28" s="324">
        <v>777</v>
      </c>
      <c r="F28" s="325">
        <v>383</v>
      </c>
      <c r="G28" s="325">
        <v>394</v>
      </c>
      <c r="H28" s="324">
        <v>3055</v>
      </c>
      <c r="I28" s="325">
        <v>1627</v>
      </c>
      <c r="J28" s="325">
        <v>1428</v>
      </c>
      <c r="K28" s="324">
        <v>2307</v>
      </c>
      <c r="L28" s="325">
        <v>1124</v>
      </c>
      <c r="M28" s="325">
        <v>1183</v>
      </c>
      <c r="N28" s="324">
        <v>4437</v>
      </c>
      <c r="O28" s="325">
        <v>2385</v>
      </c>
      <c r="P28" s="325">
        <v>2052</v>
      </c>
      <c r="Q28" s="324">
        <v>5347</v>
      </c>
      <c r="R28" s="325">
        <v>2770</v>
      </c>
      <c r="S28" s="326">
        <v>2577</v>
      </c>
    </row>
    <row r="29" spans="1:19" ht="15.75" customHeight="1">
      <c r="A29" s="305" t="s">
        <v>210</v>
      </c>
      <c r="B29" s="324">
        <v>14465</v>
      </c>
      <c r="C29" s="325">
        <v>7483</v>
      </c>
      <c r="D29" s="325">
        <v>6982</v>
      </c>
      <c r="E29" s="324">
        <v>726</v>
      </c>
      <c r="F29" s="325">
        <v>385</v>
      </c>
      <c r="G29" s="325">
        <v>341</v>
      </c>
      <c r="H29" s="324">
        <v>2855</v>
      </c>
      <c r="I29" s="325">
        <v>1517</v>
      </c>
      <c r="J29" s="325">
        <v>1338</v>
      </c>
      <c r="K29" s="324">
        <v>2177</v>
      </c>
      <c r="L29" s="325">
        <v>1053</v>
      </c>
      <c r="M29" s="325">
        <v>1124</v>
      </c>
      <c r="N29" s="324">
        <v>3924</v>
      </c>
      <c r="O29" s="325">
        <v>2057</v>
      </c>
      <c r="P29" s="325">
        <v>1867</v>
      </c>
      <c r="Q29" s="324">
        <v>4783</v>
      </c>
      <c r="R29" s="325">
        <v>2471</v>
      </c>
      <c r="S29" s="326">
        <v>2312</v>
      </c>
    </row>
    <row r="30" spans="1:19" ht="15.75" customHeight="1">
      <c r="A30" s="305" t="s">
        <v>209</v>
      </c>
      <c r="B30" s="324">
        <v>13869</v>
      </c>
      <c r="C30" s="325">
        <v>7161</v>
      </c>
      <c r="D30" s="325">
        <v>6708</v>
      </c>
      <c r="E30" s="324">
        <v>790</v>
      </c>
      <c r="F30" s="325">
        <v>399</v>
      </c>
      <c r="G30" s="325">
        <v>391</v>
      </c>
      <c r="H30" s="324">
        <v>2623</v>
      </c>
      <c r="I30" s="325">
        <v>1387</v>
      </c>
      <c r="J30" s="325">
        <v>1236</v>
      </c>
      <c r="K30" s="324">
        <v>1923</v>
      </c>
      <c r="L30" s="325">
        <v>972</v>
      </c>
      <c r="M30" s="325">
        <v>951</v>
      </c>
      <c r="N30" s="324">
        <v>3946</v>
      </c>
      <c r="O30" s="325">
        <v>2061</v>
      </c>
      <c r="P30" s="325">
        <v>1885</v>
      </c>
      <c r="Q30" s="324">
        <v>4587</v>
      </c>
      <c r="R30" s="325">
        <v>2342</v>
      </c>
      <c r="S30" s="326">
        <v>2245</v>
      </c>
    </row>
    <row r="31" spans="1:19" s="304" customFormat="1" ht="16.5" customHeight="1">
      <c r="A31" s="309" t="s">
        <v>32</v>
      </c>
      <c r="B31" s="322">
        <v>85073</v>
      </c>
      <c r="C31" s="319">
        <v>44449</v>
      </c>
      <c r="D31" s="319">
        <v>40624</v>
      </c>
      <c r="E31" s="322">
        <v>6525</v>
      </c>
      <c r="F31" s="319">
        <v>3270</v>
      </c>
      <c r="G31" s="319">
        <v>3255</v>
      </c>
      <c r="H31" s="322">
        <v>17341</v>
      </c>
      <c r="I31" s="319">
        <v>8869</v>
      </c>
      <c r="J31" s="319">
        <v>8472</v>
      </c>
      <c r="K31" s="322">
        <v>10942</v>
      </c>
      <c r="L31" s="319">
        <v>5609</v>
      </c>
      <c r="M31" s="319">
        <v>5333</v>
      </c>
      <c r="N31" s="322">
        <v>24733</v>
      </c>
      <c r="O31" s="319">
        <v>13127</v>
      </c>
      <c r="P31" s="319">
        <v>11606</v>
      </c>
      <c r="Q31" s="322">
        <v>25532</v>
      </c>
      <c r="R31" s="319">
        <v>13574</v>
      </c>
      <c r="S31" s="323">
        <v>11958</v>
      </c>
    </row>
    <row r="32" spans="1:19" ht="16.5" customHeight="1">
      <c r="A32" s="305" t="s">
        <v>203</v>
      </c>
      <c r="B32" s="324">
        <v>15024</v>
      </c>
      <c r="C32" s="325">
        <v>7770</v>
      </c>
      <c r="D32" s="325">
        <v>7254</v>
      </c>
      <c r="E32" s="324">
        <v>973</v>
      </c>
      <c r="F32" s="325">
        <v>435</v>
      </c>
      <c r="G32" s="325">
        <v>538</v>
      </c>
      <c r="H32" s="324">
        <v>2980</v>
      </c>
      <c r="I32" s="325">
        <v>1510</v>
      </c>
      <c r="J32" s="325">
        <v>1470</v>
      </c>
      <c r="K32" s="324">
        <v>2036</v>
      </c>
      <c r="L32" s="325">
        <v>1024</v>
      </c>
      <c r="M32" s="325">
        <v>1012</v>
      </c>
      <c r="N32" s="324">
        <v>4227</v>
      </c>
      <c r="O32" s="325">
        <v>2259</v>
      </c>
      <c r="P32" s="325">
        <v>1968</v>
      </c>
      <c r="Q32" s="324">
        <v>4808</v>
      </c>
      <c r="R32" s="325">
        <v>2542</v>
      </c>
      <c r="S32" s="326">
        <v>2266</v>
      </c>
    </row>
    <row r="33" spans="1:19" ht="16.5" customHeight="1">
      <c r="A33" s="305" t="s">
        <v>208</v>
      </c>
      <c r="B33" s="324">
        <v>16278</v>
      </c>
      <c r="C33" s="325">
        <v>8524</v>
      </c>
      <c r="D33" s="325">
        <v>7754</v>
      </c>
      <c r="E33" s="324">
        <v>1194</v>
      </c>
      <c r="F33" s="325">
        <v>601</v>
      </c>
      <c r="G33" s="325">
        <v>593</v>
      </c>
      <c r="H33" s="324">
        <v>3220</v>
      </c>
      <c r="I33" s="325">
        <v>1677</v>
      </c>
      <c r="J33" s="325">
        <v>1543</v>
      </c>
      <c r="K33" s="324">
        <v>2074</v>
      </c>
      <c r="L33" s="325">
        <v>1063</v>
      </c>
      <c r="M33" s="325">
        <v>1011</v>
      </c>
      <c r="N33" s="324">
        <v>4749</v>
      </c>
      <c r="O33" s="325">
        <v>2505</v>
      </c>
      <c r="P33" s="325">
        <v>2244</v>
      </c>
      <c r="Q33" s="324">
        <v>5041</v>
      </c>
      <c r="R33" s="325">
        <v>2678</v>
      </c>
      <c r="S33" s="326">
        <v>2363</v>
      </c>
    </row>
    <row r="34" spans="1:19" ht="16.5" customHeight="1">
      <c r="A34" s="305" t="s">
        <v>207</v>
      </c>
      <c r="B34" s="324">
        <v>16137</v>
      </c>
      <c r="C34" s="325">
        <v>8290</v>
      </c>
      <c r="D34" s="325">
        <v>7847</v>
      </c>
      <c r="E34" s="324">
        <v>1294</v>
      </c>
      <c r="F34" s="325">
        <v>636</v>
      </c>
      <c r="G34" s="325">
        <v>658</v>
      </c>
      <c r="H34" s="324">
        <v>3296</v>
      </c>
      <c r="I34" s="325">
        <v>1693</v>
      </c>
      <c r="J34" s="325">
        <v>1603</v>
      </c>
      <c r="K34" s="324">
        <v>2110</v>
      </c>
      <c r="L34" s="325">
        <v>1049</v>
      </c>
      <c r="M34" s="325">
        <v>1061</v>
      </c>
      <c r="N34" s="324">
        <v>4680</v>
      </c>
      <c r="O34" s="325">
        <v>2411</v>
      </c>
      <c r="P34" s="325">
        <v>2269</v>
      </c>
      <c r="Q34" s="324">
        <v>4757</v>
      </c>
      <c r="R34" s="325">
        <v>2501</v>
      </c>
      <c r="S34" s="326">
        <v>2256</v>
      </c>
    </row>
    <row r="35" spans="1:19" ht="16.5" customHeight="1">
      <c r="A35" s="305" t="s">
        <v>225</v>
      </c>
      <c r="B35" s="324">
        <v>17807</v>
      </c>
      <c r="C35" s="325">
        <v>9394</v>
      </c>
      <c r="D35" s="325">
        <v>8413</v>
      </c>
      <c r="E35" s="324">
        <v>1398</v>
      </c>
      <c r="F35" s="325">
        <v>727</v>
      </c>
      <c r="G35" s="325">
        <v>671</v>
      </c>
      <c r="H35" s="324">
        <v>3730</v>
      </c>
      <c r="I35" s="325">
        <v>1918</v>
      </c>
      <c r="J35" s="325">
        <v>1812</v>
      </c>
      <c r="K35" s="324">
        <v>2269</v>
      </c>
      <c r="L35" s="325">
        <v>1185</v>
      </c>
      <c r="M35" s="325">
        <v>1084</v>
      </c>
      <c r="N35" s="324">
        <v>5226</v>
      </c>
      <c r="O35" s="325">
        <v>2772</v>
      </c>
      <c r="P35" s="325">
        <v>2454</v>
      </c>
      <c r="Q35" s="324">
        <v>5184</v>
      </c>
      <c r="R35" s="325">
        <v>2792</v>
      </c>
      <c r="S35" s="326">
        <v>2392</v>
      </c>
    </row>
    <row r="36" spans="1:19" ht="16.5" customHeight="1">
      <c r="A36" s="305" t="s">
        <v>211</v>
      </c>
      <c r="B36" s="324">
        <v>19827</v>
      </c>
      <c r="C36" s="325">
        <v>10471</v>
      </c>
      <c r="D36" s="325">
        <v>9356</v>
      </c>
      <c r="E36" s="324">
        <v>1666</v>
      </c>
      <c r="F36" s="325">
        <v>871</v>
      </c>
      <c r="G36" s="325">
        <v>795</v>
      </c>
      <c r="H36" s="324">
        <v>4115</v>
      </c>
      <c r="I36" s="325">
        <v>2071</v>
      </c>
      <c r="J36" s="325">
        <v>2044</v>
      </c>
      <c r="K36" s="324">
        <v>2453</v>
      </c>
      <c r="L36" s="325">
        <v>1288</v>
      </c>
      <c r="M36" s="325">
        <v>1165</v>
      </c>
      <c r="N36" s="324">
        <v>5851</v>
      </c>
      <c r="O36" s="325">
        <v>3180</v>
      </c>
      <c r="P36" s="325">
        <v>2671</v>
      </c>
      <c r="Q36" s="324">
        <v>5742</v>
      </c>
      <c r="R36" s="325">
        <v>3061</v>
      </c>
      <c r="S36" s="326">
        <v>2681</v>
      </c>
    </row>
    <row r="37" spans="1:19" s="304" customFormat="1" ht="16.5" customHeight="1">
      <c r="A37" s="310" t="s">
        <v>26</v>
      </c>
      <c r="B37" s="322">
        <v>96960</v>
      </c>
      <c r="C37" s="319">
        <v>50504</v>
      </c>
      <c r="D37" s="319">
        <v>46456</v>
      </c>
      <c r="E37" s="322">
        <v>7786</v>
      </c>
      <c r="F37" s="319">
        <v>3952</v>
      </c>
      <c r="G37" s="319">
        <v>3834</v>
      </c>
      <c r="H37" s="322">
        <v>21066</v>
      </c>
      <c r="I37" s="319">
        <v>10763</v>
      </c>
      <c r="J37" s="319">
        <v>10303</v>
      </c>
      <c r="K37" s="322">
        <v>12091</v>
      </c>
      <c r="L37" s="319">
        <v>6151</v>
      </c>
      <c r="M37" s="319">
        <v>5940</v>
      </c>
      <c r="N37" s="322">
        <v>28424</v>
      </c>
      <c r="O37" s="319">
        <v>14854</v>
      </c>
      <c r="P37" s="319">
        <v>13570</v>
      </c>
      <c r="Q37" s="322">
        <v>27593</v>
      </c>
      <c r="R37" s="319">
        <v>14784</v>
      </c>
      <c r="S37" s="323">
        <v>12809</v>
      </c>
    </row>
    <row r="38" spans="1:19" ht="16.5" customHeight="1">
      <c r="A38" s="311" t="s">
        <v>25</v>
      </c>
      <c r="B38" s="324">
        <v>18760</v>
      </c>
      <c r="C38" s="325">
        <v>9902</v>
      </c>
      <c r="D38" s="325">
        <v>8858</v>
      </c>
      <c r="E38" s="324">
        <v>1511</v>
      </c>
      <c r="F38" s="325">
        <v>772</v>
      </c>
      <c r="G38" s="325">
        <v>739</v>
      </c>
      <c r="H38" s="324">
        <v>4056</v>
      </c>
      <c r="I38" s="325">
        <v>2095</v>
      </c>
      <c r="J38" s="325">
        <v>1961</v>
      </c>
      <c r="K38" s="324">
        <v>2260</v>
      </c>
      <c r="L38" s="325">
        <v>1187</v>
      </c>
      <c r="M38" s="325">
        <v>1073</v>
      </c>
      <c r="N38" s="324">
        <v>5501</v>
      </c>
      <c r="O38" s="325">
        <v>2907</v>
      </c>
      <c r="P38" s="325">
        <v>2594</v>
      </c>
      <c r="Q38" s="324">
        <v>5432</v>
      </c>
      <c r="R38" s="325">
        <v>2941</v>
      </c>
      <c r="S38" s="326">
        <v>2491</v>
      </c>
    </row>
    <row r="39" spans="1:19" ht="16.5" customHeight="1">
      <c r="A39" s="311" t="s">
        <v>24</v>
      </c>
      <c r="B39" s="324">
        <v>18906</v>
      </c>
      <c r="C39" s="325">
        <v>9826</v>
      </c>
      <c r="D39" s="325">
        <v>9080</v>
      </c>
      <c r="E39" s="324">
        <v>1522</v>
      </c>
      <c r="F39" s="325">
        <v>785</v>
      </c>
      <c r="G39" s="325">
        <v>737</v>
      </c>
      <c r="H39" s="324">
        <v>4046</v>
      </c>
      <c r="I39" s="325">
        <v>2045</v>
      </c>
      <c r="J39" s="325">
        <v>2001</v>
      </c>
      <c r="K39" s="324">
        <v>2426</v>
      </c>
      <c r="L39" s="325">
        <v>1235</v>
      </c>
      <c r="M39" s="325">
        <v>1191</v>
      </c>
      <c r="N39" s="324">
        <v>5547</v>
      </c>
      <c r="O39" s="325">
        <v>2906</v>
      </c>
      <c r="P39" s="325">
        <v>2641</v>
      </c>
      <c r="Q39" s="324">
        <v>5365</v>
      </c>
      <c r="R39" s="325">
        <v>2855</v>
      </c>
      <c r="S39" s="326">
        <v>2510</v>
      </c>
    </row>
    <row r="40" spans="1:19" ht="16.5" customHeight="1">
      <c r="A40" s="311" t="s">
        <v>23</v>
      </c>
      <c r="B40" s="324">
        <v>19603</v>
      </c>
      <c r="C40" s="325">
        <v>10198</v>
      </c>
      <c r="D40" s="325">
        <v>9405</v>
      </c>
      <c r="E40" s="324">
        <v>1610</v>
      </c>
      <c r="F40" s="325">
        <v>801</v>
      </c>
      <c r="G40" s="325">
        <v>809</v>
      </c>
      <c r="H40" s="324">
        <v>4347</v>
      </c>
      <c r="I40" s="325">
        <v>2209</v>
      </c>
      <c r="J40" s="325">
        <v>2138</v>
      </c>
      <c r="K40" s="324">
        <v>2354</v>
      </c>
      <c r="L40" s="325">
        <v>1202</v>
      </c>
      <c r="M40" s="325">
        <v>1152</v>
      </c>
      <c r="N40" s="324">
        <v>5690</v>
      </c>
      <c r="O40" s="325">
        <v>2979</v>
      </c>
      <c r="P40" s="325">
        <v>2711</v>
      </c>
      <c r="Q40" s="324">
        <v>5602</v>
      </c>
      <c r="R40" s="325">
        <v>3007</v>
      </c>
      <c r="S40" s="326">
        <v>2595</v>
      </c>
    </row>
    <row r="41" spans="1:19" ht="16.5" customHeight="1">
      <c r="A41" s="305" t="s">
        <v>199</v>
      </c>
      <c r="B41" s="324">
        <v>19499</v>
      </c>
      <c r="C41" s="325">
        <v>10186</v>
      </c>
      <c r="D41" s="325">
        <v>9313</v>
      </c>
      <c r="E41" s="324">
        <v>1505</v>
      </c>
      <c r="F41" s="325">
        <v>791</v>
      </c>
      <c r="G41" s="325">
        <v>714</v>
      </c>
      <c r="H41" s="324">
        <v>4229</v>
      </c>
      <c r="I41" s="325">
        <v>2164</v>
      </c>
      <c r="J41" s="325">
        <v>2065</v>
      </c>
      <c r="K41" s="324">
        <v>2440</v>
      </c>
      <c r="L41" s="325">
        <v>1229</v>
      </c>
      <c r="M41" s="325">
        <v>1211</v>
      </c>
      <c r="N41" s="324">
        <v>5730</v>
      </c>
      <c r="O41" s="325">
        <v>3004</v>
      </c>
      <c r="P41" s="325">
        <v>2726</v>
      </c>
      <c r="Q41" s="324">
        <v>5595</v>
      </c>
      <c r="R41" s="325">
        <v>2998</v>
      </c>
      <c r="S41" s="326">
        <v>2597</v>
      </c>
    </row>
    <row r="42" spans="1:19" ht="16.5" customHeight="1">
      <c r="A42" s="305" t="s">
        <v>223</v>
      </c>
      <c r="B42" s="324">
        <v>20192</v>
      </c>
      <c r="C42" s="325">
        <v>10392</v>
      </c>
      <c r="D42" s="325">
        <v>9800</v>
      </c>
      <c r="E42" s="324">
        <v>1638</v>
      </c>
      <c r="F42" s="325">
        <v>803</v>
      </c>
      <c r="G42" s="325">
        <v>835</v>
      </c>
      <c r="H42" s="324">
        <v>4388</v>
      </c>
      <c r="I42" s="325">
        <v>2250</v>
      </c>
      <c r="J42" s="325">
        <v>2138</v>
      </c>
      <c r="K42" s="324">
        <v>2611</v>
      </c>
      <c r="L42" s="325">
        <v>1298</v>
      </c>
      <c r="M42" s="325">
        <v>1313</v>
      </c>
      <c r="N42" s="324">
        <v>5956</v>
      </c>
      <c r="O42" s="325">
        <v>3058</v>
      </c>
      <c r="P42" s="325">
        <v>2898</v>
      </c>
      <c r="Q42" s="324">
        <v>5599</v>
      </c>
      <c r="R42" s="325">
        <v>2983</v>
      </c>
      <c r="S42" s="326">
        <v>2616</v>
      </c>
    </row>
    <row r="43" spans="1:19" s="304" customFormat="1" ht="16.5" customHeight="1">
      <c r="A43" s="309" t="s">
        <v>20</v>
      </c>
      <c r="B43" s="322">
        <v>92591</v>
      </c>
      <c r="C43" s="319">
        <v>48801</v>
      </c>
      <c r="D43" s="319">
        <v>43790</v>
      </c>
      <c r="E43" s="322">
        <v>7556</v>
      </c>
      <c r="F43" s="319">
        <v>3892</v>
      </c>
      <c r="G43" s="319">
        <v>3664</v>
      </c>
      <c r="H43" s="322">
        <v>18477</v>
      </c>
      <c r="I43" s="319">
        <v>9820</v>
      </c>
      <c r="J43" s="319">
        <v>8657</v>
      </c>
      <c r="K43" s="322">
        <v>11750</v>
      </c>
      <c r="L43" s="319">
        <v>6022</v>
      </c>
      <c r="M43" s="319">
        <v>5728</v>
      </c>
      <c r="N43" s="322">
        <v>28824</v>
      </c>
      <c r="O43" s="319">
        <v>15157</v>
      </c>
      <c r="P43" s="319">
        <v>13667</v>
      </c>
      <c r="Q43" s="322">
        <v>25984</v>
      </c>
      <c r="R43" s="319">
        <v>13910</v>
      </c>
      <c r="S43" s="323">
        <v>12074</v>
      </c>
    </row>
    <row r="44" spans="1:19" ht="16.5" customHeight="1">
      <c r="A44" s="305" t="s">
        <v>202</v>
      </c>
      <c r="B44" s="324">
        <v>19591</v>
      </c>
      <c r="C44" s="325">
        <v>10377</v>
      </c>
      <c r="D44" s="325">
        <v>9214</v>
      </c>
      <c r="E44" s="324">
        <v>1569</v>
      </c>
      <c r="F44" s="325">
        <v>816</v>
      </c>
      <c r="G44" s="325">
        <v>753</v>
      </c>
      <c r="H44" s="324">
        <v>4111</v>
      </c>
      <c r="I44" s="325">
        <v>2228</v>
      </c>
      <c r="J44" s="325">
        <v>1883</v>
      </c>
      <c r="K44" s="324">
        <v>2464</v>
      </c>
      <c r="L44" s="325">
        <v>1272</v>
      </c>
      <c r="M44" s="325">
        <v>1192</v>
      </c>
      <c r="N44" s="324">
        <v>6060</v>
      </c>
      <c r="O44" s="325">
        <v>3191</v>
      </c>
      <c r="P44" s="325">
        <v>2869</v>
      </c>
      <c r="Q44" s="324">
        <v>5387</v>
      </c>
      <c r="R44" s="325">
        <v>2870</v>
      </c>
      <c r="S44" s="326">
        <v>2517</v>
      </c>
    </row>
    <row r="45" spans="1:19" ht="16.5" customHeight="1">
      <c r="A45" s="305" t="s">
        <v>226</v>
      </c>
      <c r="B45" s="324">
        <v>19192</v>
      </c>
      <c r="C45" s="325">
        <v>10123</v>
      </c>
      <c r="D45" s="325">
        <v>9069</v>
      </c>
      <c r="E45" s="324">
        <v>1547</v>
      </c>
      <c r="F45" s="325">
        <v>786</v>
      </c>
      <c r="G45" s="325">
        <v>761</v>
      </c>
      <c r="H45" s="324">
        <v>3963</v>
      </c>
      <c r="I45" s="325">
        <v>2119</v>
      </c>
      <c r="J45" s="325">
        <v>1844</v>
      </c>
      <c r="K45" s="324">
        <v>2455</v>
      </c>
      <c r="L45" s="325">
        <v>1239</v>
      </c>
      <c r="M45" s="325">
        <v>1216</v>
      </c>
      <c r="N45" s="324">
        <v>5864</v>
      </c>
      <c r="O45" s="325">
        <v>3090</v>
      </c>
      <c r="P45" s="325">
        <v>2774</v>
      </c>
      <c r="Q45" s="324">
        <v>5363</v>
      </c>
      <c r="R45" s="325">
        <v>2889</v>
      </c>
      <c r="S45" s="326">
        <v>2474</v>
      </c>
    </row>
    <row r="46" spans="1:19" ht="16.5" customHeight="1">
      <c r="A46" s="305" t="s">
        <v>230</v>
      </c>
      <c r="B46" s="324">
        <v>19291</v>
      </c>
      <c r="C46" s="325">
        <v>10152</v>
      </c>
      <c r="D46" s="325">
        <v>9139</v>
      </c>
      <c r="E46" s="324">
        <v>1584</v>
      </c>
      <c r="F46" s="325">
        <v>810</v>
      </c>
      <c r="G46" s="325">
        <v>774</v>
      </c>
      <c r="H46" s="324">
        <v>3814</v>
      </c>
      <c r="I46" s="325">
        <v>1967</v>
      </c>
      <c r="J46" s="325">
        <v>1847</v>
      </c>
      <c r="K46" s="324">
        <v>2396</v>
      </c>
      <c r="L46" s="325">
        <v>1257</v>
      </c>
      <c r="M46" s="325">
        <v>1139</v>
      </c>
      <c r="N46" s="324">
        <v>6064</v>
      </c>
      <c r="O46" s="325">
        <v>3190</v>
      </c>
      <c r="P46" s="325">
        <v>2874</v>
      </c>
      <c r="Q46" s="324">
        <v>5433</v>
      </c>
      <c r="R46" s="325">
        <v>2928</v>
      </c>
      <c r="S46" s="326">
        <v>2505</v>
      </c>
    </row>
    <row r="47" spans="1:19" ht="16.5" customHeight="1">
      <c r="A47" s="305" t="s">
        <v>229</v>
      </c>
      <c r="B47" s="324">
        <v>18283</v>
      </c>
      <c r="C47" s="325">
        <v>9562</v>
      </c>
      <c r="D47" s="325">
        <v>8721</v>
      </c>
      <c r="E47" s="324">
        <v>1491</v>
      </c>
      <c r="F47" s="325">
        <v>745</v>
      </c>
      <c r="G47" s="325">
        <v>746</v>
      </c>
      <c r="H47" s="324">
        <v>3533</v>
      </c>
      <c r="I47" s="325">
        <v>1853</v>
      </c>
      <c r="J47" s="325">
        <v>1680</v>
      </c>
      <c r="K47" s="324">
        <v>2387</v>
      </c>
      <c r="L47" s="325">
        <v>1176</v>
      </c>
      <c r="M47" s="325">
        <v>1211</v>
      </c>
      <c r="N47" s="324">
        <v>5733</v>
      </c>
      <c r="O47" s="325">
        <v>3029</v>
      </c>
      <c r="P47" s="325">
        <v>2704</v>
      </c>
      <c r="Q47" s="324">
        <v>5139</v>
      </c>
      <c r="R47" s="325">
        <v>2759</v>
      </c>
      <c r="S47" s="326">
        <v>2380</v>
      </c>
    </row>
    <row r="48" spans="1:19" ht="16.5" customHeight="1">
      <c r="A48" s="305" t="s">
        <v>233</v>
      </c>
      <c r="B48" s="324">
        <v>16234</v>
      </c>
      <c r="C48" s="325">
        <v>8587</v>
      </c>
      <c r="D48" s="325">
        <v>7647</v>
      </c>
      <c r="E48" s="324">
        <v>1365</v>
      </c>
      <c r="F48" s="325">
        <v>735</v>
      </c>
      <c r="G48" s="325">
        <v>630</v>
      </c>
      <c r="H48" s="324">
        <v>3056</v>
      </c>
      <c r="I48" s="325">
        <v>1653</v>
      </c>
      <c r="J48" s="325">
        <v>1403</v>
      </c>
      <c r="K48" s="324">
        <v>2048</v>
      </c>
      <c r="L48" s="325">
        <v>1078</v>
      </c>
      <c r="M48" s="325">
        <v>970</v>
      </c>
      <c r="N48" s="324">
        <v>5103</v>
      </c>
      <c r="O48" s="325">
        <v>2657</v>
      </c>
      <c r="P48" s="325">
        <v>2446</v>
      </c>
      <c r="Q48" s="324">
        <v>4662</v>
      </c>
      <c r="R48" s="325">
        <v>2464</v>
      </c>
      <c r="S48" s="326">
        <v>2198</v>
      </c>
    </row>
    <row r="49" spans="1:19" s="304" customFormat="1" ht="16.5" customHeight="1">
      <c r="A49" s="309" t="s">
        <v>14</v>
      </c>
      <c r="B49" s="322">
        <v>81171</v>
      </c>
      <c r="C49" s="319">
        <v>41415</v>
      </c>
      <c r="D49" s="319">
        <v>39756</v>
      </c>
      <c r="E49" s="322">
        <v>6709</v>
      </c>
      <c r="F49" s="319">
        <v>3474</v>
      </c>
      <c r="G49" s="319">
        <v>3235</v>
      </c>
      <c r="H49" s="322">
        <v>15007</v>
      </c>
      <c r="I49" s="319">
        <v>7636</v>
      </c>
      <c r="J49" s="319">
        <v>7371</v>
      </c>
      <c r="K49" s="322">
        <v>11103</v>
      </c>
      <c r="L49" s="319">
        <v>5443</v>
      </c>
      <c r="M49" s="319">
        <v>5660</v>
      </c>
      <c r="N49" s="322">
        <v>25294</v>
      </c>
      <c r="O49" s="319">
        <v>13036</v>
      </c>
      <c r="P49" s="319">
        <v>12258</v>
      </c>
      <c r="Q49" s="322">
        <v>23058</v>
      </c>
      <c r="R49" s="319">
        <v>11826</v>
      </c>
      <c r="S49" s="323">
        <v>11232</v>
      </c>
    </row>
    <row r="50" spans="1:19" ht="16.5" customHeight="1">
      <c r="A50" s="305" t="s">
        <v>231</v>
      </c>
      <c r="B50" s="324">
        <v>15888</v>
      </c>
      <c r="C50" s="325">
        <v>8220</v>
      </c>
      <c r="D50" s="325">
        <v>7668</v>
      </c>
      <c r="E50" s="324">
        <v>1353</v>
      </c>
      <c r="F50" s="325">
        <v>704</v>
      </c>
      <c r="G50" s="325">
        <v>649</v>
      </c>
      <c r="H50" s="324">
        <v>3015</v>
      </c>
      <c r="I50" s="325">
        <v>1545</v>
      </c>
      <c r="J50" s="325">
        <v>1470</v>
      </c>
      <c r="K50" s="324">
        <v>2144</v>
      </c>
      <c r="L50" s="325">
        <v>1089</v>
      </c>
      <c r="M50" s="325">
        <v>1055</v>
      </c>
      <c r="N50" s="324">
        <v>5013</v>
      </c>
      <c r="O50" s="325">
        <v>2595</v>
      </c>
      <c r="P50" s="325">
        <v>2418</v>
      </c>
      <c r="Q50" s="324">
        <v>4363</v>
      </c>
      <c r="R50" s="325">
        <v>2287</v>
      </c>
      <c r="S50" s="326">
        <v>2076</v>
      </c>
    </row>
    <row r="51" spans="1:19" ht="16.5" customHeight="1">
      <c r="A51" s="305" t="s">
        <v>212</v>
      </c>
      <c r="B51" s="324">
        <v>15780</v>
      </c>
      <c r="C51" s="325">
        <v>8117</v>
      </c>
      <c r="D51" s="325">
        <v>7663</v>
      </c>
      <c r="E51" s="324">
        <v>1375</v>
      </c>
      <c r="F51" s="325">
        <v>738</v>
      </c>
      <c r="G51" s="325">
        <v>637</v>
      </c>
      <c r="H51" s="324">
        <v>2900</v>
      </c>
      <c r="I51" s="325">
        <v>1493</v>
      </c>
      <c r="J51" s="325">
        <v>1407</v>
      </c>
      <c r="K51" s="324">
        <v>2104</v>
      </c>
      <c r="L51" s="325">
        <v>1039</v>
      </c>
      <c r="M51" s="325">
        <v>1065</v>
      </c>
      <c r="N51" s="324">
        <v>4987</v>
      </c>
      <c r="O51" s="325">
        <v>2578</v>
      </c>
      <c r="P51" s="325">
        <v>2409</v>
      </c>
      <c r="Q51" s="324">
        <v>4414</v>
      </c>
      <c r="R51" s="325">
        <v>2269</v>
      </c>
      <c r="S51" s="326">
        <v>2145</v>
      </c>
    </row>
    <row r="52" spans="1:19" ht="16.5" customHeight="1">
      <c r="A52" s="305" t="s">
        <v>232</v>
      </c>
      <c r="B52" s="324">
        <v>15885</v>
      </c>
      <c r="C52" s="325">
        <v>8063</v>
      </c>
      <c r="D52" s="325">
        <v>7822</v>
      </c>
      <c r="E52" s="324">
        <v>1303</v>
      </c>
      <c r="F52" s="325">
        <v>661</v>
      </c>
      <c r="G52" s="325">
        <v>642</v>
      </c>
      <c r="H52" s="324">
        <v>2899</v>
      </c>
      <c r="I52" s="325">
        <v>1470</v>
      </c>
      <c r="J52" s="325">
        <v>1429</v>
      </c>
      <c r="K52" s="324">
        <v>2120</v>
      </c>
      <c r="L52" s="325">
        <v>1046</v>
      </c>
      <c r="M52" s="325">
        <v>1074</v>
      </c>
      <c r="N52" s="324">
        <v>5041</v>
      </c>
      <c r="O52" s="325">
        <v>2594</v>
      </c>
      <c r="P52" s="325">
        <v>2447</v>
      </c>
      <c r="Q52" s="324">
        <v>4522</v>
      </c>
      <c r="R52" s="325">
        <v>2292</v>
      </c>
      <c r="S52" s="326">
        <v>2230</v>
      </c>
    </row>
    <row r="53" spans="1:19" ht="16.5" customHeight="1">
      <c r="A53" s="305" t="s">
        <v>224</v>
      </c>
      <c r="B53" s="324">
        <v>16363</v>
      </c>
      <c r="C53" s="325">
        <v>8298</v>
      </c>
      <c r="D53" s="325">
        <v>8065</v>
      </c>
      <c r="E53" s="324">
        <v>1327</v>
      </c>
      <c r="F53" s="325">
        <v>674</v>
      </c>
      <c r="G53" s="325">
        <v>653</v>
      </c>
      <c r="H53" s="324">
        <v>3013</v>
      </c>
      <c r="I53" s="325">
        <v>1544</v>
      </c>
      <c r="J53" s="325">
        <v>1469</v>
      </c>
      <c r="K53" s="324">
        <v>2242</v>
      </c>
      <c r="L53" s="325">
        <v>1110</v>
      </c>
      <c r="M53" s="325">
        <v>1132</v>
      </c>
      <c r="N53" s="324">
        <v>5015</v>
      </c>
      <c r="O53" s="325">
        <v>2539</v>
      </c>
      <c r="P53" s="325">
        <v>2476</v>
      </c>
      <c r="Q53" s="324">
        <v>4766</v>
      </c>
      <c r="R53" s="325">
        <v>2431</v>
      </c>
      <c r="S53" s="326">
        <v>2335</v>
      </c>
    </row>
    <row r="54" spans="1:19" ht="16.5" customHeight="1">
      <c r="A54" s="305" t="s">
        <v>187</v>
      </c>
      <c r="B54" s="324">
        <v>17255</v>
      </c>
      <c r="C54" s="325">
        <v>8717</v>
      </c>
      <c r="D54" s="325">
        <v>8538</v>
      </c>
      <c r="E54" s="324">
        <v>1351</v>
      </c>
      <c r="F54" s="325">
        <v>697</v>
      </c>
      <c r="G54" s="325">
        <v>654</v>
      </c>
      <c r="H54" s="324">
        <v>3180</v>
      </c>
      <c r="I54" s="325">
        <v>1584</v>
      </c>
      <c r="J54" s="325">
        <v>1596</v>
      </c>
      <c r="K54" s="324">
        <v>2493</v>
      </c>
      <c r="L54" s="325">
        <v>1159</v>
      </c>
      <c r="M54" s="325">
        <v>1334</v>
      </c>
      <c r="N54" s="324">
        <v>5238</v>
      </c>
      <c r="O54" s="325">
        <v>2730</v>
      </c>
      <c r="P54" s="325">
        <v>2508</v>
      </c>
      <c r="Q54" s="324">
        <v>4993</v>
      </c>
      <c r="R54" s="325">
        <v>2547</v>
      </c>
      <c r="S54" s="326">
        <v>2446</v>
      </c>
    </row>
    <row r="55" spans="1:19" s="304" customFormat="1" ht="16.5" customHeight="1">
      <c r="A55" s="309" t="s">
        <v>9</v>
      </c>
      <c r="B55" s="322">
        <v>108425</v>
      </c>
      <c r="C55" s="319">
        <v>54511</v>
      </c>
      <c r="D55" s="319">
        <v>53914</v>
      </c>
      <c r="E55" s="322">
        <v>7356</v>
      </c>
      <c r="F55" s="319">
        <v>3851</v>
      </c>
      <c r="G55" s="319">
        <v>3505</v>
      </c>
      <c r="H55" s="322">
        <v>20465</v>
      </c>
      <c r="I55" s="319">
        <v>10173</v>
      </c>
      <c r="J55" s="319">
        <v>10292</v>
      </c>
      <c r="K55" s="322">
        <v>16304</v>
      </c>
      <c r="L55" s="319">
        <v>7906</v>
      </c>
      <c r="M55" s="319">
        <v>8398</v>
      </c>
      <c r="N55" s="322">
        <v>31842</v>
      </c>
      <c r="O55" s="319">
        <v>16357</v>
      </c>
      <c r="P55" s="319">
        <v>15485</v>
      </c>
      <c r="Q55" s="322">
        <v>32458</v>
      </c>
      <c r="R55" s="319">
        <v>16224</v>
      </c>
      <c r="S55" s="323">
        <v>16234</v>
      </c>
    </row>
    <row r="56" spans="1:19" ht="16.5" customHeight="1">
      <c r="A56" s="305" t="s">
        <v>188</v>
      </c>
      <c r="B56" s="324">
        <v>18151</v>
      </c>
      <c r="C56" s="325">
        <v>9191</v>
      </c>
      <c r="D56" s="325">
        <v>8960</v>
      </c>
      <c r="E56" s="324">
        <v>1391</v>
      </c>
      <c r="F56" s="325">
        <v>730</v>
      </c>
      <c r="G56" s="325">
        <v>661</v>
      </c>
      <c r="H56" s="324">
        <v>3404</v>
      </c>
      <c r="I56" s="325">
        <v>1657</v>
      </c>
      <c r="J56" s="325">
        <v>1747</v>
      </c>
      <c r="K56" s="324">
        <v>2692</v>
      </c>
      <c r="L56" s="325">
        <v>1312</v>
      </c>
      <c r="M56" s="325">
        <v>1380</v>
      </c>
      <c r="N56" s="324">
        <v>5470</v>
      </c>
      <c r="O56" s="325">
        <v>2873</v>
      </c>
      <c r="P56" s="325">
        <v>2597</v>
      </c>
      <c r="Q56" s="324">
        <v>5194</v>
      </c>
      <c r="R56" s="325">
        <v>2619</v>
      </c>
      <c r="S56" s="326">
        <v>2575</v>
      </c>
    </row>
    <row r="57" spans="1:19" ht="16.5" customHeight="1">
      <c r="A57" s="305" t="s">
        <v>186</v>
      </c>
      <c r="B57" s="324">
        <v>20851</v>
      </c>
      <c r="C57" s="325">
        <v>10608</v>
      </c>
      <c r="D57" s="325">
        <v>10243</v>
      </c>
      <c r="E57" s="324">
        <v>1442</v>
      </c>
      <c r="F57" s="325">
        <v>742</v>
      </c>
      <c r="G57" s="325">
        <v>700</v>
      </c>
      <c r="H57" s="324">
        <v>3940</v>
      </c>
      <c r="I57" s="325">
        <v>1998</v>
      </c>
      <c r="J57" s="325">
        <v>1942</v>
      </c>
      <c r="K57" s="324">
        <v>3103</v>
      </c>
      <c r="L57" s="325">
        <v>1515</v>
      </c>
      <c r="M57" s="325">
        <v>1588</v>
      </c>
      <c r="N57" s="324">
        <v>6226</v>
      </c>
      <c r="O57" s="325">
        <v>3258</v>
      </c>
      <c r="P57" s="325">
        <v>2968</v>
      </c>
      <c r="Q57" s="324">
        <v>6140</v>
      </c>
      <c r="R57" s="325">
        <v>3095</v>
      </c>
      <c r="S57" s="326">
        <v>3045</v>
      </c>
    </row>
    <row r="58" spans="1:19" ht="16.5" customHeight="1">
      <c r="A58" s="305" t="s">
        <v>185</v>
      </c>
      <c r="B58" s="324">
        <v>23165</v>
      </c>
      <c r="C58" s="325">
        <v>11680</v>
      </c>
      <c r="D58" s="325">
        <v>11485</v>
      </c>
      <c r="E58" s="324">
        <v>1572</v>
      </c>
      <c r="F58" s="325">
        <v>849</v>
      </c>
      <c r="G58" s="325">
        <v>723</v>
      </c>
      <c r="H58" s="324">
        <v>4337</v>
      </c>
      <c r="I58" s="325">
        <v>2183</v>
      </c>
      <c r="J58" s="325">
        <v>2154</v>
      </c>
      <c r="K58" s="324">
        <v>3474</v>
      </c>
      <c r="L58" s="325">
        <v>1679</v>
      </c>
      <c r="M58" s="325">
        <v>1795</v>
      </c>
      <c r="N58" s="324">
        <v>6785</v>
      </c>
      <c r="O58" s="325">
        <v>3491</v>
      </c>
      <c r="P58" s="325">
        <v>3294</v>
      </c>
      <c r="Q58" s="324">
        <v>6997</v>
      </c>
      <c r="R58" s="325">
        <v>3478</v>
      </c>
      <c r="S58" s="326">
        <v>3519</v>
      </c>
    </row>
    <row r="59" spans="1:19" ht="16.5" customHeight="1">
      <c r="A59" s="305" t="s">
        <v>183</v>
      </c>
      <c r="B59" s="324">
        <v>23169</v>
      </c>
      <c r="C59" s="325">
        <v>11553</v>
      </c>
      <c r="D59" s="325">
        <v>11616</v>
      </c>
      <c r="E59" s="324">
        <v>1583</v>
      </c>
      <c r="F59" s="325">
        <v>829</v>
      </c>
      <c r="G59" s="325">
        <v>754</v>
      </c>
      <c r="H59" s="324">
        <v>4401</v>
      </c>
      <c r="I59" s="325">
        <v>2187</v>
      </c>
      <c r="J59" s="325">
        <v>2214</v>
      </c>
      <c r="K59" s="324">
        <v>3556</v>
      </c>
      <c r="L59" s="325">
        <v>1717</v>
      </c>
      <c r="M59" s="325">
        <v>1839</v>
      </c>
      <c r="N59" s="324">
        <v>6680</v>
      </c>
      <c r="O59" s="325">
        <v>3357</v>
      </c>
      <c r="P59" s="325">
        <v>3323</v>
      </c>
      <c r="Q59" s="324">
        <v>6949</v>
      </c>
      <c r="R59" s="325">
        <v>3463</v>
      </c>
      <c r="S59" s="326">
        <v>3486</v>
      </c>
    </row>
    <row r="60" spans="1:19" ht="16.5" customHeight="1">
      <c r="A60" s="305" t="s">
        <v>184</v>
      </c>
      <c r="B60" s="324">
        <v>23089</v>
      </c>
      <c r="C60" s="325">
        <v>11479</v>
      </c>
      <c r="D60" s="325">
        <v>11610</v>
      </c>
      <c r="E60" s="324">
        <v>1368</v>
      </c>
      <c r="F60" s="325">
        <v>701</v>
      </c>
      <c r="G60" s="325">
        <v>667</v>
      </c>
      <c r="H60" s="324">
        <v>4383</v>
      </c>
      <c r="I60" s="325">
        <v>2148</v>
      </c>
      <c r="J60" s="325">
        <v>2235</v>
      </c>
      <c r="K60" s="324">
        <v>3479</v>
      </c>
      <c r="L60" s="325">
        <v>1683</v>
      </c>
      <c r="M60" s="325">
        <v>1796</v>
      </c>
      <c r="N60" s="324">
        <v>6681</v>
      </c>
      <c r="O60" s="325">
        <v>3378</v>
      </c>
      <c r="P60" s="325">
        <v>3303</v>
      </c>
      <c r="Q60" s="324">
        <v>7178</v>
      </c>
      <c r="R60" s="325">
        <v>3569</v>
      </c>
      <c r="S60" s="326">
        <v>3609</v>
      </c>
    </row>
    <row r="61" spans="1:19" s="304" customFormat="1" ht="16.5" customHeight="1">
      <c r="A61" s="309" t="s">
        <v>59</v>
      </c>
      <c r="B61" s="322">
        <v>111086</v>
      </c>
      <c r="C61" s="319">
        <v>55016</v>
      </c>
      <c r="D61" s="319">
        <v>56070</v>
      </c>
      <c r="E61" s="322">
        <v>6865</v>
      </c>
      <c r="F61" s="319">
        <v>3634</v>
      </c>
      <c r="G61" s="319">
        <v>3231</v>
      </c>
      <c r="H61" s="322">
        <v>21551</v>
      </c>
      <c r="I61" s="319">
        <v>10387</v>
      </c>
      <c r="J61" s="319">
        <v>11164</v>
      </c>
      <c r="K61" s="322">
        <v>16217</v>
      </c>
      <c r="L61" s="319">
        <v>8041</v>
      </c>
      <c r="M61" s="319">
        <v>8176</v>
      </c>
      <c r="N61" s="322">
        <v>31402</v>
      </c>
      <c r="O61" s="319">
        <v>15729</v>
      </c>
      <c r="P61" s="319">
        <v>15673</v>
      </c>
      <c r="Q61" s="322">
        <v>35051</v>
      </c>
      <c r="R61" s="319">
        <v>17225</v>
      </c>
      <c r="S61" s="323">
        <v>17826</v>
      </c>
    </row>
    <row r="62" spans="1:19" ht="16.5" customHeight="1">
      <c r="A62" s="305" t="s">
        <v>182</v>
      </c>
      <c r="B62" s="324">
        <v>23628</v>
      </c>
      <c r="C62" s="325">
        <v>11543</v>
      </c>
      <c r="D62" s="325">
        <v>12085</v>
      </c>
      <c r="E62" s="324">
        <v>1456</v>
      </c>
      <c r="F62" s="325">
        <v>746</v>
      </c>
      <c r="G62" s="325">
        <v>710</v>
      </c>
      <c r="H62" s="324">
        <v>4526</v>
      </c>
      <c r="I62" s="325">
        <v>2135</v>
      </c>
      <c r="J62" s="325">
        <v>2391</v>
      </c>
      <c r="K62" s="324">
        <v>3445</v>
      </c>
      <c r="L62" s="325">
        <v>1685</v>
      </c>
      <c r="M62" s="325">
        <v>1760</v>
      </c>
      <c r="N62" s="324">
        <v>6777</v>
      </c>
      <c r="O62" s="325">
        <v>3383</v>
      </c>
      <c r="P62" s="325">
        <v>3394</v>
      </c>
      <c r="Q62" s="324">
        <v>7424</v>
      </c>
      <c r="R62" s="325">
        <v>3594</v>
      </c>
      <c r="S62" s="326">
        <v>3830</v>
      </c>
    </row>
    <row r="63" spans="1:19" ht="16.5" customHeight="1">
      <c r="A63" s="305" t="s">
        <v>181</v>
      </c>
      <c r="B63" s="324">
        <v>20510</v>
      </c>
      <c r="C63" s="325">
        <v>10235</v>
      </c>
      <c r="D63" s="325">
        <v>10275</v>
      </c>
      <c r="E63" s="324">
        <v>1327</v>
      </c>
      <c r="F63" s="325">
        <v>730</v>
      </c>
      <c r="G63" s="325">
        <v>597</v>
      </c>
      <c r="H63" s="324">
        <v>3916</v>
      </c>
      <c r="I63" s="325">
        <v>1901</v>
      </c>
      <c r="J63" s="325">
        <v>2015</v>
      </c>
      <c r="K63" s="324">
        <v>3016</v>
      </c>
      <c r="L63" s="325">
        <v>1479</v>
      </c>
      <c r="M63" s="325">
        <v>1537</v>
      </c>
      <c r="N63" s="324">
        <v>5780</v>
      </c>
      <c r="O63" s="325">
        <v>2907</v>
      </c>
      <c r="P63" s="325">
        <v>2873</v>
      </c>
      <c r="Q63" s="324">
        <v>6471</v>
      </c>
      <c r="R63" s="325">
        <v>3218</v>
      </c>
      <c r="S63" s="326">
        <v>3253</v>
      </c>
    </row>
    <row r="64" spans="1:19" ht="16.5" customHeight="1">
      <c r="A64" s="305" t="s">
        <v>180</v>
      </c>
      <c r="B64" s="324">
        <v>22439</v>
      </c>
      <c r="C64" s="325">
        <v>10983</v>
      </c>
      <c r="D64" s="325">
        <v>11456</v>
      </c>
      <c r="E64" s="324">
        <v>1382</v>
      </c>
      <c r="F64" s="325">
        <v>723</v>
      </c>
      <c r="G64" s="325">
        <v>659</v>
      </c>
      <c r="H64" s="324">
        <v>4371</v>
      </c>
      <c r="I64" s="325">
        <v>2095</v>
      </c>
      <c r="J64" s="325">
        <v>2276</v>
      </c>
      <c r="K64" s="324">
        <v>3398</v>
      </c>
      <c r="L64" s="325">
        <v>1678</v>
      </c>
      <c r="M64" s="325">
        <v>1720</v>
      </c>
      <c r="N64" s="324">
        <v>6269</v>
      </c>
      <c r="O64" s="325">
        <v>3090</v>
      </c>
      <c r="P64" s="325">
        <v>3179</v>
      </c>
      <c r="Q64" s="324">
        <v>7019</v>
      </c>
      <c r="R64" s="325">
        <v>3397</v>
      </c>
      <c r="S64" s="326">
        <v>3622</v>
      </c>
    </row>
    <row r="65" spans="1:19" ht="16.5" customHeight="1">
      <c r="A65" s="305" t="s">
        <v>179</v>
      </c>
      <c r="B65" s="324">
        <v>22389</v>
      </c>
      <c r="C65" s="325">
        <v>11240</v>
      </c>
      <c r="D65" s="325">
        <v>11149</v>
      </c>
      <c r="E65" s="324">
        <v>1376</v>
      </c>
      <c r="F65" s="325">
        <v>745</v>
      </c>
      <c r="G65" s="325">
        <v>631</v>
      </c>
      <c r="H65" s="324">
        <v>4415</v>
      </c>
      <c r="I65" s="325">
        <v>2189</v>
      </c>
      <c r="J65" s="325">
        <v>2226</v>
      </c>
      <c r="K65" s="324">
        <v>3208</v>
      </c>
      <c r="L65" s="325">
        <v>1596</v>
      </c>
      <c r="M65" s="325">
        <v>1612</v>
      </c>
      <c r="N65" s="324">
        <v>6283</v>
      </c>
      <c r="O65" s="325">
        <v>3168</v>
      </c>
      <c r="P65" s="325">
        <v>3115</v>
      </c>
      <c r="Q65" s="324">
        <v>7107</v>
      </c>
      <c r="R65" s="325">
        <v>3542</v>
      </c>
      <c r="S65" s="326">
        <v>3565</v>
      </c>
    </row>
    <row r="66" spans="1:19" ht="16.5" customHeight="1">
      <c r="A66" s="305" t="s">
        <v>143</v>
      </c>
      <c r="B66" s="324">
        <v>22120</v>
      </c>
      <c r="C66" s="325">
        <v>11015</v>
      </c>
      <c r="D66" s="325">
        <v>11105</v>
      </c>
      <c r="E66" s="324">
        <v>1324</v>
      </c>
      <c r="F66" s="325">
        <v>690</v>
      </c>
      <c r="G66" s="325">
        <v>634</v>
      </c>
      <c r="H66" s="324">
        <v>4323</v>
      </c>
      <c r="I66" s="325">
        <v>2067</v>
      </c>
      <c r="J66" s="325">
        <v>2256</v>
      </c>
      <c r="K66" s="324">
        <v>3150</v>
      </c>
      <c r="L66" s="325">
        <v>1603</v>
      </c>
      <c r="M66" s="325">
        <v>1547</v>
      </c>
      <c r="N66" s="324">
        <v>6293</v>
      </c>
      <c r="O66" s="325">
        <v>3181</v>
      </c>
      <c r="P66" s="325">
        <v>3112</v>
      </c>
      <c r="Q66" s="324">
        <v>7030</v>
      </c>
      <c r="R66" s="325">
        <v>3474</v>
      </c>
      <c r="S66" s="326">
        <v>3556</v>
      </c>
    </row>
    <row r="67" spans="1:19" s="304" customFormat="1" ht="16.5" customHeight="1">
      <c r="A67" s="309" t="s">
        <v>65</v>
      </c>
      <c r="B67" s="322">
        <v>126940</v>
      </c>
      <c r="C67" s="319">
        <v>63045</v>
      </c>
      <c r="D67" s="319">
        <v>63895</v>
      </c>
      <c r="E67" s="322">
        <v>7964</v>
      </c>
      <c r="F67" s="319">
        <v>4042</v>
      </c>
      <c r="G67" s="319">
        <v>3922</v>
      </c>
      <c r="H67" s="322">
        <v>26012</v>
      </c>
      <c r="I67" s="319">
        <v>12633</v>
      </c>
      <c r="J67" s="319">
        <v>13379</v>
      </c>
      <c r="K67" s="322">
        <v>17172</v>
      </c>
      <c r="L67" s="319">
        <v>8411</v>
      </c>
      <c r="M67" s="319">
        <v>8761</v>
      </c>
      <c r="N67" s="322">
        <v>36735</v>
      </c>
      <c r="O67" s="319">
        <v>18182</v>
      </c>
      <c r="P67" s="319">
        <v>18553</v>
      </c>
      <c r="Q67" s="322">
        <v>39057</v>
      </c>
      <c r="R67" s="319">
        <v>19777</v>
      </c>
      <c r="S67" s="323">
        <v>19280</v>
      </c>
    </row>
    <row r="68" spans="1:19" ht="16.5" customHeight="1">
      <c r="A68" s="305" t="s">
        <v>178</v>
      </c>
      <c r="B68" s="324">
        <v>24920</v>
      </c>
      <c r="C68" s="325">
        <v>12444</v>
      </c>
      <c r="D68" s="325">
        <v>12476</v>
      </c>
      <c r="E68" s="324">
        <v>1469</v>
      </c>
      <c r="F68" s="325">
        <v>774</v>
      </c>
      <c r="G68" s="325">
        <v>695</v>
      </c>
      <c r="H68" s="324">
        <v>5013</v>
      </c>
      <c r="I68" s="325">
        <v>2437</v>
      </c>
      <c r="J68" s="325">
        <v>2576</v>
      </c>
      <c r="K68" s="324">
        <v>3430</v>
      </c>
      <c r="L68" s="325">
        <v>1734</v>
      </c>
      <c r="M68" s="325">
        <v>1696</v>
      </c>
      <c r="N68" s="324">
        <v>7185</v>
      </c>
      <c r="O68" s="325">
        <v>3603</v>
      </c>
      <c r="P68" s="325">
        <v>3582</v>
      </c>
      <c r="Q68" s="324">
        <v>7823</v>
      </c>
      <c r="R68" s="325">
        <v>3896</v>
      </c>
      <c r="S68" s="326">
        <v>3927</v>
      </c>
    </row>
    <row r="69" spans="1:19" ht="16.5" customHeight="1">
      <c r="A69" s="305" t="s">
        <v>194</v>
      </c>
      <c r="B69" s="324">
        <v>25186</v>
      </c>
      <c r="C69" s="325">
        <v>12434</v>
      </c>
      <c r="D69" s="325">
        <v>12752</v>
      </c>
      <c r="E69" s="324">
        <v>1569</v>
      </c>
      <c r="F69" s="325">
        <v>770</v>
      </c>
      <c r="G69" s="325">
        <v>799</v>
      </c>
      <c r="H69" s="324">
        <v>5098</v>
      </c>
      <c r="I69" s="325">
        <v>2447</v>
      </c>
      <c r="J69" s="325">
        <v>2651</v>
      </c>
      <c r="K69" s="324">
        <v>3414</v>
      </c>
      <c r="L69" s="325">
        <v>1680</v>
      </c>
      <c r="M69" s="325">
        <v>1734</v>
      </c>
      <c r="N69" s="324">
        <v>7183</v>
      </c>
      <c r="O69" s="325">
        <v>3574</v>
      </c>
      <c r="P69" s="325">
        <v>3609</v>
      </c>
      <c r="Q69" s="324">
        <v>7922</v>
      </c>
      <c r="R69" s="325">
        <v>3963</v>
      </c>
      <c r="S69" s="326">
        <v>3959</v>
      </c>
    </row>
    <row r="70" spans="1:19" ht="16.5" customHeight="1">
      <c r="A70" s="305" t="s">
        <v>140</v>
      </c>
      <c r="B70" s="324">
        <v>25210</v>
      </c>
      <c r="C70" s="325">
        <v>12556</v>
      </c>
      <c r="D70" s="325">
        <v>12654</v>
      </c>
      <c r="E70" s="324">
        <v>1598</v>
      </c>
      <c r="F70" s="325">
        <v>820</v>
      </c>
      <c r="G70" s="325">
        <v>778</v>
      </c>
      <c r="H70" s="324">
        <v>5213</v>
      </c>
      <c r="I70" s="325">
        <v>2490</v>
      </c>
      <c r="J70" s="325">
        <v>2723</v>
      </c>
      <c r="K70" s="324">
        <v>3428</v>
      </c>
      <c r="L70" s="325">
        <v>1676</v>
      </c>
      <c r="M70" s="325">
        <v>1752</v>
      </c>
      <c r="N70" s="324">
        <v>7231</v>
      </c>
      <c r="O70" s="325">
        <v>3626</v>
      </c>
      <c r="P70" s="325">
        <v>3605</v>
      </c>
      <c r="Q70" s="324">
        <v>7740</v>
      </c>
      <c r="R70" s="325">
        <v>3944</v>
      </c>
      <c r="S70" s="326">
        <v>3796</v>
      </c>
    </row>
    <row r="71" spans="1:19" ht="16.5" customHeight="1">
      <c r="A71" s="305" t="s">
        <v>173</v>
      </c>
      <c r="B71" s="324">
        <v>26184</v>
      </c>
      <c r="C71" s="325">
        <v>12974</v>
      </c>
      <c r="D71" s="325">
        <v>13210</v>
      </c>
      <c r="E71" s="324">
        <v>1654</v>
      </c>
      <c r="F71" s="325">
        <v>828</v>
      </c>
      <c r="G71" s="325">
        <v>826</v>
      </c>
      <c r="H71" s="324">
        <v>5392</v>
      </c>
      <c r="I71" s="325">
        <v>2591</v>
      </c>
      <c r="J71" s="325">
        <v>2801</v>
      </c>
      <c r="K71" s="324">
        <v>3532</v>
      </c>
      <c r="L71" s="325">
        <v>1729</v>
      </c>
      <c r="M71" s="325">
        <v>1803</v>
      </c>
      <c r="N71" s="324">
        <v>7638</v>
      </c>
      <c r="O71" s="325">
        <v>3738</v>
      </c>
      <c r="P71" s="325">
        <v>3900</v>
      </c>
      <c r="Q71" s="324">
        <v>7968</v>
      </c>
      <c r="R71" s="325">
        <v>4088</v>
      </c>
      <c r="S71" s="326">
        <v>3880</v>
      </c>
    </row>
    <row r="72" spans="1:19" ht="16.5" customHeight="1">
      <c r="A72" s="305" t="s">
        <v>193</v>
      </c>
      <c r="B72" s="324">
        <v>25440</v>
      </c>
      <c r="C72" s="325">
        <v>12637</v>
      </c>
      <c r="D72" s="325">
        <v>12803</v>
      </c>
      <c r="E72" s="324">
        <v>1674</v>
      </c>
      <c r="F72" s="325">
        <v>850</v>
      </c>
      <c r="G72" s="325">
        <v>824</v>
      </c>
      <c r="H72" s="324">
        <v>5296</v>
      </c>
      <c r="I72" s="325">
        <v>2668</v>
      </c>
      <c r="J72" s="325">
        <v>2628</v>
      </c>
      <c r="K72" s="324">
        <v>3368</v>
      </c>
      <c r="L72" s="325">
        <v>1592</v>
      </c>
      <c r="M72" s="325">
        <v>1776</v>
      </c>
      <c r="N72" s="324">
        <v>7498</v>
      </c>
      <c r="O72" s="325">
        <v>3641</v>
      </c>
      <c r="P72" s="325">
        <v>3857</v>
      </c>
      <c r="Q72" s="324">
        <v>7604</v>
      </c>
      <c r="R72" s="325">
        <v>3886</v>
      </c>
      <c r="S72" s="326">
        <v>3718</v>
      </c>
    </row>
    <row r="73" spans="1:19" s="304" customFormat="1" ht="16.5" customHeight="1">
      <c r="A73" s="309" t="s">
        <v>71</v>
      </c>
      <c r="B73" s="322">
        <v>116214</v>
      </c>
      <c r="C73" s="319">
        <v>57278</v>
      </c>
      <c r="D73" s="319">
        <v>58936</v>
      </c>
      <c r="E73" s="322">
        <v>7846</v>
      </c>
      <c r="F73" s="319">
        <v>3875</v>
      </c>
      <c r="G73" s="319">
        <v>3971</v>
      </c>
      <c r="H73" s="322">
        <v>24006</v>
      </c>
      <c r="I73" s="319">
        <v>11670</v>
      </c>
      <c r="J73" s="319">
        <v>12336</v>
      </c>
      <c r="K73" s="322">
        <v>15610</v>
      </c>
      <c r="L73" s="319">
        <v>7395</v>
      </c>
      <c r="M73" s="319">
        <v>8215</v>
      </c>
      <c r="N73" s="322">
        <v>35817</v>
      </c>
      <c r="O73" s="319">
        <v>17551</v>
      </c>
      <c r="P73" s="319">
        <v>18266</v>
      </c>
      <c r="Q73" s="322">
        <v>32935</v>
      </c>
      <c r="R73" s="319">
        <v>16787</v>
      </c>
      <c r="S73" s="323">
        <v>16148</v>
      </c>
    </row>
    <row r="74" spans="1:19" ht="16.5" customHeight="1">
      <c r="A74" s="305" t="s">
        <v>141</v>
      </c>
      <c r="B74" s="324">
        <v>24051</v>
      </c>
      <c r="C74" s="325">
        <v>11883</v>
      </c>
      <c r="D74" s="325">
        <v>12168</v>
      </c>
      <c r="E74" s="324">
        <v>1617</v>
      </c>
      <c r="F74" s="325">
        <v>795</v>
      </c>
      <c r="G74" s="325">
        <v>822</v>
      </c>
      <c r="H74" s="324">
        <v>5096</v>
      </c>
      <c r="I74" s="325">
        <v>2448</v>
      </c>
      <c r="J74" s="325">
        <v>2648</v>
      </c>
      <c r="K74" s="324">
        <v>3174</v>
      </c>
      <c r="L74" s="325">
        <v>1549</v>
      </c>
      <c r="M74" s="325">
        <v>1625</v>
      </c>
      <c r="N74" s="324">
        <v>7144</v>
      </c>
      <c r="O74" s="325">
        <v>3471</v>
      </c>
      <c r="P74" s="325">
        <v>3673</v>
      </c>
      <c r="Q74" s="324">
        <v>7020</v>
      </c>
      <c r="R74" s="325">
        <v>3620</v>
      </c>
      <c r="S74" s="326">
        <v>3400</v>
      </c>
    </row>
    <row r="75" spans="1:19" ht="16.5" customHeight="1">
      <c r="A75" s="305" t="s">
        <v>175</v>
      </c>
      <c r="B75" s="324">
        <v>25324</v>
      </c>
      <c r="C75" s="325">
        <v>12470</v>
      </c>
      <c r="D75" s="325">
        <v>12854</v>
      </c>
      <c r="E75" s="324">
        <v>1604</v>
      </c>
      <c r="F75" s="325">
        <v>784</v>
      </c>
      <c r="G75" s="325">
        <v>820</v>
      </c>
      <c r="H75" s="324">
        <v>5214</v>
      </c>
      <c r="I75" s="325">
        <v>2536</v>
      </c>
      <c r="J75" s="325">
        <v>2678</v>
      </c>
      <c r="K75" s="324">
        <v>3365</v>
      </c>
      <c r="L75" s="325">
        <v>1597</v>
      </c>
      <c r="M75" s="325">
        <v>1768</v>
      </c>
      <c r="N75" s="324">
        <v>7749</v>
      </c>
      <c r="O75" s="325">
        <v>3880</v>
      </c>
      <c r="P75" s="325">
        <v>3869</v>
      </c>
      <c r="Q75" s="324">
        <v>7392</v>
      </c>
      <c r="R75" s="325">
        <v>3673</v>
      </c>
      <c r="S75" s="326">
        <v>3719</v>
      </c>
    </row>
    <row r="76" spans="1:19" ht="16.5" customHeight="1">
      <c r="A76" s="305" t="s">
        <v>144</v>
      </c>
      <c r="B76" s="324">
        <v>22854</v>
      </c>
      <c r="C76" s="325">
        <v>11160</v>
      </c>
      <c r="D76" s="325">
        <v>11694</v>
      </c>
      <c r="E76" s="324">
        <v>1490</v>
      </c>
      <c r="F76" s="325">
        <v>752</v>
      </c>
      <c r="G76" s="325">
        <v>738</v>
      </c>
      <c r="H76" s="324">
        <v>4816</v>
      </c>
      <c r="I76" s="325">
        <v>2321</v>
      </c>
      <c r="J76" s="325">
        <v>2495</v>
      </c>
      <c r="K76" s="324">
        <v>3127</v>
      </c>
      <c r="L76" s="325">
        <v>1431</v>
      </c>
      <c r="M76" s="325">
        <v>1696</v>
      </c>
      <c r="N76" s="324">
        <v>7047</v>
      </c>
      <c r="O76" s="325">
        <v>3369</v>
      </c>
      <c r="P76" s="325">
        <v>3678</v>
      </c>
      <c r="Q76" s="324">
        <v>6374</v>
      </c>
      <c r="R76" s="325">
        <v>3287</v>
      </c>
      <c r="S76" s="326">
        <v>3087</v>
      </c>
    </row>
    <row r="77" spans="1:19" ht="16.5" customHeight="1">
      <c r="A77" s="305" t="s">
        <v>174</v>
      </c>
      <c r="B77" s="324">
        <v>22075</v>
      </c>
      <c r="C77" s="325">
        <v>11152</v>
      </c>
      <c r="D77" s="325">
        <v>10923</v>
      </c>
      <c r="E77" s="324">
        <v>1588</v>
      </c>
      <c r="F77" s="325">
        <v>794</v>
      </c>
      <c r="G77" s="325">
        <v>794</v>
      </c>
      <c r="H77" s="324">
        <v>4503</v>
      </c>
      <c r="I77" s="325">
        <v>2221</v>
      </c>
      <c r="J77" s="325">
        <v>2282</v>
      </c>
      <c r="K77" s="324">
        <v>2930</v>
      </c>
      <c r="L77" s="325">
        <v>1432</v>
      </c>
      <c r="M77" s="325">
        <v>1498</v>
      </c>
      <c r="N77" s="324">
        <v>6891</v>
      </c>
      <c r="O77" s="325">
        <v>3495</v>
      </c>
      <c r="P77" s="325">
        <v>3396</v>
      </c>
      <c r="Q77" s="324">
        <v>6163</v>
      </c>
      <c r="R77" s="325">
        <v>3210</v>
      </c>
      <c r="S77" s="326">
        <v>2953</v>
      </c>
    </row>
    <row r="78" spans="1:19" ht="16.5" customHeight="1">
      <c r="A78" s="305" t="s">
        <v>142</v>
      </c>
      <c r="B78" s="324">
        <v>21910</v>
      </c>
      <c r="C78" s="325">
        <v>10613</v>
      </c>
      <c r="D78" s="325">
        <v>11297</v>
      </c>
      <c r="E78" s="324">
        <v>1547</v>
      </c>
      <c r="F78" s="325">
        <v>750</v>
      </c>
      <c r="G78" s="325">
        <v>797</v>
      </c>
      <c r="H78" s="324">
        <v>4377</v>
      </c>
      <c r="I78" s="325">
        <v>2144</v>
      </c>
      <c r="J78" s="325">
        <v>2233</v>
      </c>
      <c r="K78" s="324">
        <v>3014</v>
      </c>
      <c r="L78" s="325">
        <v>1386</v>
      </c>
      <c r="M78" s="325">
        <v>1628</v>
      </c>
      <c r="N78" s="324">
        <v>6986</v>
      </c>
      <c r="O78" s="325">
        <v>3336</v>
      </c>
      <c r="P78" s="325">
        <v>3650</v>
      </c>
      <c r="Q78" s="324">
        <v>5986</v>
      </c>
      <c r="R78" s="325">
        <v>2997</v>
      </c>
      <c r="S78" s="326">
        <v>2989</v>
      </c>
    </row>
    <row r="79" spans="1:19" s="304" customFormat="1" ht="16.5" customHeight="1">
      <c r="A79" s="309" t="s">
        <v>78</v>
      </c>
      <c r="B79" s="322">
        <v>104727</v>
      </c>
      <c r="C79" s="319">
        <v>50879</v>
      </c>
      <c r="D79" s="319">
        <v>53848</v>
      </c>
      <c r="E79" s="322">
        <v>8038</v>
      </c>
      <c r="F79" s="319">
        <v>3771</v>
      </c>
      <c r="G79" s="319">
        <v>4267</v>
      </c>
      <c r="H79" s="322">
        <v>21403</v>
      </c>
      <c r="I79" s="319">
        <v>10217</v>
      </c>
      <c r="J79" s="319">
        <v>11186</v>
      </c>
      <c r="K79" s="322">
        <v>15749</v>
      </c>
      <c r="L79" s="319">
        <v>7143</v>
      </c>
      <c r="M79" s="319">
        <v>8606</v>
      </c>
      <c r="N79" s="322">
        <v>33988</v>
      </c>
      <c r="O79" s="319">
        <v>16261</v>
      </c>
      <c r="P79" s="319">
        <v>17727</v>
      </c>
      <c r="Q79" s="322">
        <v>25549</v>
      </c>
      <c r="R79" s="319">
        <v>13487</v>
      </c>
      <c r="S79" s="323">
        <v>12062</v>
      </c>
    </row>
    <row r="80" spans="1:19" ht="16.5" customHeight="1">
      <c r="A80" s="305" t="s">
        <v>197</v>
      </c>
      <c r="B80" s="324">
        <v>20550</v>
      </c>
      <c r="C80" s="325">
        <v>10164</v>
      </c>
      <c r="D80" s="325">
        <v>10386</v>
      </c>
      <c r="E80" s="324">
        <v>1524</v>
      </c>
      <c r="F80" s="325">
        <v>705</v>
      </c>
      <c r="G80" s="325">
        <v>819</v>
      </c>
      <c r="H80" s="324">
        <v>4290</v>
      </c>
      <c r="I80" s="325">
        <v>2119</v>
      </c>
      <c r="J80" s="325">
        <v>2171</v>
      </c>
      <c r="K80" s="324">
        <v>2937</v>
      </c>
      <c r="L80" s="325">
        <v>1365</v>
      </c>
      <c r="M80" s="325">
        <v>1572</v>
      </c>
      <c r="N80" s="324">
        <v>6480</v>
      </c>
      <c r="O80" s="325">
        <v>3145</v>
      </c>
      <c r="P80" s="325">
        <v>3335</v>
      </c>
      <c r="Q80" s="324">
        <v>5319</v>
      </c>
      <c r="R80" s="325">
        <v>2830</v>
      </c>
      <c r="S80" s="326">
        <v>2489</v>
      </c>
    </row>
    <row r="81" spans="1:19" ht="16.5" customHeight="1">
      <c r="A81" s="305" t="s">
        <v>145</v>
      </c>
      <c r="B81" s="324">
        <v>20560</v>
      </c>
      <c r="C81" s="325">
        <v>10115</v>
      </c>
      <c r="D81" s="325">
        <v>10445</v>
      </c>
      <c r="E81" s="324">
        <v>1539</v>
      </c>
      <c r="F81" s="325">
        <v>722</v>
      </c>
      <c r="G81" s="325">
        <v>817</v>
      </c>
      <c r="H81" s="324">
        <v>4117</v>
      </c>
      <c r="I81" s="325">
        <v>1991</v>
      </c>
      <c r="J81" s="325">
        <v>2126</v>
      </c>
      <c r="K81" s="324">
        <v>2985</v>
      </c>
      <c r="L81" s="325">
        <v>1407</v>
      </c>
      <c r="M81" s="325">
        <v>1578</v>
      </c>
      <c r="N81" s="324">
        <v>6627</v>
      </c>
      <c r="O81" s="325">
        <v>3169</v>
      </c>
      <c r="P81" s="325">
        <v>3458</v>
      </c>
      <c r="Q81" s="324">
        <v>5292</v>
      </c>
      <c r="R81" s="325">
        <v>2826</v>
      </c>
      <c r="S81" s="326">
        <v>2466</v>
      </c>
    </row>
    <row r="82" spans="1:19" ht="16.5" customHeight="1">
      <c r="A82" s="305" t="s">
        <v>146</v>
      </c>
      <c r="B82" s="324">
        <v>20428</v>
      </c>
      <c r="C82" s="325">
        <v>9992</v>
      </c>
      <c r="D82" s="325">
        <v>10436</v>
      </c>
      <c r="E82" s="324">
        <v>1510</v>
      </c>
      <c r="F82" s="325">
        <v>725</v>
      </c>
      <c r="G82" s="325">
        <v>785</v>
      </c>
      <c r="H82" s="324">
        <v>4190</v>
      </c>
      <c r="I82" s="325">
        <v>1948</v>
      </c>
      <c r="J82" s="325">
        <v>2242</v>
      </c>
      <c r="K82" s="324">
        <v>3091</v>
      </c>
      <c r="L82" s="325">
        <v>1382</v>
      </c>
      <c r="M82" s="325">
        <v>1709</v>
      </c>
      <c r="N82" s="324">
        <v>6636</v>
      </c>
      <c r="O82" s="325">
        <v>3186</v>
      </c>
      <c r="P82" s="325">
        <v>3450</v>
      </c>
      <c r="Q82" s="324">
        <v>5001</v>
      </c>
      <c r="R82" s="325">
        <v>2751</v>
      </c>
      <c r="S82" s="326">
        <v>2250</v>
      </c>
    </row>
    <row r="83" spans="1:19" ht="16.5" customHeight="1">
      <c r="A83" s="305" t="s">
        <v>196</v>
      </c>
      <c r="B83" s="324">
        <v>20761</v>
      </c>
      <c r="C83" s="325">
        <v>9964</v>
      </c>
      <c r="D83" s="325">
        <v>10797</v>
      </c>
      <c r="E83" s="324">
        <v>1667</v>
      </c>
      <c r="F83" s="325">
        <v>789</v>
      </c>
      <c r="G83" s="325">
        <v>878</v>
      </c>
      <c r="H83" s="324">
        <v>4203</v>
      </c>
      <c r="I83" s="325">
        <v>1993</v>
      </c>
      <c r="J83" s="325">
        <v>2210</v>
      </c>
      <c r="K83" s="324">
        <v>3211</v>
      </c>
      <c r="L83" s="325">
        <v>1431</v>
      </c>
      <c r="M83" s="325">
        <v>1780</v>
      </c>
      <c r="N83" s="324">
        <v>6817</v>
      </c>
      <c r="O83" s="325">
        <v>3253</v>
      </c>
      <c r="P83" s="325">
        <v>3564</v>
      </c>
      <c r="Q83" s="324">
        <v>4863</v>
      </c>
      <c r="R83" s="325">
        <v>2498</v>
      </c>
      <c r="S83" s="326">
        <v>2365</v>
      </c>
    </row>
    <row r="84" spans="1:19" ht="16.5" customHeight="1">
      <c r="A84" s="305" t="s">
        <v>177</v>
      </c>
      <c r="B84" s="324">
        <v>22428</v>
      </c>
      <c r="C84" s="325">
        <v>10644</v>
      </c>
      <c r="D84" s="325">
        <v>11784</v>
      </c>
      <c r="E84" s="324">
        <v>1798</v>
      </c>
      <c r="F84" s="325">
        <v>830</v>
      </c>
      <c r="G84" s="325">
        <v>968</v>
      </c>
      <c r="H84" s="324">
        <v>4603</v>
      </c>
      <c r="I84" s="325">
        <v>2166</v>
      </c>
      <c r="J84" s="325">
        <v>2437</v>
      </c>
      <c r="K84" s="324">
        <v>3525</v>
      </c>
      <c r="L84" s="325">
        <v>1558</v>
      </c>
      <c r="M84" s="325">
        <v>1967</v>
      </c>
      <c r="N84" s="324">
        <v>7428</v>
      </c>
      <c r="O84" s="325">
        <v>3508</v>
      </c>
      <c r="P84" s="325">
        <v>3920</v>
      </c>
      <c r="Q84" s="324">
        <v>5074</v>
      </c>
      <c r="R84" s="325">
        <v>2582</v>
      </c>
      <c r="S84" s="326">
        <v>2492</v>
      </c>
    </row>
    <row r="85" spans="1:19" s="304" customFormat="1" ht="16.5" customHeight="1">
      <c r="A85" s="309" t="s">
        <v>83</v>
      </c>
      <c r="B85" s="322">
        <v>85910</v>
      </c>
      <c r="C85" s="319">
        <v>40438</v>
      </c>
      <c r="D85" s="319">
        <v>45472</v>
      </c>
      <c r="E85" s="322">
        <v>7726</v>
      </c>
      <c r="F85" s="319">
        <v>3631</v>
      </c>
      <c r="G85" s="319">
        <v>4095</v>
      </c>
      <c r="H85" s="322">
        <v>17668</v>
      </c>
      <c r="I85" s="319">
        <v>8154</v>
      </c>
      <c r="J85" s="319">
        <v>9514</v>
      </c>
      <c r="K85" s="322">
        <v>14640</v>
      </c>
      <c r="L85" s="319">
        <v>6638</v>
      </c>
      <c r="M85" s="319">
        <v>8002</v>
      </c>
      <c r="N85" s="322">
        <v>28144</v>
      </c>
      <c r="O85" s="319">
        <v>13173</v>
      </c>
      <c r="P85" s="319">
        <v>14971</v>
      </c>
      <c r="Q85" s="322">
        <v>17732</v>
      </c>
      <c r="R85" s="319">
        <v>8842</v>
      </c>
      <c r="S85" s="323">
        <v>8890</v>
      </c>
    </row>
    <row r="86" spans="1:19" ht="16.5" customHeight="1">
      <c r="A86" s="305" t="s">
        <v>189</v>
      </c>
      <c r="B86" s="324">
        <v>20071</v>
      </c>
      <c r="C86" s="325">
        <v>9419</v>
      </c>
      <c r="D86" s="325">
        <v>10652</v>
      </c>
      <c r="E86" s="324">
        <v>1625</v>
      </c>
      <c r="F86" s="325">
        <v>757</v>
      </c>
      <c r="G86" s="325">
        <v>868</v>
      </c>
      <c r="H86" s="324">
        <v>4066</v>
      </c>
      <c r="I86" s="325">
        <v>1851</v>
      </c>
      <c r="J86" s="325">
        <v>2215</v>
      </c>
      <c r="K86" s="324">
        <v>3306</v>
      </c>
      <c r="L86" s="325">
        <v>1495</v>
      </c>
      <c r="M86" s="325">
        <v>1811</v>
      </c>
      <c r="N86" s="324">
        <v>6704</v>
      </c>
      <c r="O86" s="325">
        <v>3116</v>
      </c>
      <c r="P86" s="325">
        <v>3588</v>
      </c>
      <c r="Q86" s="324">
        <v>4370</v>
      </c>
      <c r="R86" s="325">
        <v>2200</v>
      </c>
      <c r="S86" s="326">
        <v>2170</v>
      </c>
    </row>
    <row r="87" spans="1:19" ht="16.5" customHeight="1">
      <c r="A87" s="305" t="s">
        <v>195</v>
      </c>
      <c r="B87" s="324">
        <v>17854</v>
      </c>
      <c r="C87" s="325">
        <v>8388</v>
      </c>
      <c r="D87" s="325">
        <v>9466</v>
      </c>
      <c r="E87" s="324">
        <v>1577</v>
      </c>
      <c r="F87" s="325">
        <v>735</v>
      </c>
      <c r="G87" s="325">
        <v>842</v>
      </c>
      <c r="H87" s="324">
        <v>3704</v>
      </c>
      <c r="I87" s="325">
        <v>1662</v>
      </c>
      <c r="J87" s="325">
        <v>2042</v>
      </c>
      <c r="K87" s="324">
        <v>2970</v>
      </c>
      <c r="L87" s="325">
        <v>1367</v>
      </c>
      <c r="M87" s="325">
        <v>1603</v>
      </c>
      <c r="N87" s="324">
        <v>5770</v>
      </c>
      <c r="O87" s="325">
        <v>2664</v>
      </c>
      <c r="P87" s="325">
        <v>3106</v>
      </c>
      <c r="Q87" s="324">
        <v>3833</v>
      </c>
      <c r="R87" s="325">
        <v>1960</v>
      </c>
      <c r="S87" s="326">
        <v>1873</v>
      </c>
    </row>
    <row r="88" spans="1:19" ht="16.5" customHeight="1">
      <c r="A88" s="305" t="s">
        <v>227</v>
      </c>
      <c r="B88" s="324">
        <v>17480</v>
      </c>
      <c r="C88" s="325">
        <v>8257</v>
      </c>
      <c r="D88" s="325">
        <v>9223</v>
      </c>
      <c r="E88" s="324">
        <v>1602</v>
      </c>
      <c r="F88" s="325">
        <v>759</v>
      </c>
      <c r="G88" s="325">
        <v>843</v>
      </c>
      <c r="H88" s="324">
        <v>3605</v>
      </c>
      <c r="I88" s="325">
        <v>1685</v>
      </c>
      <c r="J88" s="325">
        <v>1920</v>
      </c>
      <c r="K88" s="324">
        <v>3002</v>
      </c>
      <c r="L88" s="325">
        <v>1357</v>
      </c>
      <c r="M88" s="325">
        <v>1645</v>
      </c>
      <c r="N88" s="324">
        <v>5701</v>
      </c>
      <c r="O88" s="325">
        <v>2693</v>
      </c>
      <c r="P88" s="325">
        <v>3008</v>
      </c>
      <c r="Q88" s="324">
        <v>3570</v>
      </c>
      <c r="R88" s="325">
        <v>1763</v>
      </c>
      <c r="S88" s="326">
        <v>1807</v>
      </c>
    </row>
    <row r="89" spans="1:19" ht="16.5" customHeight="1">
      <c r="A89" s="305" t="s">
        <v>190</v>
      </c>
      <c r="B89" s="324">
        <v>14786</v>
      </c>
      <c r="C89" s="325">
        <v>7066</v>
      </c>
      <c r="D89" s="325">
        <v>7720</v>
      </c>
      <c r="E89" s="324">
        <v>1360</v>
      </c>
      <c r="F89" s="325">
        <v>668</v>
      </c>
      <c r="G89" s="325">
        <v>692</v>
      </c>
      <c r="H89" s="324">
        <v>3035</v>
      </c>
      <c r="I89" s="325">
        <v>1423</v>
      </c>
      <c r="J89" s="325">
        <v>1612</v>
      </c>
      <c r="K89" s="324">
        <v>2623</v>
      </c>
      <c r="L89" s="325">
        <v>1193</v>
      </c>
      <c r="M89" s="325">
        <v>1430</v>
      </c>
      <c r="N89" s="324">
        <v>4808</v>
      </c>
      <c r="O89" s="325">
        <v>2314</v>
      </c>
      <c r="P89" s="325">
        <v>2494</v>
      </c>
      <c r="Q89" s="324">
        <v>2960</v>
      </c>
      <c r="R89" s="325">
        <v>1468</v>
      </c>
      <c r="S89" s="326">
        <v>1492</v>
      </c>
    </row>
    <row r="90" spans="1:19" ht="16.5" customHeight="1">
      <c r="A90" s="305" t="s">
        <v>139</v>
      </c>
      <c r="B90" s="324">
        <v>15719</v>
      </c>
      <c r="C90" s="325">
        <v>7308</v>
      </c>
      <c r="D90" s="325">
        <v>8411</v>
      </c>
      <c r="E90" s="324">
        <v>1562</v>
      </c>
      <c r="F90" s="325">
        <v>712</v>
      </c>
      <c r="G90" s="325">
        <v>850</v>
      </c>
      <c r="H90" s="324">
        <v>3258</v>
      </c>
      <c r="I90" s="325">
        <v>1533</v>
      </c>
      <c r="J90" s="325">
        <v>1725</v>
      </c>
      <c r="K90" s="324">
        <v>2739</v>
      </c>
      <c r="L90" s="325">
        <v>1226</v>
      </c>
      <c r="M90" s="325">
        <v>1513</v>
      </c>
      <c r="N90" s="324">
        <v>5161</v>
      </c>
      <c r="O90" s="325">
        <v>2386</v>
      </c>
      <c r="P90" s="325">
        <v>2775</v>
      </c>
      <c r="Q90" s="324">
        <v>2999</v>
      </c>
      <c r="R90" s="325">
        <v>1451</v>
      </c>
      <c r="S90" s="326">
        <v>1548</v>
      </c>
    </row>
    <row r="91" spans="1:19" s="304" customFormat="1" ht="13.5" customHeight="1">
      <c r="A91" s="309" t="s">
        <v>91</v>
      </c>
      <c r="B91" s="322">
        <v>57181</v>
      </c>
      <c r="C91" s="319">
        <v>25834</v>
      </c>
      <c r="D91" s="319">
        <v>31347</v>
      </c>
      <c r="E91" s="322">
        <v>5670</v>
      </c>
      <c r="F91" s="319">
        <v>2547</v>
      </c>
      <c r="G91" s="319">
        <v>3123</v>
      </c>
      <c r="H91" s="322">
        <v>11861</v>
      </c>
      <c r="I91" s="319">
        <v>5331</v>
      </c>
      <c r="J91" s="319">
        <v>6530</v>
      </c>
      <c r="K91" s="322">
        <v>10436</v>
      </c>
      <c r="L91" s="319">
        <v>4584</v>
      </c>
      <c r="M91" s="319">
        <v>5852</v>
      </c>
      <c r="N91" s="322">
        <v>18626</v>
      </c>
      <c r="O91" s="319">
        <v>8489</v>
      </c>
      <c r="P91" s="319">
        <v>10137</v>
      </c>
      <c r="Q91" s="322">
        <v>10588</v>
      </c>
      <c r="R91" s="319">
        <v>4883</v>
      </c>
      <c r="S91" s="323">
        <v>5705</v>
      </c>
    </row>
    <row r="92" spans="1:19" ht="13.5" customHeight="1">
      <c r="A92" s="305" t="s">
        <v>192</v>
      </c>
      <c r="B92" s="324">
        <v>12993</v>
      </c>
      <c r="C92" s="325">
        <v>6001</v>
      </c>
      <c r="D92" s="325">
        <v>6992</v>
      </c>
      <c r="E92" s="324">
        <v>1265</v>
      </c>
      <c r="F92" s="325">
        <v>593</v>
      </c>
      <c r="G92" s="325">
        <v>672</v>
      </c>
      <c r="H92" s="324">
        <v>2627</v>
      </c>
      <c r="I92" s="325">
        <v>1190</v>
      </c>
      <c r="J92" s="325">
        <v>1437</v>
      </c>
      <c r="K92" s="324">
        <v>2275</v>
      </c>
      <c r="L92" s="325">
        <v>1015</v>
      </c>
      <c r="M92" s="325">
        <v>1260</v>
      </c>
      <c r="N92" s="324">
        <v>4308</v>
      </c>
      <c r="O92" s="325">
        <v>1983</v>
      </c>
      <c r="P92" s="325">
        <v>2325</v>
      </c>
      <c r="Q92" s="324">
        <v>2518</v>
      </c>
      <c r="R92" s="325">
        <v>1220</v>
      </c>
      <c r="S92" s="326">
        <v>1298</v>
      </c>
    </row>
    <row r="93" spans="1:19" ht="13.5" customHeight="1">
      <c r="A93" s="305" t="s">
        <v>170</v>
      </c>
      <c r="B93" s="324">
        <v>11217</v>
      </c>
      <c r="C93" s="325">
        <v>5047</v>
      </c>
      <c r="D93" s="325">
        <v>6170</v>
      </c>
      <c r="E93" s="324">
        <v>1086</v>
      </c>
      <c r="F93" s="325">
        <v>478</v>
      </c>
      <c r="G93" s="325">
        <v>608</v>
      </c>
      <c r="H93" s="324">
        <v>2363</v>
      </c>
      <c r="I93" s="325">
        <v>1062</v>
      </c>
      <c r="J93" s="325">
        <v>1301</v>
      </c>
      <c r="K93" s="324">
        <v>2031</v>
      </c>
      <c r="L93" s="325">
        <v>899</v>
      </c>
      <c r="M93" s="325">
        <v>1132</v>
      </c>
      <c r="N93" s="324">
        <v>3622</v>
      </c>
      <c r="O93" s="325">
        <v>1634</v>
      </c>
      <c r="P93" s="325">
        <v>1988</v>
      </c>
      <c r="Q93" s="324">
        <v>2115</v>
      </c>
      <c r="R93" s="325">
        <v>974</v>
      </c>
      <c r="S93" s="326">
        <v>1141</v>
      </c>
    </row>
    <row r="94" spans="1:19" ht="13.5" customHeight="1">
      <c r="A94" s="305" t="s">
        <v>169</v>
      </c>
      <c r="B94" s="324">
        <v>12440</v>
      </c>
      <c r="C94" s="325">
        <v>5587</v>
      </c>
      <c r="D94" s="325">
        <v>6853</v>
      </c>
      <c r="E94" s="324">
        <v>1207</v>
      </c>
      <c r="F94" s="325">
        <v>523</v>
      </c>
      <c r="G94" s="325">
        <v>684</v>
      </c>
      <c r="H94" s="324">
        <v>2587</v>
      </c>
      <c r="I94" s="325">
        <v>1166</v>
      </c>
      <c r="J94" s="325">
        <v>1421</v>
      </c>
      <c r="K94" s="324">
        <v>2354</v>
      </c>
      <c r="L94" s="325">
        <v>1021</v>
      </c>
      <c r="M94" s="325">
        <v>1333</v>
      </c>
      <c r="N94" s="324">
        <v>4053</v>
      </c>
      <c r="O94" s="325">
        <v>1850</v>
      </c>
      <c r="P94" s="325">
        <v>2203</v>
      </c>
      <c r="Q94" s="324">
        <v>2239</v>
      </c>
      <c r="R94" s="325">
        <v>1027</v>
      </c>
      <c r="S94" s="326">
        <v>1212</v>
      </c>
    </row>
    <row r="95" spans="1:19" ht="13.5" customHeight="1">
      <c r="A95" s="305" t="s">
        <v>166</v>
      </c>
      <c r="B95" s="324">
        <v>10056</v>
      </c>
      <c r="C95" s="325">
        <v>4529</v>
      </c>
      <c r="D95" s="325">
        <v>5527</v>
      </c>
      <c r="E95" s="324">
        <v>1028</v>
      </c>
      <c r="F95" s="325">
        <v>481</v>
      </c>
      <c r="G95" s="325">
        <v>547</v>
      </c>
      <c r="H95" s="324">
        <v>2062</v>
      </c>
      <c r="I95" s="325">
        <v>917</v>
      </c>
      <c r="J95" s="325">
        <v>1145</v>
      </c>
      <c r="K95" s="324">
        <v>1851</v>
      </c>
      <c r="L95" s="325">
        <v>813</v>
      </c>
      <c r="M95" s="325">
        <v>1038</v>
      </c>
      <c r="N95" s="324">
        <v>3254</v>
      </c>
      <c r="O95" s="325">
        <v>1463</v>
      </c>
      <c r="P95" s="325">
        <v>1791</v>
      </c>
      <c r="Q95" s="324">
        <v>1861</v>
      </c>
      <c r="R95" s="325">
        <v>855</v>
      </c>
      <c r="S95" s="326">
        <v>1006</v>
      </c>
    </row>
    <row r="96" spans="1:19" ht="13.5" customHeight="1">
      <c r="A96" s="305" t="s">
        <v>191</v>
      </c>
      <c r="B96" s="324">
        <v>10475</v>
      </c>
      <c r="C96" s="325">
        <v>4670</v>
      </c>
      <c r="D96" s="325">
        <v>5805</v>
      </c>
      <c r="E96" s="324">
        <v>1084</v>
      </c>
      <c r="F96" s="325">
        <v>472</v>
      </c>
      <c r="G96" s="325">
        <v>612</v>
      </c>
      <c r="H96" s="324">
        <v>2222</v>
      </c>
      <c r="I96" s="325">
        <v>996</v>
      </c>
      <c r="J96" s="325">
        <v>1226</v>
      </c>
      <c r="K96" s="324">
        <v>1925</v>
      </c>
      <c r="L96" s="325">
        <v>836</v>
      </c>
      <c r="M96" s="325">
        <v>1089</v>
      </c>
      <c r="N96" s="324">
        <v>3389</v>
      </c>
      <c r="O96" s="325">
        <v>1559</v>
      </c>
      <c r="P96" s="325">
        <v>1830</v>
      </c>
      <c r="Q96" s="324">
        <v>1855</v>
      </c>
      <c r="R96" s="325">
        <v>807</v>
      </c>
      <c r="S96" s="326">
        <v>1048</v>
      </c>
    </row>
    <row r="97" spans="1:19" s="304" customFormat="1" ht="13.5" customHeight="1">
      <c r="A97" s="309" t="s">
        <v>94</v>
      </c>
      <c r="B97" s="322">
        <v>46342</v>
      </c>
      <c r="C97" s="319">
        <v>20098</v>
      </c>
      <c r="D97" s="319">
        <v>26244</v>
      </c>
      <c r="E97" s="322">
        <v>5007</v>
      </c>
      <c r="F97" s="319">
        <v>2134</v>
      </c>
      <c r="G97" s="319">
        <v>2873</v>
      </c>
      <c r="H97" s="322">
        <v>9412</v>
      </c>
      <c r="I97" s="319">
        <v>4070</v>
      </c>
      <c r="J97" s="319">
        <v>5342</v>
      </c>
      <c r="K97" s="322">
        <v>8821</v>
      </c>
      <c r="L97" s="319">
        <v>3822</v>
      </c>
      <c r="M97" s="319">
        <v>4999</v>
      </c>
      <c r="N97" s="322">
        <v>14728</v>
      </c>
      <c r="O97" s="319">
        <v>6427</v>
      </c>
      <c r="P97" s="319">
        <v>8301</v>
      </c>
      <c r="Q97" s="322">
        <v>8374</v>
      </c>
      <c r="R97" s="319">
        <v>3645</v>
      </c>
      <c r="S97" s="323">
        <v>4729</v>
      </c>
    </row>
    <row r="98" spans="1:19" ht="13.5" customHeight="1">
      <c r="A98" s="305" t="s">
        <v>168</v>
      </c>
      <c r="B98" s="324">
        <v>10836</v>
      </c>
      <c r="C98" s="325">
        <v>4732</v>
      </c>
      <c r="D98" s="325">
        <v>6104</v>
      </c>
      <c r="E98" s="324">
        <v>1156</v>
      </c>
      <c r="F98" s="325">
        <v>505</v>
      </c>
      <c r="G98" s="325">
        <v>651</v>
      </c>
      <c r="H98" s="324">
        <v>2132</v>
      </c>
      <c r="I98" s="325">
        <v>914</v>
      </c>
      <c r="J98" s="325">
        <v>1218</v>
      </c>
      <c r="K98" s="324">
        <v>2093</v>
      </c>
      <c r="L98" s="325">
        <v>912</v>
      </c>
      <c r="M98" s="325">
        <v>1181</v>
      </c>
      <c r="N98" s="324">
        <v>3495</v>
      </c>
      <c r="O98" s="325">
        <v>1549</v>
      </c>
      <c r="P98" s="325">
        <v>1946</v>
      </c>
      <c r="Q98" s="324">
        <v>1960</v>
      </c>
      <c r="R98" s="325">
        <v>852</v>
      </c>
      <c r="S98" s="326">
        <v>1108</v>
      </c>
    </row>
    <row r="99" spans="1:19" ht="13.5" customHeight="1">
      <c r="A99" s="305" t="s">
        <v>228</v>
      </c>
      <c r="B99" s="324">
        <v>9882</v>
      </c>
      <c r="C99" s="325">
        <v>4323</v>
      </c>
      <c r="D99" s="325">
        <v>5559</v>
      </c>
      <c r="E99" s="324">
        <v>1062</v>
      </c>
      <c r="F99" s="325">
        <v>447</v>
      </c>
      <c r="G99" s="325">
        <v>615</v>
      </c>
      <c r="H99" s="324">
        <v>2014</v>
      </c>
      <c r="I99" s="325">
        <v>892</v>
      </c>
      <c r="J99" s="325">
        <v>1122</v>
      </c>
      <c r="K99" s="324">
        <v>1876</v>
      </c>
      <c r="L99" s="325">
        <v>788</v>
      </c>
      <c r="M99" s="325">
        <v>1088</v>
      </c>
      <c r="N99" s="324">
        <v>3156</v>
      </c>
      <c r="O99" s="325">
        <v>1401</v>
      </c>
      <c r="P99" s="325">
        <v>1755</v>
      </c>
      <c r="Q99" s="324">
        <v>1774</v>
      </c>
      <c r="R99" s="325">
        <v>795</v>
      </c>
      <c r="S99" s="326">
        <v>979</v>
      </c>
    </row>
    <row r="100" spans="1:19" ht="13.5" customHeight="1">
      <c r="A100" s="305" t="s">
        <v>165</v>
      </c>
      <c r="B100" s="324">
        <v>10338</v>
      </c>
      <c r="C100" s="325">
        <v>4370</v>
      </c>
      <c r="D100" s="325">
        <v>5968</v>
      </c>
      <c r="E100" s="324">
        <v>1097</v>
      </c>
      <c r="F100" s="325">
        <v>472</v>
      </c>
      <c r="G100" s="325">
        <v>625</v>
      </c>
      <c r="H100" s="324">
        <v>2166</v>
      </c>
      <c r="I100" s="325">
        <v>907</v>
      </c>
      <c r="J100" s="325">
        <v>1259</v>
      </c>
      <c r="K100" s="324">
        <v>1950</v>
      </c>
      <c r="L100" s="325">
        <v>834</v>
      </c>
      <c r="M100" s="325">
        <v>1116</v>
      </c>
      <c r="N100" s="324">
        <v>3228</v>
      </c>
      <c r="O100" s="325">
        <v>1370</v>
      </c>
      <c r="P100" s="325">
        <v>1858</v>
      </c>
      <c r="Q100" s="324">
        <v>1897</v>
      </c>
      <c r="R100" s="325">
        <v>787</v>
      </c>
      <c r="S100" s="326">
        <v>1110</v>
      </c>
    </row>
    <row r="101" spans="1:19" ht="13.5" customHeight="1">
      <c r="A101" s="305" t="s">
        <v>167</v>
      </c>
      <c r="B101" s="324">
        <v>8176</v>
      </c>
      <c r="C101" s="325">
        <v>3638</v>
      </c>
      <c r="D101" s="325">
        <v>4538</v>
      </c>
      <c r="E101" s="324">
        <v>863</v>
      </c>
      <c r="F101" s="325">
        <v>352</v>
      </c>
      <c r="G101" s="325">
        <v>511</v>
      </c>
      <c r="H101" s="324">
        <v>1651</v>
      </c>
      <c r="I101" s="325">
        <v>737</v>
      </c>
      <c r="J101" s="325">
        <v>914</v>
      </c>
      <c r="K101" s="324">
        <v>1549</v>
      </c>
      <c r="L101" s="325">
        <v>697</v>
      </c>
      <c r="M101" s="325">
        <v>852</v>
      </c>
      <c r="N101" s="324">
        <v>2605</v>
      </c>
      <c r="O101" s="325">
        <v>1172</v>
      </c>
      <c r="P101" s="325">
        <v>1433</v>
      </c>
      <c r="Q101" s="324">
        <v>1508</v>
      </c>
      <c r="R101" s="325">
        <v>680</v>
      </c>
      <c r="S101" s="326">
        <v>828</v>
      </c>
    </row>
    <row r="102" spans="1:19" ht="13.5" customHeight="1">
      <c r="A102" s="305" t="s">
        <v>176</v>
      </c>
      <c r="B102" s="324">
        <v>7110</v>
      </c>
      <c r="C102" s="325">
        <v>3035</v>
      </c>
      <c r="D102" s="325">
        <v>4075</v>
      </c>
      <c r="E102" s="324">
        <v>829</v>
      </c>
      <c r="F102" s="325">
        <v>358</v>
      </c>
      <c r="G102" s="325">
        <v>471</v>
      </c>
      <c r="H102" s="324">
        <v>1449</v>
      </c>
      <c r="I102" s="325">
        <v>620</v>
      </c>
      <c r="J102" s="325">
        <v>829</v>
      </c>
      <c r="K102" s="324">
        <v>1353</v>
      </c>
      <c r="L102" s="325">
        <v>591</v>
      </c>
      <c r="M102" s="325">
        <v>762</v>
      </c>
      <c r="N102" s="324">
        <v>2244</v>
      </c>
      <c r="O102" s="325">
        <v>935</v>
      </c>
      <c r="P102" s="325">
        <v>1309</v>
      </c>
      <c r="Q102" s="324">
        <v>1235</v>
      </c>
      <c r="R102" s="325">
        <v>531</v>
      </c>
      <c r="S102" s="326">
        <v>704</v>
      </c>
    </row>
    <row r="103" spans="1:19" s="304" customFormat="1" ht="13.5" customHeight="1">
      <c r="A103" s="309" t="s">
        <v>100</v>
      </c>
      <c r="B103" s="322">
        <v>32503</v>
      </c>
      <c r="C103" s="319">
        <v>12973</v>
      </c>
      <c r="D103" s="319">
        <v>19530</v>
      </c>
      <c r="E103" s="322">
        <v>3817</v>
      </c>
      <c r="F103" s="319">
        <v>1613</v>
      </c>
      <c r="G103" s="319">
        <v>2204</v>
      </c>
      <c r="H103" s="322">
        <v>6570</v>
      </c>
      <c r="I103" s="319">
        <v>2645</v>
      </c>
      <c r="J103" s="319">
        <v>3925</v>
      </c>
      <c r="K103" s="322">
        <v>5996</v>
      </c>
      <c r="L103" s="319">
        <v>2490</v>
      </c>
      <c r="M103" s="319">
        <v>3506</v>
      </c>
      <c r="N103" s="322">
        <v>10162</v>
      </c>
      <c r="O103" s="319">
        <v>4071</v>
      </c>
      <c r="P103" s="319">
        <v>6091</v>
      </c>
      <c r="Q103" s="322">
        <v>5958</v>
      </c>
      <c r="R103" s="319">
        <v>2154</v>
      </c>
      <c r="S103" s="323">
        <v>3804</v>
      </c>
    </row>
    <row r="104" spans="1:19" ht="13.5" customHeight="1">
      <c r="A104" s="305" t="s">
        <v>163</v>
      </c>
      <c r="B104" s="324">
        <v>6855</v>
      </c>
      <c r="C104" s="325">
        <v>2862</v>
      </c>
      <c r="D104" s="325">
        <v>3993</v>
      </c>
      <c r="E104" s="324">
        <v>768</v>
      </c>
      <c r="F104" s="325">
        <v>355</v>
      </c>
      <c r="G104" s="325">
        <v>413</v>
      </c>
      <c r="H104" s="324">
        <v>1382</v>
      </c>
      <c r="I104" s="325">
        <v>576</v>
      </c>
      <c r="J104" s="325">
        <v>806</v>
      </c>
      <c r="K104" s="324">
        <v>1284</v>
      </c>
      <c r="L104" s="325">
        <v>535</v>
      </c>
      <c r="M104" s="325">
        <v>749</v>
      </c>
      <c r="N104" s="324">
        <v>2215</v>
      </c>
      <c r="O104" s="325">
        <v>925</v>
      </c>
      <c r="P104" s="325">
        <v>1290</v>
      </c>
      <c r="Q104" s="324">
        <v>1206</v>
      </c>
      <c r="R104" s="325">
        <v>471</v>
      </c>
      <c r="S104" s="326">
        <v>735</v>
      </c>
    </row>
    <row r="105" spans="1:19" ht="13.5" customHeight="1">
      <c r="A105" s="305" t="s">
        <v>162</v>
      </c>
      <c r="B105" s="324">
        <v>6082</v>
      </c>
      <c r="C105" s="325">
        <v>2474</v>
      </c>
      <c r="D105" s="325">
        <v>3608</v>
      </c>
      <c r="E105" s="324">
        <v>707</v>
      </c>
      <c r="F105" s="325">
        <v>291</v>
      </c>
      <c r="G105" s="325">
        <v>416</v>
      </c>
      <c r="H105" s="324">
        <v>1273</v>
      </c>
      <c r="I105" s="325">
        <v>544</v>
      </c>
      <c r="J105" s="325">
        <v>729</v>
      </c>
      <c r="K105" s="324">
        <v>1135</v>
      </c>
      <c r="L105" s="325">
        <v>480</v>
      </c>
      <c r="M105" s="325">
        <v>655</v>
      </c>
      <c r="N105" s="324">
        <v>1874</v>
      </c>
      <c r="O105" s="325">
        <v>741</v>
      </c>
      <c r="P105" s="325">
        <v>1133</v>
      </c>
      <c r="Q105" s="324">
        <v>1093</v>
      </c>
      <c r="R105" s="325">
        <v>418</v>
      </c>
      <c r="S105" s="326">
        <v>675</v>
      </c>
    </row>
    <row r="106" spans="1:19" ht="13.5" customHeight="1">
      <c r="A106" s="305" t="s">
        <v>160</v>
      </c>
      <c r="B106" s="324">
        <v>8222</v>
      </c>
      <c r="C106" s="325">
        <v>3379</v>
      </c>
      <c r="D106" s="325">
        <v>4843</v>
      </c>
      <c r="E106" s="324">
        <v>972</v>
      </c>
      <c r="F106" s="325">
        <v>417</v>
      </c>
      <c r="G106" s="325">
        <v>555</v>
      </c>
      <c r="H106" s="324">
        <v>1645</v>
      </c>
      <c r="I106" s="325">
        <v>648</v>
      </c>
      <c r="J106" s="325">
        <v>997</v>
      </c>
      <c r="K106" s="324">
        <v>1481</v>
      </c>
      <c r="L106" s="325">
        <v>645</v>
      </c>
      <c r="M106" s="325">
        <v>836</v>
      </c>
      <c r="N106" s="324">
        <v>2614</v>
      </c>
      <c r="O106" s="325">
        <v>1105</v>
      </c>
      <c r="P106" s="325">
        <v>1509</v>
      </c>
      <c r="Q106" s="324">
        <v>1510</v>
      </c>
      <c r="R106" s="325">
        <v>564</v>
      </c>
      <c r="S106" s="326">
        <v>946</v>
      </c>
    </row>
    <row r="107" spans="1:19" ht="13.5" customHeight="1">
      <c r="A107" s="305" t="s">
        <v>161</v>
      </c>
      <c r="B107" s="324">
        <v>6301</v>
      </c>
      <c r="C107" s="325">
        <v>2414</v>
      </c>
      <c r="D107" s="325">
        <v>3887</v>
      </c>
      <c r="E107" s="324">
        <v>755</v>
      </c>
      <c r="F107" s="325">
        <v>307</v>
      </c>
      <c r="G107" s="325">
        <v>448</v>
      </c>
      <c r="H107" s="324">
        <v>1281</v>
      </c>
      <c r="I107" s="325">
        <v>503</v>
      </c>
      <c r="J107" s="325">
        <v>778</v>
      </c>
      <c r="K107" s="324">
        <v>1162</v>
      </c>
      <c r="L107" s="325">
        <v>462</v>
      </c>
      <c r="M107" s="325">
        <v>700</v>
      </c>
      <c r="N107" s="324">
        <v>1906</v>
      </c>
      <c r="O107" s="325">
        <v>743</v>
      </c>
      <c r="P107" s="325">
        <v>1163</v>
      </c>
      <c r="Q107" s="324">
        <v>1197</v>
      </c>
      <c r="R107" s="325">
        <v>399</v>
      </c>
      <c r="S107" s="326">
        <v>798</v>
      </c>
    </row>
    <row r="108" spans="1:19" ht="13.5" customHeight="1">
      <c r="A108" s="305" t="s">
        <v>155</v>
      </c>
      <c r="B108" s="324">
        <v>5043</v>
      </c>
      <c r="C108" s="325">
        <v>1844</v>
      </c>
      <c r="D108" s="325">
        <v>3199</v>
      </c>
      <c r="E108" s="324">
        <v>615</v>
      </c>
      <c r="F108" s="325">
        <v>243</v>
      </c>
      <c r="G108" s="325">
        <v>372</v>
      </c>
      <c r="H108" s="324">
        <v>989</v>
      </c>
      <c r="I108" s="325">
        <v>374</v>
      </c>
      <c r="J108" s="325">
        <v>615</v>
      </c>
      <c r="K108" s="324">
        <v>934</v>
      </c>
      <c r="L108" s="325">
        <v>368</v>
      </c>
      <c r="M108" s="325">
        <v>566</v>
      </c>
      <c r="N108" s="324">
        <v>1553</v>
      </c>
      <c r="O108" s="325">
        <v>557</v>
      </c>
      <c r="P108" s="325">
        <v>996</v>
      </c>
      <c r="Q108" s="324">
        <v>952</v>
      </c>
      <c r="R108" s="325">
        <v>302</v>
      </c>
      <c r="S108" s="326">
        <v>650</v>
      </c>
    </row>
    <row r="109" spans="1:19" s="304" customFormat="1" ht="13.5" customHeight="1">
      <c r="A109" s="309" t="s">
        <v>107</v>
      </c>
      <c r="B109" s="322">
        <v>17251</v>
      </c>
      <c r="C109" s="319">
        <v>5818</v>
      </c>
      <c r="D109" s="319">
        <v>11433</v>
      </c>
      <c r="E109" s="322">
        <v>1982</v>
      </c>
      <c r="F109" s="319">
        <v>799</v>
      </c>
      <c r="G109" s="319">
        <v>1183</v>
      </c>
      <c r="H109" s="322">
        <v>3451</v>
      </c>
      <c r="I109" s="319">
        <v>1180</v>
      </c>
      <c r="J109" s="319">
        <v>2271</v>
      </c>
      <c r="K109" s="322">
        <v>3235</v>
      </c>
      <c r="L109" s="319">
        <v>1147</v>
      </c>
      <c r="M109" s="319">
        <v>2088</v>
      </c>
      <c r="N109" s="322">
        <v>5331</v>
      </c>
      <c r="O109" s="319">
        <v>1770</v>
      </c>
      <c r="P109" s="319">
        <v>3561</v>
      </c>
      <c r="Q109" s="322">
        <v>3252</v>
      </c>
      <c r="R109" s="319">
        <v>922</v>
      </c>
      <c r="S109" s="323">
        <v>2330</v>
      </c>
    </row>
    <row r="110" spans="1:19" ht="13.5" customHeight="1">
      <c r="A110" s="305" t="s">
        <v>153</v>
      </c>
      <c r="B110" s="324">
        <v>4635</v>
      </c>
      <c r="C110" s="325">
        <v>1711</v>
      </c>
      <c r="D110" s="325">
        <v>2924</v>
      </c>
      <c r="E110" s="324">
        <v>559</v>
      </c>
      <c r="F110" s="325">
        <v>241</v>
      </c>
      <c r="G110" s="325">
        <v>318</v>
      </c>
      <c r="H110" s="324">
        <v>954</v>
      </c>
      <c r="I110" s="325">
        <v>345</v>
      </c>
      <c r="J110" s="325">
        <v>609</v>
      </c>
      <c r="K110" s="324">
        <v>870</v>
      </c>
      <c r="L110" s="325">
        <v>354</v>
      </c>
      <c r="M110" s="325">
        <v>516</v>
      </c>
      <c r="N110" s="324">
        <v>1421</v>
      </c>
      <c r="O110" s="325">
        <v>526</v>
      </c>
      <c r="P110" s="325">
        <v>895</v>
      </c>
      <c r="Q110" s="324">
        <v>831</v>
      </c>
      <c r="R110" s="325">
        <v>245</v>
      </c>
      <c r="S110" s="326">
        <v>586</v>
      </c>
    </row>
    <row r="111" spans="1:19" ht="13.5" customHeight="1">
      <c r="A111" s="305" t="s">
        <v>164</v>
      </c>
      <c r="B111" s="324">
        <v>3983</v>
      </c>
      <c r="C111" s="325">
        <v>1382</v>
      </c>
      <c r="D111" s="325">
        <v>2601</v>
      </c>
      <c r="E111" s="324">
        <v>446</v>
      </c>
      <c r="F111" s="325">
        <v>182</v>
      </c>
      <c r="G111" s="325">
        <v>264</v>
      </c>
      <c r="H111" s="324">
        <v>794</v>
      </c>
      <c r="I111" s="325">
        <v>252</v>
      </c>
      <c r="J111" s="325">
        <v>542</v>
      </c>
      <c r="K111" s="324">
        <v>740</v>
      </c>
      <c r="L111" s="325">
        <v>277</v>
      </c>
      <c r="M111" s="325">
        <v>463</v>
      </c>
      <c r="N111" s="324">
        <v>1240</v>
      </c>
      <c r="O111" s="325">
        <v>429</v>
      </c>
      <c r="P111" s="325">
        <v>811</v>
      </c>
      <c r="Q111" s="324">
        <v>763</v>
      </c>
      <c r="R111" s="325">
        <v>242</v>
      </c>
      <c r="S111" s="326">
        <v>521</v>
      </c>
    </row>
    <row r="112" spans="1:19" ht="13.5" customHeight="1">
      <c r="A112" s="305" t="s">
        <v>159</v>
      </c>
      <c r="B112" s="324">
        <v>3484</v>
      </c>
      <c r="C112" s="325">
        <v>1160</v>
      </c>
      <c r="D112" s="325">
        <v>2324</v>
      </c>
      <c r="E112" s="324">
        <v>401</v>
      </c>
      <c r="F112" s="325">
        <v>168</v>
      </c>
      <c r="G112" s="325">
        <v>233</v>
      </c>
      <c r="H112" s="324">
        <v>673</v>
      </c>
      <c r="I112" s="325">
        <v>231</v>
      </c>
      <c r="J112" s="325">
        <v>442</v>
      </c>
      <c r="K112" s="324">
        <v>679</v>
      </c>
      <c r="L112" s="325">
        <v>214</v>
      </c>
      <c r="M112" s="325">
        <v>465</v>
      </c>
      <c r="N112" s="324">
        <v>1062</v>
      </c>
      <c r="O112" s="325">
        <v>362</v>
      </c>
      <c r="P112" s="325">
        <v>700</v>
      </c>
      <c r="Q112" s="324">
        <v>669</v>
      </c>
      <c r="R112" s="325">
        <v>185</v>
      </c>
      <c r="S112" s="326">
        <v>484</v>
      </c>
    </row>
    <row r="113" spans="1:19" ht="13.5" customHeight="1">
      <c r="A113" s="305" t="s">
        <v>147</v>
      </c>
      <c r="B113" s="324">
        <v>2718</v>
      </c>
      <c r="C113" s="325">
        <v>844</v>
      </c>
      <c r="D113" s="325">
        <v>1874</v>
      </c>
      <c r="E113" s="324">
        <v>329</v>
      </c>
      <c r="F113" s="325">
        <v>129</v>
      </c>
      <c r="G113" s="325">
        <v>200</v>
      </c>
      <c r="H113" s="324">
        <v>553</v>
      </c>
      <c r="I113" s="325">
        <v>189</v>
      </c>
      <c r="J113" s="325">
        <v>364</v>
      </c>
      <c r="K113" s="324">
        <v>485</v>
      </c>
      <c r="L113" s="325">
        <v>162</v>
      </c>
      <c r="M113" s="325">
        <v>323</v>
      </c>
      <c r="N113" s="324">
        <v>845</v>
      </c>
      <c r="O113" s="325">
        <v>252</v>
      </c>
      <c r="P113" s="325">
        <v>593</v>
      </c>
      <c r="Q113" s="324">
        <v>506</v>
      </c>
      <c r="R113" s="325">
        <v>112</v>
      </c>
      <c r="S113" s="326">
        <v>394</v>
      </c>
    </row>
    <row r="114" spans="1:19" ht="13.5" customHeight="1">
      <c r="A114" s="305" t="s">
        <v>157</v>
      </c>
      <c r="B114" s="324">
        <v>2431</v>
      </c>
      <c r="C114" s="325">
        <v>721</v>
      </c>
      <c r="D114" s="325">
        <v>1710</v>
      </c>
      <c r="E114" s="324">
        <v>247</v>
      </c>
      <c r="F114" s="325">
        <v>79</v>
      </c>
      <c r="G114" s="325">
        <v>168</v>
      </c>
      <c r="H114" s="324">
        <v>477</v>
      </c>
      <c r="I114" s="325">
        <v>163</v>
      </c>
      <c r="J114" s="325">
        <v>314</v>
      </c>
      <c r="K114" s="324">
        <v>461</v>
      </c>
      <c r="L114" s="325">
        <v>140</v>
      </c>
      <c r="M114" s="325">
        <v>321</v>
      </c>
      <c r="N114" s="324">
        <v>763</v>
      </c>
      <c r="O114" s="325">
        <v>201</v>
      </c>
      <c r="P114" s="325">
        <v>562</v>
      </c>
      <c r="Q114" s="324">
        <v>483</v>
      </c>
      <c r="R114" s="325">
        <v>138</v>
      </c>
      <c r="S114" s="326">
        <v>345</v>
      </c>
    </row>
    <row r="115" spans="1:19" s="304" customFormat="1" ht="13.5" customHeight="1">
      <c r="A115" s="309" t="s">
        <v>116</v>
      </c>
      <c r="B115" s="322">
        <v>6222</v>
      </c>
      <c r="C115" s="319">
        <v>1527</v>
      </c>
      <c r="D115" s="319">
        <v>4695</v>
      </c>
      <c r="E115" s="322">
        <v>698</v>
      </c>
      <c r="F115" s="319">
        <v>232</v>
      </c>
      <c r="G115" s="319">
        <v>466</v>
      </c>
      <c r="H115" s="322">
        <v>1268</v>
      </c>
      <c r="I115" s="319">
        <v>315</v>
      </c>
      <c r="J115" s="319">
        <v>953</v>
      </c>
      <c r="K115" s="322">
        <v>1105</v>
      </c>
      <c r="L115" s="319">
        <v>283</v>
      </c>
      <c r="M115" s="319">
        <v>822</v>
      </c>
      <c r="N115" s="322">
        <v>1944</v>
      </c>
      <c r="O115" s="319">
        <v>476</v>
      </c>
      <c r="P115" s="319">
        <v>1468</v>
      </c>
      <c r="Q115" s="322">
        <v>1207</v>
      </c>
      <c r="R115" s="319">
        <v>221</v>
      </c>
      <c r="S115" s="323">
        <v>986</v>
      </c>
    </row>
    <row r="116" spans="1:19" ht="13.5" customHeight="1">
      <c r="A116" s="305" t="s">
        <v>150</v>
      </c>
      <c r="B116" s="324">
        <v>2055</v>
      </c>
      <c r="C116" s="325">
        <v>579</v>
      </c>
      <c r="D116" s="325">
        <v>1476</v>
      </c>
      <c r="E116" s="324">
        <v>236</v>
      </c>
      <c r="F116" s="325">
        <v>92</v>
      </c>
      <c r="G116" s="325">
        <v>144</v>
      </c>
      <c r="H116" s="324">
        <v>409</v>
      </c>
      <c r="I116" s="325">
        <v>113</v>
      </c>
      <c r="J116" s="325">
        <v>296</v>
      </c>
      <c r="K116" s="324">
        <v>352</v>
      </c>
      <c r="L116" s="325">
        <v>107</v>
      </c>
      <c r="M116" s="325">
        <v>245</v>
      </c>
      <c r="N116" s="324">
        <v>630</v>
      </c>
      <c r="O116" s="325">
        <v>173</v>
      </c>
      <c r="P116" s="325">
        <v>457</v>
      </c>
      <c r="Q116" s="324">
        <v>428</v>
      </c>
      <c r="R116" s="325">
        <v>94</v>
      </c>
      <c r="S116" s="326">
        <v>334</v>
      </c>
    </row>
    <row r="117" spans="1:19" ht="13.5" customHeight="1">
      <c r="A117" s="305" t="s">
        <v>171</v>
      </c>
      <c r="B117" s="324">
        <v>1447</v>
      </c>
      <c r="C117" s="325">
        <v>343</v>
      </c>
      <c r="D117" s="325">
        <v>1104</v>
      </c>
      <c r="E117" s="324">
        <v>157</v>
      </c>
      <c r="F117" s="325">
        <v>54</v>
      </c>
      <c r="G117" s="325">
        <v>103</v>
      </c>
      <c r="H117" s="324">
        <v>312</v>
      </c>
      <c r="I117" s="325">
        <v>73</v>
      </c>
      <c r="J117" s="325">
        <v>239</v>
      </c>
      <c r="K117" s="324">
        <v>279</v>
      </c>
      <c r="L117" s="325">
        <v>64</v>
      </c>
      <c r="M117" s="325">
        <v>215</v>
      </c>
      <c r="N117" s="324">
        <v>453</v>
      </c>
      <c r="O117" s="325">
        <v>111</v>
      </c>
      <c r="P117" s="325">
        <v>342</v>
      </c>
      <c r="Q117" s="324">
        <v>246</v>
      </c>
      <c r="R117" s="325">
        <v>41</v>
      </c>
      <c r="S117" s="326">
        <v>205</v>
      </c>
    </row>
    <row r="118" spans="1:19" ht="13.5" customHeight="1">
      <c r="A118" s="305" t="s">
        <v>158</v>
      </c>
      <c r="B118" s="324">
        <v>1166</v>
      </c>
      <c r="C118" s="325">
        <v>282</v>
      </c>
      <c r="D118" s="325">
        <v>884</v>
      </c>
      <c r="E118" s="324">
        <v>137</v>
      </c>
      <c r="F118" s="325">
        <v>32</v>
      </c>
      <c r="G118" s="325">
        <v>105</v>
      </c>
      <c r="H118" s="324">
        <v>246</v>
      </c>
      <c r="I118" s="325">
        <v>62</v>
      </c>
      <c r="J118" s="325">
        <v>184</v>
      </c>
      <c r="K118" s="324">
        <v>209</v>
      </c>
      <c r="L118" s="325">
        <v>55</v>
      </c>
      <c r="M118" s="325">
        <v>154</v>
      </c>
      <c r="N118" s="324">
        <v>343</v>
      </c>
      <c r="O118" s="325">
        <v>90</v>
      </c>
      <c r="P118" s="325">
        <v>253</v>
      </c>
      <c r="Q118" s="324">
        <v>231</v>
      </c>
      <c r="R118" s="325">
        <v>43</v>
      </c>
      <c r="S118" s="326">
        <v>188</v>
      </c>
    </row>
    <row r="119" spans="1:19" ht="13.5" customHeight="1">
      <c r="A119" s="305" t="s">
        <v>154</v>
      </c>
      <c r="B119" s="324">
        <v>841</v>
      </c>
      <c r="C119" s="325">
        <v>195</v>
      </c>
      <c r="D119" s="325">
        <v>646</v>
      </c>
      <c r="E119" s="324">
        <v>87</v>
      </c>
      <c r="F119" s="325">
        <v>33</v>
      </c>
      <c r="G119" s="325">
        <v>54</v>
      </c>
      <c r="H119" s="324">
        <v>169</v>
      </c>
      <c r="I119" s="325">
        <v>40</v>
      </c>
      <c r="J119" s="325">
        <v>129</v>
      </c>
      <c r="K119" s="324">
        <v>147</v>
      </c>
      <c r="L119" s="325">
        <v>34</v>
      </c>
      <c r="M119" s="325">
        <v>113</v>
      </c>
      <c r="N119" s="324">
        <v>291</v>
      </c>
      <c r="O119" s="325">
        <v>66</v>
      </c>
      <c r="P119" s="325">
        <v>225</v>
      </c>
      <c r="Q119" s="324">
        <v>147</v>
      </c>
      <c r="R119" s="325">
        <v>22</v>
      </c>
      <c r="S119" s="326">
        <v>125</v>
      </c>
    </row>
    <row r="120" spans="1:19" ht="13.5" customHeight="1">
      <c r="A120" s="305" t="s">
        <v>148</v>
      </c>
      <c r="B120" s="324">
        <v>713</v>
      </c>
      <c r="C120" s="325">
        <v>128</v>
      </c>
      <c r="D120" s="325">
        <v>585</v>
      </c>
      <c r="E120" s="324">
        <v>81</v>
      </c>
      <c r="F120" s="325">
        <v>21</v>
      </c>
      <c r="G120" s="325">
        <v>60</v>
      </c>
      <c r="H120" s="324">
        <v>132</v>
      </c>
      <c r="I120" s="325">
        <v>27</v>
      </c>
      <c r="J120" s="325">
        <v>105</v>
      </c>
      <c r="K120" s="324">
        <v>118</v>
      </c>
      <c r="L120" s="325">
        <v>23</v>
      </c>
      <c r="M120" s="325">
        <v>95</v>
      </c>
      <c r="N120" s="324">
        <v>227</v>
      </c>
      <c r="O120" s="325">
        <v>36</v>
      </c>
      <c r="P120" s="325">
        <v>191</v>
      </c>
      <c r="Q120" s="324">
        <v>155</v>
      </c>
      <c r="R120" s="325">
        <v>21</v>
      </c>
      <c r="S120" s="326">
        <v>134</v>
      </c>
    </row>
    <row r="121" spans="1:19" s="304" customFormat="1" ht="13.5" customHeight="1">
      <c r="A121" s="309" t="s">
        <v>117</v>
      </c>
      <c r="B121" s="322">
        <v>1390</v>
      </c>
      <c r="C121" s="319">
        <v>263</v>
      </c>
      <c r="D121" s="319">
        <v>1127</v>
      </c>
      <c r="E121" s="322">
        <v>154</v>
      </c>
      <c r="F121" s="319">
        <v>38</v>
      </c>
      <c r="G121" s="319">
        <v>116</v>
      </c>
      <c r="H121" s="322">
        <v>305</v>
      </c>
      <c r="I121" s="319">
        <v>69</v>
      </c>
      <c r="J121" s="319">
        <v>236</v>
      </c>
      <c r="K121" s="322">
        <v>275</v>
      </c>
      <c r="L121" s="319">
        <v>49</v>
      </c>
      <c r="M121" s="319">
        <v>226</v>
      </c>
      <c r="N121" s="322">
        <v>401</v>
      </c>
      <c r="O121" s="319">
        <v>66</v>
      </c>
      <c r="P121" s="319">
        <v>335</v>
      </c>
      <c r="Q121" s="322">
        <v>255</v>
      </c>
      <c r="R121" s="319">
        <v>41</v>
      </c>
      <c r="S121" s="323">
        <v>214</v>
      </c>
    </row>
    <row r="122" spans="1:19" ht="13.5" customHeight="1">
      <c r="A122" s="305" t="s">
        <v>152</v>
      </c>
      <c r="B122" s="324">
        <v>561</v>
      </c>
      <c r="C122" s="325">
        <v>127</v>
      </c>
      <c r="D122" s="325">
        <v>434</v>
      </c>
      <c r="E122" s="324">
        <v>66</v>
      </c>
      <c r="F122" s="325">
        <v>20</v>
      </c>
      <c r="G122" s="325">
        <v>46</v>
      </c>
      <c r="H122" s="324">
        <v>117</v>
      </c>
      <c r="I122" s="325">
        <v>35</v>
      </c>
      <c r="J122" s="325">
        <v>82</v>
      </c>
      <c r="K122" s="324">
        <v>118</v>
      </c>
      <c r="L122" s="325">
        <v>27</v>
      </c>
      <c r="M122" s="325">
        <v>91</v>
      </c>
      <c r="N122" s="324">
        <v>147</v>
      </c>
      <c r="O122" s="325">
        <v>26</v>
      </c>
      <c r="P122" s="325">
        <v>121</v>
      </c>
      <c r="Q122" s="324">
        <v>113</v>
      </c>
      <c r="R122" s="325">
        <v>19</v>
      </c>
      <c r="S122" s="326">
        <v>94</v>
      </c>
    </row>
    <row r="123" spans="1:19" ht="13.5" customHeight="1">
      <c r="A123" s="305" t="s">
        <v>149</v>
      </c>
      <c r="B123" s="324">
        <v>352</v>
      </c>
      <c r="C123" s="325">
        <v>61</v>
      </c>
      <c r="D123" s="325">
        <v>291</v>
      </c>
      <c r="E123" s="324">
        <v>41</v>
      </c>
      <c r="F123" s="325">
        <v>10</v>
      </c>
      <c r="G123" s="325">
        <v>31</v>
      </c>
      <c r="H123" s="324">
        <v>79</v>
      </c>
      <c r="I123" s="325">
        <v>13</v>
      </c>
      <c r="J123" s="325">
        <v>66</v>
      </c>
      <c r="K123" s="324">
        <v>69</v>
      </c>
      <c r="L123" s="325">
        <v>14</v>
      </c>
      <c r="M123" s="325">
        <v>55</v>
      </c>
      <c r="N123" s="324">
        <v>108</v>
      </c>
      <c r="O123" s="325">
        <v>13</v>
      </c>
      <c r="P123" s="325">
        <v>95</v>
      </c>
      <c r="Q123" s="324">
        <v>55</v>
      </c>
      <c r="R123" s="325">
        <v>11</v>
      </c>
      <c r="S123" s="326">
        <v>44</v>
      </c>
    </row>
    <row r="124" spans="1:19" ht="13.5" customHeight="1">
      <c r="A124" s="305" t="s">
        <v>172</v>
      </c>
      <c r="B124" s="324">
        <v>228</v>
      </c>
      <c r="C124" s="325">
        <v>43</v>
      </c>
      <c r="D124" s="325">
        <v>185</v>
      </c>
      <c r="E124" s="324">
        <v>21</v>
      </c>
      <c r="F124" s="325">
        <v>4</v>
      </c>
      <c r="G124" s="325">
        <v>17</v>
      </c>
      <c r="H124" s="324">
        <v>59</v>
      </c>
      <c r="I124" s="325">
        <v>14</v>
      </c>
      <c r="J124" s="325">
        <v>45</v>
      </c>
      <c r="K124" s="324">
        <v>39</v>
      </c>
      <c r="L124" s="325">
        <v>5</v>
      </c>
      <c r="M124" s="325">
        <v>34</v>
      </c>
      <c r="N124" s="324">
        <v>72</v>
      </c>
      <c r="O124" s="325">
        <v>14</v>
      </c>
      <c r="P124" s="325">
        <v>58</v>
      </c>
      <c r="Q124" s="324">
        <v>37</v>
      </c>
      <c r="R124" s="325">
        <v>6</v>
      </c>
      <c r="S124" s="326">
        <v>31</v>
      </c>
    </row>
    <row r="125" spans="1:19" ht="13.5" customHeight="1">
      <c r="A125" s="305" t="s">
        <v>156</v>
      </c>
      <c r="B125" s="324">
        <v>151</v>
      </c>
      <c r="C125" s="325">
        <v>21</v>
      </c>
      <c r="D125" s="325">
        <v>130</v>
      </c>
      <c r="E125" s="324">
        <v>15</v>
      </c>
      <c r="F125" s="325">
        <v>2</v>
      </c>
      <c r="G125" s="325">
        <v>13</v>
      </c>
      <c r="H125" s="324">
        <v>30</v>
      </c>
      <c r="I125" s="325">
        <v>6</v>
      </c>
      <c r="J125" s="325">
        <v>24</v>
      </c>
      <c r="K125" s="324">
        <v>29</v>
      </c>
      <c r="L125" s="325">
        <v>2</v>
      </c>
      <c r="M125" s="325">
        <v>27</v>
      </c>
      <c r="N125" s="324">
        <v>50</v>
      </c>
      <c r="O125" s="325">
        <v>8</v>
      </c>
      <c r="P125" s="325">
        <v>42</v>
      </c>
      <c r="Q125" s="324">
        <v>27</v>
      </c>
      <c r="R125" s="325">
        <v>3</v>
      </c>
      <c r="S125" s="326">
        <v>24</v>
      </c>
    </row>
    <row r="126" spans="1:19" ht="13.5" customHeight="1">
      <c r="A126" s="305" t="s">
        <v>151</v>
      </c>
      <c r="B126" s="324">
        <v>98</v>
      </c>
      <c r="C126" s="325">
        <v>11</v>
      </c>
      <c r="D126" s="325">
        <v>87</v>
      </c>
      <c r="E126" s="324">
        <v>11</v>
      </c>
      <c r="F126" s="325">
        <v>2</v>
      </c>
      <c r="G126" s="325">
        <v>9</v>
      </c>
      <c r="H126" s="324">
        <v>20</v>
      </c>
      <c r="I126" s="325">
        <v>1</v>
      </c>
      <c r="J126" s="325">
        <v>19</v>
      </c>
      <c r="K126" s="324">
        <v>20</v>
      </c>
      <c r="L126" s="325">
        <v>1</v>
      </c>
      <c r="M126" s="325">
        <v>19</v>
      </c>
      <c r="N126" s="324">
        <v>24</v>
      </c>
      <c r="O126" s="325">
        <v>5</v>
      </c>
      <c r="P126" s="325">
        <v>19</v>
      </c>
      <c r="Q126" s="324">
        <v>23</v>
      </c>
      <c r="R126" s="325">
        <v>2</v>
      </c>
      <c r="S126" s="326">
        <v>21</v>
      </c>
    </row>
    <row r="127" spans="1:19" s="304" customFormat="1" ht="13.5" customHeight="1" thickBot="1">
      <c r="A127" s="312" t="s">
        <v>125</v>
      </c>
      <c r="B127" s="327">
        <v>181</v>
      </c>
      <c r="C127" s="328">
        <v>25</v>
      </c>
      <c r="D127" s="329">
        <v>156</v>
      </c>
      <c r="E127" s="327">
        <v>17</v>
      </c>
      <c r="F127" s="328">
        <v>3</v>
      </c>
      <c r="G127" s="329">
        <v>14</v>
      </c>
      <c r="H127" s="327">
        <v>36</v>
      </c>
      <c r="I127" s="328">
        <v>2</v>
      </c>
      <c r="J127" s="329">
        <v>34</v>
      </c>
      <c r="K127" s="327">
        <v>43</v>
      </c>
      <c r="L127" s="328">
        <v>11</v>
      </c>
      <c r="M127" s="329">
        <v>32</v>
      </c>
      <c r="N127" s="327">
        <v>52</v>
      </c>
      <c r="O127" s="328">
        <v>4</v>
      </c>
      <c r="P127" s="329">
        <v>48</v>
      </c>
      <c r="Q127" s="327">
        <v>33</v>
      </c>
      <c r="R127" s="328">
        <v>5</v>
      </c>
      <c r="S127" s="330">
        <v>28</v>
      </c>
    </row>
    <row r="128" spans="1:19" ht="15.75">
      <c r="B128" s="297"/>
      <c r="C128" s="317"/>
      <c r="D128" s="317"/>
    </row>
  </sheetData>
  <mergeCells count="7">
    <mergeCell ref="Q4:S4"/>
    <mergeCell ref="A1:G1"/>
    <mergeCell ref="B4:D4"/>
    <mergeCell ref="E4:G4"/>
    <mergeCell ref="H4:J4"/>
    <mergeCell ref="K4:M4"/>
    <mergeCell ref="N4:P4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A73A-B317-4A4E-9E22-E31B4179115A}">
  <dimension ref="A1:S128"/>
  <sheetViews>
    <sheetView zoomScaleNormal="100" workbookViewId="0">
      <selection activeCell="E11" sqref="E11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380</v>
      </c>
      <c r="B1" s="334"/>
      <c r="C1" s="334"/>
      <c r="D1" s="334"/>
      <c r="E1" s="334"/>
      <c r="F1" s="334"/>
      <c r="G1" s="334"/>
    </row>
    <row r="3" spans="1:19" ht="15" thickBot="1">
      <c r="S3" s="331" t="s">
        <v>371</v>
      </c>
    </row>
    <row r="4" spans="1:19" ht="24.75" customHeight="1">
      <c r="A4" s="289" t="s">
        <v>219</v>
      </c>
      <c r="B4" s="368" t="s">
        <v>361</v>
      </c>
      <c r="C4" s="368"/>
      <c r="D4" s="368"/>
      <c r="E4" s="369" t="s">
        <v>362</v>
      </c>
      <c r="F4" s="369"/>
      <c r="G4" s="369"/>
      <c r="H4" s="368" t="s">
        <v>363</v>
      </c>
      <c r="I4" s="368"/>
      <c r="J4" s="368"/>
      <c r="K4" s="369" t="s">
        <v>364</v>
      </c>
      <c r="L4" s="369"/>
      <c r="M4" s="369"/>
      <c r="N4" s="368" t="s">
        <v>365</v>
      </c>
      <c r="O4" s="368"/>
      <c r="P4" s="368"/>
      <c r="Q4" s="369" t="s">
        <v>366</v>
      </c>
      <c r="R4" s="369"/>
      <c r="S4" s="370"/>
    </row>
    <row r="5" spans="1:19" ht="24.75" customHeight="1" thickBot="1">
      <c r="A5" s="290" t="s">
        <v>343</v>
      </c>
      <c r="B5" s="291" t="s">
        <v>3</v>
      </c>
      <c r="C5" s="292" t="s">
        <v>1</v>
      </c>
      <c r="D5" s="292" t="s">
        <v>2</v>
      </c>
      <c r="E5" s="293" t="s">
        <v>3</v>
      </c>
      <c r="F5" s="293" t="s">
        <v>1</v>
      </c>
      <c r="G5" s="293" t="s">
        <v>2</v>
      </c>
      <c r="H5" s="292" t="s">
        <v>3</v>
      </c>
      <c r="I5" s="292" t="s">
        <v>1</v>
      </c>
      <c r="J5" s="292" t="s">
        <v>2</v>
      </c>
      <c r="K5" s="293" t="s">
        <v>3</v>
      </c>
      <c r="L5" s="293" t="s">
        <v>1</v>
      </c>
      <c r="M5" s="293" t="s">
        <v>2</v>
      </c>
      <c r="N5" s="292" t="s">
        <v>3</v>
      </c>
      <c r="O5" s="292" t="s">
        <v>1</v>
      </c>
      <c r="P5" s="292" t="s">
        <v>2</v>
      </c>
      <c r="Q5" s="293" t="s">
        <v>3</v>
      </c>
      <c r="R5" s="293" t="s">
        <v>1</v>
      </c>
      <c r="S5" s="294" t="s">
        <v>2</v>
      </c>
    </row>
    <row r="6" spans="1:19" s="300" customFormat="1" ht="25.5" customHeight="1" thickTop="1">
      <c r="A6" s="295" t="s">
        <v>213</v>
      </c>
      <c r="B6" s="318">
        <v>1399082</v>
      </c>
      <c r="C6" s="319">
        <v>690429</v>
      </c>
      <c r="D6" s="320">
        <v>708653</v>
      </c>
      <c r="E6" s="318">
        <v>104868</v>
      </c>
      <c r="F6" s="319">
        <v>51349</v>
      </c>
      <c r="G6" s="320">
        <v>53519</v>
      </c>
      <c r="H6" s="318">
        <v>276468</v>
      </c>
      <c r="I6" s="319">
        <v>135208</v>
      </c>
      <c r="J6" s="320">
        <v>141260</v>
      </c>
      <c r="K6" s="318">
        <v>207988</v>
      </c>
      <c r="L6" s="319">
        <v>99399</v>
      </c>
      <c r="M6" s="320">
        <v>108589</v>
      </c>
      <c r="N6" s="318">
        <v>420188</v>
      </c>
      <c r="O6" s="319">
        <v>207680</v>
      </c>
      <c r="P6" s="320">
        <v>212508</v>
      </c>
      <c r="Q6" s="318">
        <v>389570</v>
      </c>
      <c r="R6" s="319">
        <v>196793</v>
      </c>
      <c r="S6" s="321">
        <v>192777</v>
      </c>
    </row>
    <row r="7" spans="1:19" s="304" customFormat="1" ht="15.75" customHeight="1">
      <c r="A7" s="301" t="s">
        <v>56</v>
      </c>
      <c r="B7" s="322">
        <v>35157</v>
      </c>
      <c r="C7" s="319">
        <v>17904</v>
      </c>
      <c r="D7" s="319">
        <v>17253</v>
      </c>
      <c r="E7" s="322">
        <v>3066</v>
      </c>
      <c r="F7" s="319">
        <v>1576</v>
      </c>
      <c r="G7" s="319">
        <v>1490</v>
      </c>
      <c r="H7" s="322">
        <v>5708</v>
      </c>
      <c r="I7" s="319">
        <v>2890</v>
      </c>
      <c r="J7" s="319">
        <v>2818</v>
      </c>
      <c r="K7" s="322">
        <v>4617</v>
      </c>
      <c r="L7" s="319">
        <v>2374</v>
      </c>
      <c r="M7" s="319">
        <v>2243</v>
      </c>
      <c r="N7" s="322">
        <v>10927</v>
      </c>
      <c r="O7" s="319">
        <v>5589</v>
      </c>
      <c r="P7" s="319">
        <v>5338</v>
      </c>
      <c r="Q7" s="322">
        <v>10839</v>
      </c>
      <c r="R7" s="319">
        <v>5475</v>
      </c>
      <c r="S7" s="323">
        <v>5364</v>
      </c>
    </row>
    <row r="8" spans="1:19" ht="15.75" customHeight="1">
      <c r="A8" s="305" t="s">
        <v>345</v>
      </c>
      <c r="B8" s="324">
        <v>6255</v>
      </c>
      <c r="C8" s="325">
        <v>3146</v>
      </c>
      <c r="D8" s="325">
        <v>3109</v>
      </c>
      <c r="E8" s="324">
        <v>620</v>
      </c>
      <c r="F8" s="325">
        <v>313</v>
      </c>
      <c r="G8" s="325">
        <v>307</v>
      </c>
      <c r="H8" s="324">
        <v>1020</v>
      </c>
      <c r="I8" s="325">
        <v>522</v>
      </c>
      <c r="J8" s="325">
        <v>498</v>
      </c>
      <c r="K8" s="324">
        <v>751</v>
      </c>
      <c r="L8" s="325">
        <v>366</v>
      </c>
      <c r="M8" s="325">
        <v>385</v>
      </c>
      <c r="N8" s="324">
        <v>1976</v>
      </c>
      <c r="O8" s="325">
        <v>1007</v>
      </c>
      <c r="P8" s="325">
        <v>969</v>
      </c>
      <c r="Q8" s="324">
        <v>1888</v>
      </c>
      <c r="R8" s="325">
        <v>938</v>
      </c>
      <c r="S8" s="326">
        <v>950</v>
      </c>
    </row>
    <row r="9" spans="1:19" ht="15.75" customHeight="1">
      <c r="A9" s="305" t="s">
        <v>347</v>
      </c>
      <c r="B9" s="324">
        <v>6120</v>
      </c>
      <c r="C9" s="325">
        <v>3099</v>
      </c>
      <c r="D9" s="325">
        <v>3021</v>
      </c>
      <c r="E9" s="324">
        <v>550</v>
      </c>
      <c r="F9" s="325">
        <v>298</v>
      </c>
      <c r="G9" s="325">
        <v>252</v>
      </c>
      <c r="H9" s="324">
        <v>993</v>
      </c>
      <c r="I9" s="325">
        <v>485</v>
      </c>
      <c r="J9" s="325">
        <v>508</v>
      </c>
      <c r="K9" s="324">
        <v>780</v>
      </c>
      <c r="L9" s="325">
        <v>411</v>
      </c>
      <c r="M9" s="325">
        <v>369</v>
      </c>
      <c r="N9" s="324">
        <v>1865</v>
      </c>
      <c r="O9" s="325">
        <v>939</v>
      </c>
      <c r="P9" s="325">
        <v>926</v>
      </c>
      <c r="Q9" s="324">
        <v>1932</v>
      </c>
      <c r="R9" s="325">
        <v>966</v>
      </c>
      <c r="S9" s="326">
        <v>966</v>
      </c>
    </row>
    <row r="10" spans="1:19" ht="15.75" customHeight="1">
      <c r="A10" s="305" t="s">
        <v>338</v>
      </c>
      <c r="B10" s="324">
        <v>7013</v>
      </c>
      <c r="C10" s="325">
        <v>3612</v>
      </c>
      <c r="D10" s="325">
        <v>3401</v>
      </c>
      <c r="E10" s="324">
        <v>569</v>
      </c>
      <c r="F10" s="325">
        <v>290</v>
      </c>
      <c r="G10" s="325">
        <v>279</v>
      </c>
      <c r="H10" s="324">
        <v>1137</v>
      </c>
      <c r="I10" s="325">
        <v>565</v>
      </c>
      <c r="J10" s="325">
        <v>572</v>
      </c>
      <c r="K10" s="324">
        <v>974</v>
      </c>
      <c r="L10" s="325">
        <v>528</v>
      </c>
      <c r="M10" s="325">
        <v>446</v>
      </c>
      <c r="N10" s="324">
        <v>2132</v>
      </c>
      <c r="O10" s="325">
        <v>1099</v>
      </c>
      <c r="P10" s="325">
        <v>1033</v>
      </c>
      <c r="Q10" s="324">
        <v>2201</v>
      </c>
      <c r="R10" s="325">
        <v>1130</v>
      </c>
      <c r="S10" s="326">
        <v>1071</v>
      </c>
    </row>
    <row r="11" spans="1:19" ht="15.75" customHeight="1">
      <c r="A11" s="305" t="s">
        <v>344</v>
      </c>
      <c r="B11" s="324">
        <v>7599</v>
      </c>
      <c r="C11" s="325">
        <v>3861</v>
      </c>
      <c r="D11" s="325">
        <v>3738</v>
      </c>
      <c r="E11" s="324">
        <v>672</v>
      </c>
      <c r="F11" s="325">
        <v>349</v>
      </c>
      <c r="G11" s="325">
        <v>323</v>
      </c>
      <c r="H11" s="324">
        <v>1225</v>
      </c>
      <c r="I11" s="325">
        <v>617</v>
      </c>
      <c r="J11" s="325">
        <v>608</v>
      </c>
      <c r="K11" s="324">
        <v>1007</v>
      </c>
      <c r="L11" s="325">
        <v>512</v>
      </c>
      <c r="M11" s="325">
        <v>495</v>
      </c>
      <c r="N11" s="324">
        <v>2356</v>
      </c>
      <c r="O11" s="325">
        <v>1226</v>
      </c>
      <c r="P11" s="325">
        <v>1130</v>
      </c>
      <c r="Q11" s="324">
        <v>2339</v>
      </c>
      <c r="R11" s="325">
        <v>1157</v>
      </c>
      <c r="S11" s="326">
        <v>1182</v>
      </c>
    </row>
    <row r="12" spans="1:19" ht="15.75" customHeight="1">
      <c r="A12" s="305" t="s">
        <v>339</v>
      </c>
      <c r="B12" s="324">
        <v>8170</v>
      </c>
      <c r="C12" s="325">
        <v>4186</v>
      </c>
      <c r="D12" s="325">
        <v>3984</v>
      </c>
      <c r="E12" s="324">
        <v>655</v>
      </c>
      <c r="F12" s="325">
        <v>326</v>
      </c>
      <c r="G12" s="325">
        <v>329</v>
      </c>
      <c r="H12" s="324">
        <v>1333</v>
      </c>
      <c r="I12" s="325">
        <v>701</v>
      </c>
      <c r="J12" s="325">
        <v>632</v>
      </c>
      <c r="K12" s="324">
        <v>1105</v>
      </c>
      <c r="L12" s="325">
        <v>557</v>
      </c>
      <c r="M12" s="325">
        <v>548</v>
      </c>
      <c r="N12" s="324">
        <v>2598</v>
      </c>
      <c r="O12" s="325">
        <v>1318</v>
      </c>
      <c r="P12" s="325">
        <v>1280</v>
      </c>
      <c r="Q12" s="324">
        <v>2479</v>
      </c>
      <c r="R12" s="325">
        <v>1284</v>
      </c>
      <c r="S12" s="326">
        <v>1195</v>
      </c>
    </row>
    <row r="13" spans="1:19" s="304" customFormat="1" ht="15.75" customHeight="1">
      <c r="A13" s="309" t="s">
        <v>50</v>
      </c>
      <c r="B13" s="322">
        <v>53918</v>
      </c>
      <c r="C13" s="319">
        <v>27496</v>
      </c>
      <c r="D13" s="319">
        <v>26422</v>
      </c>
      <c r="E13" s="322">
        <v>3665</v>
      </c>
      <c r="F13" s="319">
        <v>1895</v>
      </c>
      <c r="G13" s="319">
        <v>1770</v>
      </c>
      <c r="H13" s="322">
        <v>9400</v>
      </c>
      <c r="I13" s="319">
        <v>4863</v>
      </c>
      <c r="J13" s="319">
        <v>4537</v>
      </c>
      <c r="K13" s="322">
        <v>8433</v>
      </c>
      <c r="L13" s="319">
        <v>4237</v>
      </c>
      <c r="M13" s="319">
        <v>4196</v>
      </c>
      <c r="N13" s="322">
        <v>15598</v>
      </c>
      <c r="O13" s="319">
        <v>7932</v>
      </c>
      <c r="P13" s="319">
        <v>7666</v>
      </c>
      <c r="Q13" s="322">
        <v>16822</v>
      </c>
      <c r="R13" s="319">
        <v>8569</v>
      </c>
      <c r="S13" s="323">
        <v>8253</v>
      </c>
    </row>
    <row r="14" spans="1:19" ht="15.75" customHeight="1">
      <c r="A14" s="305" t="s">
        <v>346</v>
      </c>
      <c r="B14" s="324">
        <v>8748</v>
      </c>
      <c r="C14" s="325">
        <v>4375</v>
      </c>
      <c r="D14" s="325">
        <v>4373</v>
      </c>
      <c r="E14" s="324">
        <v>629</v>
      </c>
      <c r="F14" s="325">
        <v>328</v>
      </c>
      <c r="G14" s="325">
        <v>301</v>
      </c>
      <c r="H14" s="324">
        <v>1563</v>
      </c>
      <c r="I14" s="325">
        <v>788</v>
      </c>
      <c r="J14" s="325">
        <v>775</v>
      </c>
      <c r="K14" s="324">
        <v>1299</v>
      </c>
      <c r="L14" s="325">
        <v>641</v>
      </c>
      <c r="M14" s="325">
        <v>658</v>
      </c>
      <c r="N14" s="324">
        <v>2567</v>
      </c>
      <c r="O14" s="325">
        <v>1289</v>
      </c>
      <c r="P14" s="325">
        <v>1278</v>
      </c>
      <c r="Q14" s="324">
        <v>2690</v>
      </c>
      <c r="R14" s="325">
        <v>1329</v>
      </c>
      <c r="S14" s="326">
        <v>1361</v>
      </c>
    </row>
    <row r="15" spans="1:19" ht="15.75" customHeight="1">
      <c r="A15" s="305" t="s">
        <v>340</v>
      </c>
      <c r="B15" s="324">
        <v>9615</v>
      </c>
      <c r="C15" s="325">
        <v>4906</v>
      </c>
      <c r="D15" s="325">
        <v>4709</v>
      </c>
      <c r="E15" s="324">
        <v>715</v>
      </c>
      <c r="F15" s="325">
        <v>353</v>
      </c>
      <c r="G15" s="325">
        <v>362</v>
      </c>
      <c r="H15" s="324">
        <v>1655</v>
      </c>
      <c r="I15" s="325">
        <v>848</v>
      </c>
      <c r="J15" s="325">
        <v>807</v>
      </c>
      <c r="K15" s="324">
        <v>1470</v>
      </c>
      <c r="L15" s="325">
        <v>744</v>
      </c>
      <c r="M15" s="325">
        <v>726</v>
      </c>
      <c r="N15" s="324">
        <v>2850</v>
      </c>
      <c r="O15" s="325">
        <v>1427</v>
      </c>
      <c r="P15" s="325">
        <v>1423</v>
      </c>
      <c r="Q15" s="324">
        <v>2925</v>
      </c>
      <c r="R15" s="325">
        <v>1534</v>
      </c>
      <c r="S15" s="326">
        <v>1391</v>
      </c>
    </row>
    <row r="16" spans="1:19" ht="15.75" customHeight="1">
      <c r="A16" s="305" t="s">
        <v>337</v>
      </c>
      <c r="B16" s="324">
        <v>10597</v>
      </c>
      <c r="C16" s="325">
        <v>5457</v>
      </c>
      <c r="D16" s="325">
        <v>5140</v>
      </c>
      <c r="E16" s="324">
        <v>729</v>
      </c>
      <c r="F16" s="325">
        <v>384</v>
      </c>
      <c r="G16" s="325">
        <v>345</v>
      </c>
      <c r="H16" s="324">
        <v>1869</v>
      </c>
      <c r="I16" s="325">
        <v>991</v>
      </c>
      <c r="J16" s="325">
        <v>878</v>
      </c>
      <c r="K16" s="324">
        <v>1662</v>
      </c>
      <c r="L16" s="325">
        <v>836</v>
      </c>
      <c r="M16" s="325">
        <v>826</v>
      </c>
      <c r="N16" s="324">
        <v>3098</v>
      </c>
      <c r="O16" s="325">
        <v>1567</v>
      </c>
      <c r="P16" s="325">
        <v>1531</v>
      </c>
      <c r="Q16" s="324">
        <v>3239</v>
      </c>
      <c r="R16" s="325">
        <v>1679</v>
      </c>
      <c r="S16" s="326">
        <v>1560</v>
      </c>
    </row>
    <row r="17" spans="1:19" ht="15.75" customHeight="1">
      <c r="A17" s="305" t="s">
        <v>342</v>
      </c>
      <c r="B17" s="324">
        <v>11773</v>
      </c>
      <c r="C17" s="325">
        <v>6051</v>
      </c>
      <c r="D17" s="325">
        <v>5722</v>
      </c>
      <c r="E17" s="324">
        <v>786</v>
      </c>
      <c r="F17" s="325">
        <v>421</v>
      </c>
      <c r="G17" s="325">
        <v>365</v>
      </c>
      <c r="H17" s="324">
        <v>2034</v>
      </c>
      <c r="I17" s="325">
        <v>1073</v>
      </c>
      <c r="J17" s="325">
        <v>961</v>
      </c>
      <c r="K17" s="324">
        <v>1880</v>
      </c>
      <c r="L17" s="325">
        <v>964</v>
      </c>
      <c r="M17" s="325">
        <v>916</v>
      </c>
      <c r="N17" s="324">
        <v>3327</v>
      </c>
      <c r="O17" s="325">
        <v>1734</v>
      </c>
      <c r="P17" s="325">
        <v>1593</v>
      </c>
      <c r="Q17" s="324">
        <v>3746</v>
      </c>
      <c r="R17" s="325">
        <v>1859</v>
      </c>
      <c r="S17" s="326">
        <v>1887</v>
      </c>
    </row>
    <row r="18" spans="1:19" ht="15.75" customHeight="1">
      <c r="A18" s="305" t="s">
        <v>341</v>
      </c>
      <c r="B18" s="324">
        <v>13185</v>
      </c>
      <c r="C18" s="325">
        <v>6707</v>
      </c>
      <c r="D18" s="325">
        <v>6478</v>
      </c>
      <c r="E18" s="324">
        <v>806</v>
      </c>
      <c r="F18" s="325">
        <v>409</v>
      </c>
      <c r="G18" s="325">
        <v>397</v>
      </c>
      <c r="H18" s="324">
        <v>2279</v>
      </c>
      <c r="I18" s="325">
        <v>1163</v>
      </c>
      <c r="J18" s="325">
        <v>1116</v>
      </c>
      <c r="K18" s="324">
        <v>2122</v>
      </c>
      <c r="L18" s="325">
        <v>1052</v>
      </c>
      <c r="M18" s="325">
        <v>1070</v>
      </c>
      <c r="N18" s="324">
        <v>3756</v>
      </c>
      <c r="O18" s="325">
        <v>1915</v>
      </c>
      <c r="P18" s="325">
        <v>1841</v>
      </c>
      <c r="Q18" s="324">
        <v>4222</v>
      </c>
      <c r="R18" s="325">
        <v>2168</v>
      </c>
      <c r="S18" s="326">
        <v>2054</v>
      </c>
    </row>
    <row r="19" spans="1:19" s="304" customFormat="1" ht="15.75" customHeight="1">
      <c r="A19" s="309" t="s">
        <v>44</v>
      </c>
      <c r="B19" s="322">
        <v>71600</v>
      </c>
      <c r="C19" s="319">
        <v>36860</v>
      </c>
      <c r="D19" s="319">
        <v>34740</v>
      </c>
      <c r="E19" s="322">
        <v>3936</v>
      </c>
      <c r="F19" s="319">
        <v>2037</v>
      </c>
      <c r="G19" s="319">
        <v>1899</v>
      </c>
      <c r="H19" s="322">
        <v>13009</v>
      </c>
      <c r="I19" s="319">
        <v>6874</v>
      </c>
      <c r="J19" s="319">
        <v>6135</v>
      </c>
      <c r="K19" s="322">
        <v>11865</v>
      </c>
      <c r="L19" s="319">
        <v>5906</v>
      </c>
      <c r="M19" s="319">
        <v>5959</v>
      </c>
      <c r="N19" s="322">
        <v>19564</v>
      </c>
      <c r="O19" s="319">
        <v>10054</v>
      </c>
      <c r="P19" s="319">
        <v>9510</v>
      </c>
      <c r="Q19" s="322">
        <v>23226</v>
      </c>
      <c r="R19" s="319">
        <v>11989</v>
      </c>
      <c r="S19" s="323">
        <v>11237</v>
      </c>
    </row>
    <row r="20" spans="1:19" ht="15.75" customHeight="1">
      <c r="A20" s="305" t="s">
        <v>204</v>
      </c>
      <c r="B20" s="324">
        <v>13460</v>
      </c>
      <c r="C20" s="325">
        <v>6950</v>
      </c>
      <c r="D20" s="325">
        <v>6510</v>
      </c>
      <c r="E20" s="324">
        <v>868</v>
      </c>
      <c r="F20" s="325">
        <v>457</v>
      </c>
      <c r="G20" s="325">
        <v>411</v>
      </c>
      <c r="H20" s="324">
        <v>2375</v>
      </c>
      <c r="I20" s="325">
        <v>1259</v>
      </c>
      <c r="J20" s="325">
        <v>1116</v>
      </c>
      <c r="K20" s="324">
        <v>2252</v>
      </c>
      <c r="L20" s="325">
        <v>1124</v>
      </c>
      <c r="M20" s="325">
        <v>1128</v>
      </c>
      <c r="N20" s="324">
        <v>3742</v>
      </c>
      <c r="O20" s="325">
        <v>1934</v>
      </c>
      <c r="P20" s="325">
        <v>1808</v>
      </c>
      <c r="Q20" s="324">
        <v>4223</v>
      </c>
      <c r="R20" s="325">
        <v>2176</v>
      </c>
      <c r="S20" s="326">
        <v>2047</v>
      </c>
    </row>
    <row r="21" spans="1:19" ht="15.75" customHeight="1">
      <c r="A21" s="305" t="s">
        <v>214</v>
      </c>
      <c r="B21" s="324">
        <v>13575</v>
      </c>
      <c r="C21" s="325">
        <v>6921</v>
      </c>
      <c r="D21" s="325">
        <v>6654</v>
      </c>
      <c r="E21" s="324">
        <v>751</v>
      </c>
      <c r="F21" s="325">
        <v>380</v>
      </c>
      <c r="G21" s="325">
        <v>371</v>
      </c>
      <c r="H21" s="324">
        <v>2475</v>
      </c>
      <c r="I21" s="325">
        <v>1306</v>
      </c>
      <c r="J21" s="325">
        <v>1169</v>
      </c>
      <c r="K21" s="324">
        <v>2325</v>
      </c>
      <c r="L21" s="325">
        <v>1165</v>
      </c>
      <c r="M21" s="325">
        <v>1160</v>
      </c>
      <c r="N21" s="324">
        <v>3744</v>
      </c>
      <c r="O21" s="325">
        <v>1871</v>
      </c>
      <c r="P21" s="325">
        <v>1873</v>
      </c>
      <c r="Q21" s="324">
        <v>4280</v>
      </c>
      <c r="R21" s="325">
        <v>2199</v>
      </c>
      <c r="S21" s="326">
        <v>2081</v>
      </c>
    </row>
    <row r="22" spans="1:19" ht="15.75" customHeight="1">
      <c r="A22" s="305" t="s">
        <v>206</v>
      </c>
      <c r="B22" s="324">
        <v>14624</v>
      </c>
      <c r="C22" s="325">
        <v>7635</v>
      </c>
      <c r="D22" s="325">
        <v>6989</v>
      </c>
      <c r="E22" s="324">
        <v>794</v>
      </c>
      <c r="F22" s="325">
        <v>404</v>
      </c>
      <c r="G22" s="325">
        <v>390</v>
      </c>
      <c r="H22" s="324">
        <v>2711</v>
      </c>
      <c r="I22" s="325">
        <v>1422</v>
      </c>
      <c r="J22" s="325">
        <v>1289</v>
      </c>
      <c r="K22" s="324">
        <v>2423</v>
      </c>
      <c r="L22" s="325">
        <v>1242</v>
      </c>
      <c r="M22" s="325">
        <v>1181</v>
      </c>
      <c r="N22" s="324">
        <v>3920</v>
      </c>
      <c r="O22" s="325">
        <v>2102</v>
      </c>
      <c r="P22" s="325">
        <v>1818</v>
      </c>
      <c r="Q22" s="324">
        <v>4776</v>
      </c>
      <c r="R22" s="325">
        <v>2465</v>
      </c>
      <c r="S22" s="326">
        <v>2311</v>
      </c>
    </row>
    <row r="23" spans="1:19" ht="15.75" customHeight="1">
      <c r="A23" s="305" t="s">
        <v>198</v>
      </c>
      <c r="B23" s="324">
        <v>14709</v>
      </c>
      <c r="C23" s="325">
        <v>7515</v>
      </c>
      <c r="D23" s="325">
        <v>7194</v>
      </c>
      <c r="E23" s="324">
        <v>718</v>
      </c>
      <c r="F23" s="325">
        <v>366</v>
      </c>
      <c r="G23" s="325">
        <v>352</v>
      </c>
      <c r="H23" s="324">
        <v>2666</v>
      </c>
      <c r="I23" s="325">
        <v>1412</v>
      </c>
      <c r="J23" s="325">
        <v>1254</v>
      </c>
      <c r="K23" s="324">
        <v>2446</v>
      </c>
      <c r="L23" s="325">
        <v>1184</v>
      </c>
      <c r="M23" s="325">
        <v>1262</v>
      </c>
      <c r="N23" s="324">
        <v>4060</v>
      </c>
      <c r="O23" s="325">
        <v>2050</v>
      </c>
      <c r="P23" s="325">
        <v>2010</v>
      </c>
      <c r="Q23" s="324">
        <v>4819</v>
      </c>
      <c r="R23" s="325">
        <v>2503</v>
      </c>
      <c r="S23" s="326">
        <v>2316</v>
      </c>
    </row>
    <row r="24" spans="1:19" ht="15.75" customHeight="1">
      <c r="A24" s="305" t="s">
        <v>205</v>
      </c>
      <c r="B24" s="324">
        <v>15232</v>
      </c>
      <c r="C24" s="325">
        <v>7839</v>
      </c>
      <c r="D24" s="325">
        <v>7393</v>
      </c>
      <c r="E24" s="324">
        <v>805</v>
      </c>
      <c r="F24" s="325">
        <v>430</v>
      </c>
      <c r="G24" s="325">
        <v>375</v>
      </c>
      <c r="H24" s="324">
        <v>2782</v>
      </c>
      <c r="I24" s="325">
        <v>1475</v>
      </c>
      <c r="J24" s="325">
        <v>1307</v>
      </c>
      <c r="K24" s="324">
        <v>2419</v>
      </c>
      <c r="L24" s="325">
        <v>1191</v>
      </c>
      <c r="M24" s="325">
        <v>1228</v>
      </c>
      <c r="N24" s="324">
        <v>4098</v>
      </c>
      <c r="O24" s="325">
        <v>2097</v>
      </c>
      <c r="P24" s="325">
        <v>2001</v>
      </c>
      <c r="Q24" s="324">
        <v>5128</v>
      </c>
      <c r="R24" s="325">
        <v>2646</v>
      </c>
      <c r="S24" s="326">
        <v>2482</v>
      </c>
    </row>
    <row r="25" spans="1:19" s="304" customFormat="1" ht="15.75" customHeight="1">
      <c r="A25" s="309" t="s">
        <v>38</v>
      </c>
      <c r="B25" s="322">
        <v>72866</v>
      </c>
      <c r="C25" s="319">
        <v>37614</v>
      </c>
      <c r="D25" s="319">
        <v>35252</v>
      </c>
      <c r="E25" s="322">
        <v>3582</v>
      </c>
      <c r="F25" s="319">
        <v>1807</v>
      </c>
      <c r="G25" s="319">
        <v>1775</v>
      </c>
      <c r="H25" s="322">
        <v>13852</v>
      </c>
      <c r="I25" s="319">
        <v>7305</v>
      </c>
      <c r="J25" s="319">
        <v>6547</v>
      </c>
      <c r="K25" s="322">
        <v>11004</v>
      </c>
      <c r="L25" s="319">
        <v>5457</v>
      </c>
      <c r="M25" s="319">
        <v>5547</v>
      </c>
      <c r="N25" s="322">
        <v>20049</v>
      </c>
      <c r="O25" s="319">
        <v>10565</v>
      </c>
      <c r="P25" s="319">
        <v>9484</v>
      </c>
      <c r="Q25" s="322">
        <v>24379</v>
      </c>
      <c r="R25" s="319">
        <v>12480</v>
      </c>
      <c r="S25" s="323">
        <v>11899</v>
      </c>
    </row>
    <row r="26" spans="1:19" ht="15.75" customHeight="1">
      <c r="A26" s="305" t="s">
        <v>200</v>
      </c>
      <c r="B26" s="324">
        <v>14230</v>
      </c>
      <c r="C26" s="325">
        <v>7342</v>
      </c>
      <c r="D26" s="325">
        <v>6888</v>
      </c>
      <c r="E26" s="324">
        <v>665</v>
      </c>
      <c r="F26" s="325">
        <v>333</v>
      </c>
      <c r="G26" s="325">
        <v>332</v>
      </c>
      <c r="H26" s="324">
        <v>2611</v>
      </c>
      <c r="I26" s="325">
        <v>1370</v>
      </c>
      <c r="J26" s="325">
        <v>1241</v>
      </c>
      <c r="K26" s="324">
        <v>2283</v>
      </c>
      <c r="L26" s="325">
        <v>1147</v>
      </c>
      <c r="M26" s="325">
        <v>1136</v>
      </c>
      <c r="N26" s="324">
        <v>3945</v>
      </c>
      <c r="O26" s="325">
        <v>2051</v>
      </c>
      <c r="P26" s="325">
        <v>1894</v>
      </c>
      <c r="Q26" s="324">
        <v>4726</v>
      </c>
      <c r="R26" s="325">
        <v>2441</v>
      </c>
      <c r="S26" s="326">
        <v>2285</v>
      </c>
    </row>
    <row r="27" spans="1:19" ht="15.75" customHeight="1">
      <c r="A27" s="305" t="s">
        <v>215</v>
      </c>
      <c r="B27" s="324">
        <v>14429</v>
      </c>
      <c r="C27" s="325">
        <v>7360</v>
      </c>
      <c r="D27" s="325">
        <v>7069</v>
      </c>
      <c r="E27" s="324">
        <v>646</v>
      </c>
      <c r="F27" s="325">
        <v>325</v>
      </c>
      <c r="G27" s="325">
        <v>321</v>
      </c>
      <c r="H27" s="324">
        <v>2766</v>
      </c>
      <c r="I27" s="325">
        <v>1435</v>
      </c>
      <c r="J27" s="325">
        <v>1331</v>
      </c>
      <c r="K27" s="324">
        <v>2217</v>
      </c>
      <c r="L27" s="325">
        <v>1122</v>
      </c>
      <c r="M27" s="325">
        <v>1095</v>
      </c>
      <c r="N27" s="324">
        <v>3950</v>
      </c>
      <c r="O27" s="325">
        <v>2068</v>
      </c>
      <c r="P27" s="325">
        <v>1882</v>
      </c>
      <c r="Q27" s="324">
        <v>4850</v>
      </c>
      <c r="R27" s="325">
        <v>2410</v>
      </c>
      <c r="S27" s="326">
        <v>2440</v>
      </c>
    </row>
    <row r="28" spans="1:19" ht="15.75" customHeight="1">
      <c r="A28" s="305" t="s">
        <v>201</v>
      </c>
      <c r="B28" s="324">
        <v>15479</v>
      </c>
      <c r="C28" s="325">
        <v>8068</v>
      </c>
      <c r="D28" s="325">
        <v>7411</v>
      </c>
      <c r="E28" s="324">
        <v>736</v>
      </c>
      <c r="F28" s="325">
        <v>378</v>
      </c>
      <c r="G28" s="325">
        <v>358</v>
      </c>
      <c r="H28" s="324">
        <v>2892</v>
      </c>
      <c r="I28" s="325">
        <v>1538</v>
      </c>
      <c r="J28" s="325">
        <v>1354</v>
      </c>
      <c r="K28" s="324">
        <v>2288</v>
      </c>
      <c r="L28" s="325">
        <v>1111</v>
      </c>
      <c r="M28" s="325">
        <v>1177</v>
      </c>
      <c r="N28" s="324">
        <v>4248</v>
      </c>
      <c r="O28" s="325">
        <v>2314</v>
      </c>
      <c r="P28" s="325">
        <v>1934</v>
      </c>
      <c r="Q28" s="324">
        <v>5315</v>
      </c>
      <c r="R28" s="325">
        <v>2727</v>
      </c>
      <c r="S28" s="326">
        <v>2588</v>
      </c>
    </row>
    <row r="29" spans="1:19" ht="15.75" customHeight="1">
      <c r="A29" s="305" t="s">
        <v>210</v>
      </c>
      <c r="B29" s="324">
        <v>14667</v>
      </c>
      <c r="C29" s="325">
        <v>7591</v>
      </c>
      <c r="D29" s="325">
        <v>7076</v>
      </c>
      <c r="E29" s="324">
        <v>744</v>
      </c>
      <c r="F29" s="325">
        <v>386</v>
      </c>
      <c r="G29" s="325">
        <v>358</v>
      </c>
      <c r="H29" s="324">
        <v>2878</v>
      </c>
      <c r="I29" s="325">
        <v>1501</v>
      </c>
      <c r="J29" s="325">
        <v>1377</v>
      </c>
      <c r="K29" s="324">
        <v>2196</v>
      </c>
      <c r="L29" s="325">
        <v>1078</v>
      </c>
      <c r="M29" s="325">
        <v>1118</v>
      </c>
      <c r="N29" s="324">
        <v>3995</v>
      </c>
      <c r="O29" s="325">
        <v>2088</v>
      </c>
      <c r="P29" s="325">
        <v>1907</v>
      </c>
      <c r="Q29" s="324">
        <v>4854</v>
      </c>
      <c r="R29" s="325">
        <v>2538</v>
      </c>
      <c r="S29" s="326">
        <v>2316</v>
      </c>
    </row>
    <row r="30" spans="1:19" ht="15.75" customHeight="1">
      <c r="A30" s="305" t="s">
        <v>209</v>
      </c>
      <c r="B30" s="324">
        <v>14061</v>
      </c>
      <c r="C30" s="325">
        <v>7253</v>
      </c>
      <c r="D30" s="325">
        <v>6808</v>
      </c>
      <c r="E30" s="324">
        <v>791</v>
      </c>
      <c r="F30" s="325">
        <v>385</v>
      </c>
      <c r="G30" s="325">
        <v>406</v>
      </c>
      <c r="H30" s="324">
        <v>2705</v>
      </c>
      <c r="I30" s="325">
        <v>1461</v>
      </c>
      <c r="J30" s="325">
        <v>1244</v>
      </c>
      <c r="K30" s="324">
        <v>2020</v>
      </c>
      <c r="L30" s="325">
        <v>999</v>
      </c>
      <c r="M30" s="325">
        <v>1021</v>
      </c>
      <c r="N30" s="324">
        <v>3911</v>
      </c>
      <c r="O30" s="325">
        <v>2044</v>
      </c>
      <c r="P30" s="325">
        <v>1867</v>
      </c>
      <c r="Q30" s="324">
        <v>4634</v>
      </c>
      <c r="R30" s="325">
        <v>2364</v>
      </c>
      <c r="S30" s="326">
        <v>2270</v>
      </c>
    </row>
    <row r="31" spans="1:19" s="304" customFormat="1" ht="16.5" customHeight="1">
      <c r="A31" s="309" t="s">
        <v>32</v>
      </c>
      <c r="B31" s="322">
        <v>80889</v>
      </c>
      <c r="C31" s="319">
        <v>42264</v>
      </c>
      <c r="D31" s="319">
        <v>38625</v>
      </c>
      <c r="E31" s="322">
        <v>6178</v>
      </c>
      <c r="F31" s="319">
        <v>3061</v>
      </c>
      <c r="G31" s="319">
        <v>3117</v>
      </c>
      <c r="H31" s="322">
        <v>16378</v>
      </c>
      <c r="I31" s="319">
        <v>8396</v>
      </c>
      <c r="J31" s="319">
        <v>7982</v>
      </c>
      <c r="K31" s="322">
        <v>10530</v>
      </c>
      <c r="L31" s="319">
        <v>5468</v>
      </c>
      <c r="M31" s="319">
        <v>5062</v>
      </c>
      <c r="N31" s="322">
        <v>23563</v>
      </c>
      <c r="O31" s="319">
        <v>12461</v>
      </c>
      <c r="P31" s="319">
        <v>11102</v>
      </c>
      <c r="Q31" s="322">
        <v>24240</v>
      </c>
      <c r="R31" s="319">
        <v>12878</v>
      </c>
      <c r="S31" s="323">
        <v>11362</v>
      </c>
    </row>
    <row r="32" spans="1:19" ht="16.5" customHeight="1">
      <c r="A32" s="305" t="s">
        <v>203</v>
      </c>
      <c r="B32" s="324">
        <v>14351</v>
      </c>
      <c r="C32" s="325">
        <v>7375</v>
      </c>
      <c r="D32" s="325">
        <v>6976</v>
      </c>
      <c r="E32" s="324">
        <v>947</v>
      </c>
      <c r="F32" s="325">
        <v>429</v>
      </c>
      <c r="G32" s="325">
        <v>518</v>
      </c>
      <c r="H32" s="324">
        <v>2819</v>
      </c>
      <c r="I32" s="325">
        <v>1420</v>
      </c>
      <c r="J32" s="325">
        <v>1399</v>
      </c>
      <c r="K32" s="324">
        <v>1937</v>
      </c>
      <c r="L32" s="325">
        <v>989</v>
      </c>
      <c r="M32" s="325">
        <v>948</v>
      </c>
      <c r="N32" s="324">
        <v>4119</v>
      </c>
      <c r="O32" s="325">
        <v>2168</v>
      </c>
      <c r="P32" s="325">
        <v>1951</v>
      </c>
      <c r="Q32" s="324">
        <v>4529</v>
      </c>
      <c r="R32" s="325">
        <v>2369</v>
      </c>
      <c r="S32" s="326">
        <v>2160</v>
      </c>
    </row>
    <row r="33" spans="1:19" ht="16.5" customHeight="1">
      <c r="A33" s="305" t="s">
        <v>208</v>
      </c>
      <c r="B33" s="324">
        <v>15552</v>
      </c>
      <c r="C33" s="325">
        <v>8051</v>
      </c>
      <c r="D33" s="325">
        <v>7501</v>
      </c>
      <c r="E33" s="324">
        <v>1149</v>
      </c>
      <c r="F33" s="325">
        <v>536</v>
      </c>
      <c r="G33" s="325">
        <v>613</v>
      </c>
      <c r="H33" s="324">
        <v>3112</v>
      </c>
      <c r="I33" s="325">
        <v>1618</v>
      </c>
      <c r="J33" s="325">
        <v>1494</v>
      </c>
      <c r="K33" s="324">
        <v>2045</v>
      </c>
      <c r="L33" s="325">
        <v>1039</v>
      </c>
      <c r="M33" s="325">
        <v>1006</v>
      </c>
      <c r="N33" s="324">
        <v>4469</v>
      </c>
      <c r="O33" s="325">
        <v>2320</v>
      </c>
      <c r="P33" s="325">
        <v>2149</v>
      </c>
      <c r="Q33" s="324">
        <v>4777</v>
      </c>
      <c r="R33" s="325">
        <v>2538</v>
      </c>
      <c r="S33" s="326">
        <v>2239</v>
      </c>
    </row>
    <row r="34" spans="1:19" ht="16.5" customHeight="1">
      <c r="A34" s="305" t="s">
        <v>207</v>
      </c>
      <c r="B34" s="324">
        <v>15803</v>
      </c>
      <c r="C34" s="325">
        <v>8260</v>
      </c>
      <c r="D34" s="325">
        <v>7543</v>
      </c>
      <c r="E34" s="324">
        <v>1287</v>
      </c>
      <c r="F34" s="325">
        <v>656</v>
      </c>
      <c r="G34" s="325">
        <v>631</v>
      </c>
      <c r="H34" s="324">
        <v>3111</v>
      </c>
      <c r="I34" s="325">
        <v>1574</v>
      </c>
      <c r="J34" s="325">
        <v>1537</v>
      </c>
      <c r="K34" s="324">
        <v>2046</v>
      </c>
      <c r="L34" s="325">
        <v>1070</v>
      </c>
      <c r="M34" s="325">
        <v>976</v>
      </c>
      <c r="N34" s="324">
        <v>4630</v>
      </c>
      <c r="O34" s="325">
        <v>2459</v>
      </c>
      <c r="P34" s="325">
        <v>2171</v>
      </c>
      <c r="Q34" s="324">
        <v>4729</v>
      </c>
      <c r="R34" s="325">
        <v>2501</v>
      </c>
      <c r="S34" s="326">
        <v>2228</v>
      </c>
    </row>
    <row r="35" spans="1:19" ht="16.5" customHeight="1">
      <c r="A35" s="305" t="s">
        <v>225</v>
      </c>
      <c r="B35" s="324">
        <v>16512</v>
      </c>
      <c r="C35" s="325">
        <v>8700</v>
      </c>
      <c r="D35" s="325">
        <v>7812</v>
      </c>
      <c r="E35" s="324">
        <v>1257</v>
      </c>
      <c r="F35" s="325">
        <v>654</v>
      </c>
      <c r="G35" s="325">
        <v>603</v>
      </c>
      <c r="H35" s="324">
        <v>3409</v>
      </c>
      <c r="I35" s="325">
        <v>1784</v>
      </c>
      <c r="J35" s="325">
        <v>1625</v>
      </c>
      <c r="K35" s="324">
        <v>2146</v>
      </c>
      <c r="L35" s="325">
        <v>1100</v>
      </c>
      <c r="M35" s="325">
        <v>1046</v>
      </c>
      <c r="N35" s="324">
        <v>4873</v>
      </c>
      <c r="O35" s="325">
        <v>2573</v>
      </c>
      <c r="P35" s="325">
        <v>2300</v>
      </c>
      <c r="Q35" s="324">
        <v>4827</v>
      </c>
      <c r="R35" s="325">
        <v>2589</v>
      </c>
      <c r="S35" s="326">
        <v>2238</v>
      </c>
    </row>
    <row r="36" spans="1:19" ht="16.5" customHeight="1">
      <c r="A36" s="305" t="s">
        <v>211</v>
      </c>
      <c r="B36" s="324">
        <v>18671</v>
      </c>
      <c r="C36" s="325">
        <v>9878</v>
      </c>
      <c r="D36" s="325">
        <v>8793</v>
      </c>
      <c r="E36" s="324">
        <v>1538</v>
      </c>
      <c r="F36" s="325">
        <v>786</v>
      </c>
      <c r="G36" s="325">
        <v>752</v>
      </c>
      <c r="H36" s="324">
        <v>3927</v>
      </c>
      <c r="I36" s="325">
        <v>2000</v>
      </c>
      <c r="J36" s="325">
        <v>1927</v>
      </c>
      <c r="K36" s="324">
        <v>2356</v>
      </c>
      <c r="L36" s="325">
        <v>1270</v>
      </c>
      <c r="M36" s="325">
        <v>1086</v>
      </c>
      <c r="N36" s="324">
        <v>5472</v>
      </c>
      <c r="O36" s="325">
        <v>2941</v>
      </c>
      <c r="P36" s="325">
        <v>2531</v>
      </c>
      <c r="Q36" s="324">
        <v>5378</v>
      </c>
      <c r="R36" s="325">
        <v>2881</v>
      </c>
      <c r="S36" s="326">
        <v>2497</v>
      </c>
    </row>
    <row r="37" spans="1:19" s="304" customFormat="1" ht="16.5" customHeight="1">
      <c r="A37" s="310" t="s">
        <v>26</v>
      </c>
      <c r="B37" s="322">
        <v>94859</v>
      </c>
      <c r="C37" s="319">
        <v>49415</v>
      </c>
      <c r="D37" s="319">
        <v>45444</v>
      </c>
      <c r="E37" s="322">
        <v>7507</v>
      </c>
      <c r="F37" s="319">
        <v>3775</v>
      </c>
      <c r="G37" s="319">
        <v>3732</v>
      </c>
      <c r="H37" s="322">
        <v>20557</v>
      </c>
      <c r="I37" s="319">
        <v>10504</v>
      </c>
      <c r="J37" s="319">
        <v>10053</v>
      </c>
      <c r="K37" s="322">
        <v>11773</v>
      </c>
      <c r="L37" s="319">
        <v>5987</v>
      </c>
      <c r="M37" s="319">
        <v>5786</v>
      </c>
      <c r="N37" s="322">
        <v>27605</v>
      </c>
      <c r="O37" s="319">
        <v>14454</v>
      </c>
      <c r="P37" s="319">
        <v>13151</v>
      </c>
      <c r="Q37" s="322">
        <v>27417</v>
      </c>
      <c r="R37" s="319">
        <v>14695</v>
      </c>
      <c r="S37" s="323">
        <v>12722</v>
      </c>
    </row>
    <row r="38" spans="1:19" ht="16.5" customHeight="1">
      <c r="A38" s="311" t="s">
        <v>25</v>
      </c>
      <c r="B38" s="324">
        <v>18773</v>
      </c>
      <c r="C38" s="325">
        <v>9915</v>
      </c>
      <c r="D38" s="325">
        <v>8858</v>
      </c>
      <c r="E38" s="324">
        <v>1505</v>
      </c>
      <c r="F38" s="325">
        <v>780</v>
      </c>
      <c r="G38" s="325">
        <v>725</v>
      </c>
      <c r="H38" s="324">
        <v>3950</v>
      </c>
      <c r="I38" s="325">
        <v>2052</v>
      </c>
      <c r="J38" s="325">
        <v>1898</v>
      </c>
      <c r="K38" s="324">
        <v>2240</v>
      </c>
      <c r="L38" s="325">
        <v>1134</v>
      </c>
      <c r="M38" s="325">
        <v>1106</v>
      </c>
      <c r="N38" s="324">
        <v>5497</v>
      </c>
      <c r="O38" s="325">
        <v>2941</v>
      </c>
      <c r="P38" s="325">
        <v>2556</v>
      </c>
      <c r="Q38" s="324">
        <v>5581</v>
      </c>
      <c r="R38" s="325">
        <v>3008</v>
      </c>
      <c r="S38" s="326">
        <v>2573</v>
      </c>
    </row>
    <row r="39" spans="1:19" ht="16.5" customHeight="1">
      <c r="A39" s="311" t="s">
        <v>24</v>
      </c>
      <c r="B39" s="324">
        <v>18300</v>
      </c>
      <c r="C39" s="325">
        <v>9506</v>
      </c>
      <c r="D39" s="325">
        <v>8794</v>
      </c>
      <c r="E39" s="324">
        <v>1503</v>
      </c>
      <c r="F39" s="325">
        <v>750</v>
      </c>
      <c r="G39" s="325">
        <v>753</v>
      </c>
      <c r="H39" s="324">
        <v>4058</v>
      </c>
      <c r="I39" s="325">
        <v>2030</v>
      </c>
      <c r="J39" s="325">
        <v>2028</v>
      </c>
      <c r="K39" s="324">
        <v>2273</v>
      </c>
      <c r="L39" s="325">
        <v>1148</v>
      </c>
      <c r="M39" s="325">
        <v>1125</v>
      </c>
      <c r="N39" s="324">
        <v>5259</v>
      </c>
      <c r="O39" s="325">
        <v>2807</v>
      </c>
      <c r="P39" s="325">
        <v>2452</v>
      </c>
      <c r="Q39" s="324">
        <v>5207</v>
      </c>
      <c r="R39" s="325">
        <v>2771</v>
      </c>
      <c r="S39" s="326">
        <v>2436</v>
      </c>
    </row>
    <row r="40" spans="1:19" ht="16.5" customHeight="1">
      <c r="A40" s="311" t="s">
        <v>23</v>
      </c>
      <c r="B40" s="324">
        <v>19010</v>
      </c>
      <c r="C40" s="325">
        <v>9855</v>
      </c>
      <c r="D40" s="325">
        <v>9155</v>
      </c>
      <c r="E40" s="324">
        <v>1447</v>
      </c>
      <c r="F40" s="325">
        <v>734</v>
      </c>
      <c r="G40" s="325">
        <v>713</v>
      </c>
      <c r="H40" s="324">
        <v>4156</v>
      </c>
      <c r="I40" s="325">
        <v>2105</v>
      </c>
      <c r="J40" s="325">
        <v>2051</v>
      </c>
      <c r="K40" s="324">
        <v>2380</v>
      </c>
      <c r="L40" s="325">
        <v>1214</v>
      </c>
      <c r="M40" s="325">
        <v>1166</v>
      </c>
      <c r="N40" s="324">
        <v>5575</v>
      </c>
      <c r="O40" s="325">
        <v>2871</v>
      </c>
      <c r="P40" s="325">
        <v>2704</v>
      </c>
      <c r="Q40" s="324">
        <v>5452</v>
      </c>
      <c r="R40" s="325">
        <v>2931</v>
      </c>
      <c r="S40" s="326">
        <v>2521</v>
      </c>
    </row>
    <row r="41" spans="1:19" ht="16.5" customHeight="1">
      <c r="A41" s="305" t="s">
        <v>199</v>
      </c>
      <c r="B41" s="324">
        <v>19213</v>
      </c>
      <c r="C41" s="325">
        <v>10001</v>
      </c>
      <c r="D41" s="325">
        <v>9212</v>
      </c>
      <c r="E41" s="324">
        <v>1533</v>
      </c>
      <c r="F41" s="325">
        <v>762</v>
      </c>
      <c r="G41" s="325">
        <v>771</v>
      </c>
      <c r="H41" s="324">
        <v>4213</v>
      </c>
      <c r="I41" s="325">
        <v>2155</v>
      </c>
      <c r="J41" s="325">
        <v>2058</v>
      </c>
      <c r="K41" s="324">
        <v>2385</v>
      </c>
      <c r="L41" s="325">
        <v>1213</v>
      </c>
      <c r="M41" s="325">
        <v>1172</v>
      </c>
      <c r="N41" s="324">
        <v>5513</v>
      </c>
      <c r="O41" s="325">
        <v>2894</v>
      </c>
      <c r="P41" s="325">
        <v>2619</v>
      </c>
      <c r="Q41" s="324">
        <v>5569</v>
      </c>
      <c r="R41" s="325">
        <v>2977</v>
      </c>
      <c r="S41" s="326">
        <v>2592</v>
      </c>
    </row>
    <row r="42" spans="1:19" ht="16.5" customHeight="1">
      <c r="A42" s="305" t="s">
        <v>223</v>
      </c>
      <c r="B42" s="324">
        <v>19563</v>
      </c>
      <c r="C42" s="325">
        <v>10138</v>
      </c>
      <c r="D42" s="325">
        <v>9425</v>
      </c>
      <c r="E42" s="324">
        <v>1519</v>
      </c>
      <c r="F42" s="325">
        <v>749</v>
      </c>
      <c r="G42" s="325">
        <v>770</v>
      </c>
      <c r="H42" s="324">
        <v>4180</v>
      </c>
      <c r="I42" s="325">
        <v>2162</v>
      </c>
      <c r="J42" s="325">
        <v>2018</v>
      </c>
      <c r="K42" s="324">
        <v>2495</v>
      </c>
      <c r="L42" s="325">
        <v>1278</v>
      </c>
      <c r="M42" s="325">
        <v>1217</v>
      </c>
      <c r="N42" s="324">
        <v>5761</v>
      </c>
      <c r="O42" s="325">
        <v>2941</v>
      </c>
      <c r="P42" s="325">
        <v>2820</v>
      </c>
      <c r="Q42" s="324">
        <v>5608</v>
      </c>
      <c r="R42" s="325">
        <v>3008</v>
      </c>
      <c r="S42" s="326">
        <v>2600</v>
      </c>
    </row>
    <row r="43" spans="1:19" s="304" customFormat="1" ht="16.5" customHeight="1">
      <c r="A43" s="309" t="s">
        <v>20</v>
      </c>
      <c r="B43" s="322">
        <v>93404</v>
      </c>
      <c r="C43" s="319">
        <v>49138</v>
      </c>
      <c r="D43" s="319">
        <v>44266</v>
      </c>
      <c r="E43" s="322">
        <v>7571</v>
      </c>
      <c r="F43" s="319">
        <v>3886</v>
      </c>
      <c r="G43" s="319">
        <v>3685</v>
      </c>
      <c r="H43" s="322">
        <v>18631</v>
      </c>
      <c r="I43" s="319">
        <v>9879</v>
      </c>
      <c r="J43" s="319">
        <v>8752</v>
      </c>
      <c r="K43" s="322">
        <v>12006</v>
      </c>
      <c r="L43" s="319">
        <v>6110</v>
      </c>
      <c r="M43" s="319">
        <v>5896</v>
      </c>
      <c r="N43" s="322">
        <v>28560</v>
      </c>
      <c r="O43" s="319">
        <v>14952</v>
      </c>
      <c r="P43" s="319">
        <v>13608</v>
      </c>
      <c r="Q43" s="322">
        <v>26636</v>
      </c>
      <c r="R43" s="319">
        <v>14311</v>
      </c>
      <c r="S43" s="323">
        <v>12325</v>
      </c>
    </row>
    <row r="44" spans="1:19" ht="16.5" customHeight="1">
      <c r="A44" s="305" t="s">
        <v>202</v>
      </c>
      <c r="B44" s="324">
        <v>19528</v>
      </c>
      <c r="C44" s="325">
        <v>10228</v>
      </c>
      <c r="D44" s="325">
        <v>9300</v>
      </c>
      <c r="E44" s="324">
        <v>1601</v>
      </c>
      <c r="F44" s="325">
        <v>817</v>
      </c>
      <c r="G44" s="325">
        <v>784</v>
      </c>
      <c r="H44" s="324">
        <v>4040</v>
      </c>
      <c r="I44" s="325">
        <v>2143</v>
      </c>
      <c r="J44" s="325">
        <v>1897</v>
      </c>
      <c r="K44" s="324">
        <v>2590</v>
      </c>
      <c r="L44" s="325">
        <v>1303</v>
      </c>
      <c r="M44" s="325">
        <v>1287</v>
      </c>
      <c r="N44" s="324">
        <v>5824</v>
      </c>
      <c r="O44" s="325">
        <v>3014</v>
      </c>
      <c r="P44" s="325">
        <v>2810</v>
      </c>
      <c r="Q44" s="324">
        <v>5473</v>
      </c>
      <c r="R44" s="325">
        <v>2951</v>
      </c>
      <c r="S44" s="326">
        <v>2522</v>
      </c>
    </row>
    <row r="45" spans="1:19" ht="16.5" customHeight="1">
      <c r="A45" s="305" t="s">
        <v>226</v>
      </c>
      <c r="B45" s="324">
        <v>19271</v>
      </c>
      <c r="C45" s="325">
        <v>10211</v>
      </c>
      <c r="D45" s="325">
        <v>9060</v>
      </c>
      <c r="E45" s="324">
        <v>1521</v>
      </c>
      <c r="F45" s="325">
        <v>753</v>
      </c>
      <c r="G45" s="325">
        <v>768</v>
      </c>
      <c r="H45" s="324">
        <v>4044</v>
      </c>
      <c r="I45" s="325">
        <v>2199</v>
      </c>
      <c r="J45" s="325">
        <v>1845</v>
      </c>
      <c r="K45" s="324">
        <v>2411</v>
      </c>
      <c r="L45" s="325">
        <v>1234</v>
      </c>
      <c r="M45" s="325">
        <v>1177</v>
      </c>
      <c r="N45" s="324">
        <v>5768</v>
      </c>
      <c r="O45" s="325">
        <v>3067</v>
      </c>
      <c r="P45" s="325">
        <v>2701</v>
      </c>
      <c r="Q45" s="324">
        <v>5527</v>
      </c>
      <c r="R45" s="325">
        <v>2958</v>
      </c>
      <c r="S45" s="326">
        <v>2569</v>
      </c>
    </row>
    <row r="46" spans="1:19" ht="16.5" customHeight="1">
      <c r="A46" s="305" t="s">
        <v>230</v>
      </c>
      <c r="B46" s="324">
        <v>19126</v>
      </c>
      <c r="C46" s="325">
        <v>10116</v>
      </c>
      <c r="D46" s="325">
        <v>9010</v>
      </c>
      <c r="E46" s="324">
        <v>1502</v>
      </c>
      <c r="F46" s="325">
        <v>784</v>
      </c>
      <c r="G46" s="325">
        <v>718</v>
      </c>
      <c r="H46" s="324">
        <v>3777</v>
      </c>
      <c r="I46" s="325">
        <v>1992</v>
      </c>
      <c r="J46" s="325">
        <v>1785</v>
      </c>
      <c r="K46" s="324">
        <v>2450</v>
      </c>
      <c r="L46" s="325">
        <v>1249</v>
      </c>
      <c r="M46" s="325">
        <v>1201</v>
      </c>
      <c r="N46" s="324">
        <v>5923</v>
      </c>
      <c r="O46" s="325">
        <v>3123</v>
      </c>
      <c r="P46" s="325">
        <v>2800</v>
      </c>
      <c r="Q46" s="324">
        <v>5474</v>
      </c>
      <c r="R46" s="325">
        <v>2968</v>
      </c>
      <c r="S46" s="326">
        <v>2506</v>
      </c>
    </row>
    <row r="47" spans="1:19" ht="16.5" customHeight="1">
      <c r="A47" s="305" t="s">
        <v>229</v>
      </c>
      <c r="B47" s="324">
        <v>18618</v>
      </c>
      <c r="C47" s="325">
        <v>9756</v>
      </c>
      <c r="D47" s="325">
        <v>8862</v>
      </c>
      <c r="E47" s="324">
        <v>1557</v>
      </c>
      <c r="F47" s="325">
        <v>806</v>
      </c>
      <c r="G47" s="325">
        <v>751</v>
      </c>
      <c r="H47" s="324">
        <v>3572</v>
      </c>
      <c r="I47" s="325">
        <v>1868</v>
      </c>
      <c r="J47" s="325">
        <v>1704</v>
      </c>
      <c r="K47" s="324">
        <v>2391</v>
      </c>
      <c r="L47" s="325">
        <v>1217</v>
      </c>
      <c r="M47" s="325">
        <v>1174</v>
      </c>
      <c r="N47" s="324">
        <v>5741</v>
      </c>
      <c r="O47" s="325">
        <v>2948</v>
      </c>
      <c r="P47" s="325">
        <v>2793</v>
      </c>
      <c r="Q47" s="324">
        <v>5357</v>
      </c>
      <c r="R47" s="325">
        <v>2917</v>
      </c>
      <c r="S47" s="326">
        <v>2440</v>
      </c>
    </row>
    <row r="48" spans="1:19" ht="16.5" customHeight="1">
      <c r="A48" s="305" t="s">
        <v>233</v>
      </c>
      <c r="B48" s="324">
        <v>16861</v>
      </c>
      <c r="C48" s="325">
        <v>8827</v>
      </c>
      <c r="D48" s="325">
        <v>8034</v>
      </c>
      <c r="E48" s="324">
        <v>1390</v>
      </c>
      <c r="F48" s="325">
        <v>726</v>
      </c>
      <c r="G48" s="325">
        <v>664</v>
      </c>
      <c r="H48" s="324">
        <v>3198</v>
      </c>
      <c r="I48" s="325">
        <v>1677</v>
      </c>
      <c r="J48" s="325">
        <v>1521</v>
      </c>
      <c r="K48" s="324">
        <v>2164</v>
      </c>
      <c r="L48" s="325">
        <v>1107</v>
      </c>
      <c r="M48" s="325">
        <v>1057</v>
      </c>
      <c r="N48" s="324">
        <v>5304</v>
      </c>
      <c r="O48" s="325">
        <v>2800</v>
      </c>
      <c r="P48" s="325">
        <v>2504</v>
      </c>
      <c r="Q48" s="324">
        <v>4805</v>
      </c>
      <c r="R48" s="325">
        <v>2517</v>
      </c>
      <c r="S48" s="326">
        <v>2288</v>
      </c>
    </row>
    <row r="49" spans="1:19" s="304" customFormat="1" ht="16.5" customHeight="1">
      <c r="A49" s="309" t="s">
        <v>14</v>
      </c>
      <c r="B49" s="322">
        <v>80135</v>
      </c>
      <c r="C49" s="319">
        <v>41083</v>
      </c>
      <c r="D49" s="319">
        <v>39052</v>
      </c>
      <c r="E49" s="322">
        <v>6516</v>
      </c>
      <c r="F49" s="319">
        <v>3371</v>
      </c>
      <c r="G49" s="319">
        <v>3145</v>
      </c>
      <c r="H49" s="322">
        <v>14858</v>
      </c>
      <c r="I49" s="319">
        <v>7627</v>
      </c>
      <c r="J49" s="319">
        <v>7231</v>
      </c>
      <c r="K49" s="322">
        <v>10992</v>
      </c>
      <c r="L49" s="319">
        <v>5438</v>
      </c>
      <c r="M49" s="319">
        <v>5554</v>
      </c>
      <c r="N49" s="322">
        <v>24902</v>
      </c>
      <c r="O49" s="319">
        <v>12845</v>
      </c>
      <c r="P49" s="319">
        <v>12057</v>
      </c>
      <c r="Q49" s="322">
        <v>22867</v>
      </c>
      <c r="R49" s="319">
        <v>11802</v>
      </c>
      <c r="S49" s="323">
        <v>11065</v>
      </c>
    </row>
    <row r="50" spans="1:19" ht="16.5" customHeight="1">
      <c r="A50" s="305" t="s">
        <v>231</v>
      </c>
      <c r="B50" s="324">
        <v>16253</v>
      </c>
      <c r="C50" s="325">
        <v>8582</v>
      </c>
      <c r="D50" s="325">
        <v>7671</v>
      </c>
      <c r="E50" s="324">
        <v>1313</v>
      </c>
      <c r="F50" s="325">
        <v>685</v>
      </c>
      <c r="G50" s="325">
        <v>628</v>
      </c>
      <c r="H50" s="324">
        <v>3106</v>
      </c>
      <c r="I50" s="325">
        <v>1660</v>
      </c>
      <c r="J50" s="325">
        <v>1446</v>
      </c>
      <c r="K50" s="324">
        <v>2145</v>
      </c>
      <c r="L50" s="325">
        <v>1100</v>
      </c>
      <c r="M50" s="325">
        <v>1045</v>
      </c>
      <c r="N50" s="324">
        <v>5039</v>
      </c>
      <c r="O50" s="325">
        <v>2667</v>
      </c>
      <c r="P50" s="325">
        <v>2372</v>
      </c>
      <c r="Q50" s="324">
        <v>4650</v>
      </c>
      <c r="R50" s="325">
        <v>2470</v>
      </c>
      <c r="S50" s="326">
        <v>2180</v>
      </c>
    </row>
    <row r="51" spans="1:19" ht="16.5" customHeight="1">
      <c r="A51" s="305" t="s">
        <v>212</v>
      </c>
      <c r="B51" s="324">
        <v>15603</v>
      </c>
      <c r="C51" s="325">
        <v>8029</v>
      </c>
      <c r="D51" s="325">
        <v>7574</v>
      </c>
      <c r="E51" s="324">
        <v>1316</v>
      </c>
      <c r="F51" s="325">
        <v>689</v>
      </c>
      <c r="G51" s="325">
        <v>627</v>
      </c>
      <c r="H51" s="324">
        <v>2943</v>
      </c>
      <c r="I51" s="325">
        <v>1507</v>
      </c>
      <c r="J51" s="325">
        <v>1436</v>
      </c>
      <c r="K51" s="324">
        <v>2116</v>
      </c>
      <c r="L51" s="325">
        <v>1041</v>
      </c>
      <c r="M51" s="325">
        <v>1075</v>
      </c>
      <c r="N51" s="324">
        <v>4860</v>
      </c>
      <c r="O51" s="325">
        <v>2518</v>
      </c>
      <c r="P51" s="325">
        <v>2342</v>
      </c>
      <c r="Q51" s="324">
        <v>4368</v>
      </c>
      <c r="R51" s="325">
        <v>2274</v>
      </c>
      <c r="S51" s="326">
        <v>2094</v>
      </c>
    </row>
    <row r="52" spans="1:19" ht="16.5" customHeight="1">
      <c r="A52" s="305" t="s">
        <v>232</v>
      </c>
      <c r="B52" s="324">
        <v>15399</v>
      </c>
      <c r="C52" s="325">
        <v>7836</v>
      </c>
      <c r="D52" s="325">
        <v>7563</v>
      </c>
      <c r="E52" s="324">
        <v>1313</v>
      </c>
      <c r="F52" s="325">
        <v>673</v>
      </c>
      <c r="G52" s="325">
        <v>640</v>
      </c>
      <c r="H52" s="324">
        <v>2705</v>
      </c>
      <c r="I52" s="325">
        <v>1368</v>
      </c>
      <c r="J52" s="325">
        <v>1337</v>
      </c>
      <c r="K52" s="324">
        <v>2093</v>
      </c>
      <c r="L52" s="325">
        <v>1065</v>
      </c>
      <c r="M52" s="325">
        <v>1028</v>
      </c>
      <c r="N52" s="324">
        <v>4902</v>
      </c>
      <c r="O52" s="325">
        <v>2482</v>
      </c>
      <c r="P52" s="325">
        <v>2420</v>
      </c>
      <c r="Q52" s="324">
        <v>4386</v>
      </c>
      <c r="R52" s="325">
        <v>2248</v>
      </c>
      <c r="S52" s="326">
        <v>2138</v>
      </c>
    </row>
    <row r="53" spans="1:19" ht="16.5" customHeight="1">
      <c r="A53" s="305" t="s">
        <v>224</v>
      </c>
      <c r="B53" s="324">
        <v>15975</v>
      </c>
      <c r="C53" s="325">
        <v>8091</v>
      </c>
      <c r="D53" s="325">
        <v>7884</v>
      </c>
      <c r="E53" s="324">
        <v>1238</v>
      </c>
      <c r="F53" s="325">
        <v>643</v>
      </c>
      <c r="G53" s="325">
        <v>595</v>
      </c>
      <c r="H53" s="324">
        <v>2920</v>
      </c>
      <c r="I53" s="325">
        <v>1501</v>
      </c>
      <c r="J53" s="325">
        <v>1419</v>
      </c>
      <c r="K53" s="324">
        <v>2209</v>
      </c>
      <c r="L53" s="325">
        <v>1054</v>
      </c>
      <c r="M53" s="325">
        <v>1155</v>
      </c>
      <c r="N53" s="324">
        <v>4967</v>
      </c>
      <c r="O53" s="325">
        <v>2543</v>
      </c>
      <c r="P53" s="325">
        <v>2424</v>
      </c>
      <c r="Q53" s="324">
        <v>4641</v>
      </c>
      <c r="R53" s="325">
        <v>2350</v>
      </c>
      <c r="S53" s="326">
        <v>2291</v>
      </c>
    </row>
    <row r="54" spans="1:19" ht="16.5" customHeight="1">
      <c r="A54" s="305" t="s">
        <v>187</v>
      </c>
      <c r="B54" s="324">
        <v>16905</v>
      </c>
      <c r="C54" s="325">
        <v>8545</v>
      </c>
      <c r="D54" s="325">
        <v>8360</v>
      </c>
      <c r="E54" s="324">
        <v>1336</v>
      </c>
      <c r="F54" s="325">
        <v>681</v>
      </c>
      <c r="G54" s="325">
        <v>655</v>
      </c>
      <c r="H54" s="324">
        <v>3184</v>
      </c>
      <c r="I54" s="325">
        <v>1591</v>
      </c>
      <c r="J54" s="325">
        <v>1593</v>
      </c>
      <c r="K54" s="324">
        <v>2429</v>
      </c>
      <c r="L54" s="325">
        <v>1178</v>
      </c>
      <c r="M54" s="325">
        <v>1251</v>
      </c>
      <c r="N54" s="324">
        <v>5134</v>
      </c>
      <c r="O54" s="325">
        <v>2635</v>
      </c>
      <c r="P54" s="325">
        <v>2499</v>
      </c>
      <c r="Q54" s="324">
        <v>4822</v>
      </c>
      <c r="R54" s="325">
        <v>2460</v>
      </c>
      <c r="S54" s="326">
        <v>2362</v>
      </c>
    </row>
    <row r="55" spans="1:19" s="304" customFormat="1" ht="16.5" customHeight="1">
      <c r="A55" s="309" t="s">
        <v>9</v>
      </c>
      <c r="B55" s="322">
        <v>104847</v>
      </c>
      <c r="C55" s="319">
        <v>52738</v>
      </c>
      <c r="D55" s="319">
        <v>52109</v>
      </c>
      <c r="E55" s="322">
        <v>7210</v>
      </c>
      <c r="F55" s="319">
        <v>3764</v>
      </c>
      <c r="G55" s="319">
        <v>3446</v>
      </c>
      <c r="H55" s="322">
        <v>19640</v>
      </c>
      <c r="I55" s="319">
        <v>9778</v>
      </c>
      <c r="J55" s="319">
        <v>9862</v>
      </c>
      <c r="K55" s="322">
        <v>16026</v>
      </c>
      <c r="L55" s="319">
        <v>7748</v>
      </c>
      <c r="M55" s="319">
        <v>8278</v>
      </c>
      <c r="N55" s="322">
        <v>30825</v>
      </c>
      <c r="O55" s="319">
        <v>15869</v>
      </c>
      <c r="P55" s="319">
        <v>14956</v>
      </c>
      <c r="Q55" s="322">
        <v>31146</v>
      </c>
      <c r="R55" s="319">
        <v>15579</v>
      </c>
      <c r="S55" s="323">
        <v>15567</v>
      </c>
    </row>
    <row r="56" spans="1:19" ht="16.5" customHeight="1">
      <c r="A56" s="305" t="s">
        <v>188</v>
      </c>
      <c r="B56" s="324">
        <v>17137</v>
      </c>
      <c r="C56" s="325">
        <v>8686</v>
      </c>
      <c r="D56" s="325">
        <v>8451</v>
      </c>
      <c r="E56" s="324">
        <v>1287</v>
      </c>
      <c r="F56" s="325">
        <v>669</v>
      </c>
      <c r="G56" s="325">
        <v>618</v>
      </c>
      <c r="H56" s="324">
        <v>3121</v>
      </c>
      <c r="I56" s="325">
        <v>1539</v>
      </c>
      <c r="J56" s="325">
        <v>1582</v>
      </c>
      <c r="K56" s="324">
        <v>2594</v>
      </c>
      <c r="L56" s="325">
        <v>1215</v>
      </c>
      <c r="M56" s="325">
        <v>1379</v>
      </c>
      <c r="N56" s="324">
        <v>5142</v>
      </c>
      <c r="O56" s="325">
        <v>2714</v>
      </c>
      <c r="P56" s="325">
        <v>2428</v>
      </c>
      <c r="Q56" s="324">
        <v>4993</v>
      </c>
      <c r="R56" s="325">
        <v>2549</v>
      </c>
      <c r="S56" s="326">
        <v>2444</v>
      </c>
    </row>
    <row r="57" spans="1:19" ht="16.5" customHeight="1">
      <c r="A57" s="305" t="s">
        <v>186</v>
      </c>
      <c r="B57" s="324">
        <v>19358</v>
      </c>
      <c r="C57" s="325">
        <v>9798</v>
      </c>
      <c r="D57" s="325">
        <v>9560</v>
      </c>
      <c r="E57" s="324">
        <v>1379</v>
      </c>
      <c r="F57" s="325">
        <v>713</v>
      </c>
      <c r="G57" s="325">
        <v>666</v>
      </c>
      <c r="H57" s="324">
        <v>3649</v>
      </c>
      <c r="I57" s="325">
        <v>1832</v>
      </c>
      <c r="J57" s="325">
        <v>1817</v>
      </c>
      <c r="K57" s="324">
        <v>2911</v>
      </c>
      <c r="L57" s="325">
        <v>1427</v>
      </c>
      <c r="M57" s="325">
        <v>1484</v>
      </c>
      <c r="N57" s="324">
        <v>5892</v>
      </c>
      <c r="O57" s="325">
        <v>3066</v>
      </c>
      <c r="P57" s="325">
        <v>2826</v>
      </c>
      <c r="Q57" s="324">
        <v>5527</v>
      </c>
      <c r="R57" s="325">
        <v>2760</v>
      </c>
      <c r="S57" s="326">
        <v>2767</v>
      </c>
    </row>
    <row r="58" spans="1:19" ht="16.5" customHeight="1">
      <c r="A58" s="305" t="s">
        <v>185</v>
      </c>
      <c r="B58" s="324">
        <v>21765</v>
      </c>
      <c r="C58" s="325">
        <v>11024</v>
      </c>
      <c r="D58" s="325">
        <v>10741</v>
      </c>
      <c r="E58" s="324">
        <v>1497</v>
      </c>
      <c r="F58" s="325">
        <v>766</v>
      </c>
      <c r="G58" s="325">
        <v>731</v>
      </c>
      <c r="H58" s="324">
        <v>4108</v>
      </c>
      <c r="I58" s="325">
        <v>2068</v>
      </c>
      <c r="J58" s="325">
        <v>2040</v>
      </c>
      <c r="K58" s="324">
        <v>3343</v>
      </c>
      <c r="L58" s="325">
        <v>1648</v>
      </c>
      <c r="M58" s="325">
        <v>1695</v>
      </c>
      <c r="N58" s="324">
        <v>6401</v>
      </c>
      <c r="O58" s="325">
        <v>3299</v>
      </c>
      <c r="P58" s="325">
        <v>3102</v>
      </c>
      <c r="Q58" s="324">
        <v>6416</v>
      </c>
      <c r="R58" s="325">
        <v>3243</v>
      </c>
      <c r="S58" s="326">
        <v>3173</v>
      </c>
    </row>
    <row r="59" spans="1:19" ht="16.5" customHeight="1">
      <c r="A59" s="305" t="s">
        <v>183</v>
      </c>
      <c r="B59" s="324">
        <v>23651</v>
      </c>
      <c r="C59" s="325">
        <v>11828</v>
      </c>
      <c r="D59" s="325">
        <v>11823</v>
      </c>
      <c r="E59" s="324">
        <v>1608</v>
      </c>
      <c r="F59" s="325">
        <v>857</v>
      </c>
      <c r="G59" s="325">
        <v>751</v>
      </c>
      <c r="H59" s="324">
        <v>4406</v>
      </c>
      <c r="I59" s="325">
        <v>2165</v>
      </c>
      <c r="J59" s="325">
        <v>2241</v>
      </c>
      <c r="K59" s="324">
        <v>3606</v>
      </c>
      <c r="L59" s="325">
        <v>1730</v>
      </c>
      <c r="M59" s="325">
        <v>1876</v>
      </c>
      <c r="N59" s="324">
        <v>6792</v>
      </c>
      <c r="O59" s="325">
        <v>3472</v>
      </c>
      <c r="P59" s="325">
        <v>3320</v>
      </c>
      <c r="Q59" s="324">
        <v>7239</v>
      </c>
      <c r="R59" s="325">
        <v>3604</v>
      </c>
      <c r="S59" s="326">
        <v>3635</v>
      </c>
    </row>
    <row r="60" spans="1:19" ht="16.5" customHeight="1">
      <c r="A60" s="305" t="s">
        <v>184</v>
      </c>
      <c r="B60" s="324">
        <v>22936</v>
      </c>
      <c r="C60" s="325">
        <v>11402</v>
      </c>
      <c r="D60" s="325">
        <v>11534</v>
      </c>
      <c r="E60" s="324">
        <v>1439</v>
      </c>
      <c r="F60" s="325">
        <v>759</v>
      </c>
      <c r="G60" s="325">
        <v>680</v>
      </c>
      <c r="H60" s="324">
        <v>4356</v>
      </c>
      <c r="I60" s="325">
        <v>2174</v>
      </c>
      <c r="J60" s="325">
        <v>2182</v>
      </c>
      <c r="K60" s="324">
        <v>3572</v>
      </c>
      <c r="L60" s="325">
        <v>1728</v>
      </c>
      <c r="M60" s="325">
        <v>1844</v>
      </c>
      <c r="N60" s="324">
        <v>6598</v>
      </c>
      <c r="O60" s="325">
        <v>3318</v>
      </c>
      <c r="P60" s="325">
        <v>3280</v>
      </c>
      <c r="Q60" s="324">
        <v>6971</v>
      </c>
      <c r="R60" s="325">
        <v>3423</v>
      </c>
      <c r="S60" s="326">
        <v>3548</v>
      </c>
    </row>
    <row r="61" spans="1:19" s="304" customFormat="1" ht="16.5" customHeight="1">
      <c r="A61" s="309" t="s">
        <v>59</v>
      </c>
      <c r="B61" s="322">
        <v>111025</v>
      </c>
      <c r="C61" s="319">
        <v>54987</v>
      </c>
      <c r="D61" s="319">
        <v>56038</v>
      </c>
      <c r="E61" s="322">
        <v>6862</v>
      </c>
      <c r="F61" s="319">
        <v>3578</v>
      </c>
      <c r="G61" s="319">
        <v>3284</v>
      </c>
      <c r="H61" s="322">
        <v>21442</v>
      </c>
      <c r="I61" s="319">
        <v>10347</v>
      </c>
      <c r="J61" s="319">
        <v>11095</v>
      </c>
      <c r="K61" s="322">
        <v>16561</v>
      </c>
      <c r="L61" s="319">
        <v>8185</v>
      </c>
      <c r="M61" s="319">
        <v>8376</v>
      </c>
      <c r="N61" s="322">
        <v>31324</v>
      </c>
      <c r="O61" s="319">
        <v>15747</v>
      </c>
      <c r="P61" s="319">
        <v>15577</v>
      </c>
      <c r="Q61" s="322">
        <v>34836</v>
      </c>
      <c r="R61" s="319">
        <v>17130</v>
      </c>
      <c r="S61" s="323">
        <v>17706</v>
      </c>
    </row>
    <row r="62" spans="1:19" ht="16.5" customHeight="1">
      <c r="A62" s="305" t="s">
        <v>182</v>
      </c>
      <c r="B62" s="324">
        <v>23567</v>
      </c>
      <c r="C62" s="325">
        <v>11646</v>
      </c>
      <c r="D62" s="325">
        <v>11921</v>
      </c>
      <c r="E62" s="324">
        <v>1411</v>
      </c>
      <c r="F62" s="325">
        <v>717</v>
      </c>
      <c r="G62" s="325">
        <v>694</v>
      </c>
      <c r="H62" s="324">
        <v>4444</v>
      </c>
      <c r="I62" s="325">
        <v>2150</v>
      </c>
      <c r="J62" s="325">
        <v>2294</v>
      </c>
      <c r="K62" s="324">
        <v>3584</v>
      </c>
      <c r="L62" s="325">
        <v>1725</v>
      </c>
      <c r="M62" s="325">
        <v>1859</v>
      </c>
      <c r="N62" s="324">
        <v>6734</v>
      </c>
      <c r="O62" s="325">
        <v>3424</v>
      </c>
      <c r="P62" s="325">
        <v>3310</v>
      </c>
      <c r="Q62" s="324">
        <v>7394</v>
      </c>
      <c r="R62" s="325">
        <v>3630</v>
      </c>
      <c r="S62" s="326">
        <v>3764</v>
      </c>
    </row>
    <row r="63" spans="1:19" ht="16.5" customHeight="1">
      <c r="A63" s="305" t="s">
        <v>181</v>
      </c>
      <c r="B63" s="324">
        <v>22022</v>
      </c>
      <c r="C63" s="325">
        <v>10854</v>
      </c>
      <c r="D63" s="325">
        <v>11168</v>
      </c>
      <c r="E63" s="324">
        <v>1402</v>
      </c>
      <c r="F63" s="325">
        <v>737</v>
      </c>
      <c r="G63" s="325">
        <v>665</v>
      </c>
      <c r="H63" s="324">
        <v>4201</v>
      </c>
      <c r="I63" s="325">
        <v>1995</v>
      </c>
      <c r="J63" s="325">
        <v>2206</v>
      </c>
      <c r="K63" s="324">
        <v>3260</v>
      </c>
      <c r="L63" s="325">
        <v>1636</v>
      </c>
      <c r="M63" s="325">
        <v>1624</v>
      </c>
      <c r="N63" s="324">
        <v>6270</v>
      </c>
      <c r="O63" s="325">
        <v>3084</v>
      </c>
      <c r="P63" s="325">
        <v>3186</v>
      </c>
      <c r="Q63" s="324">
        <v>6889</v>
      </c>
      <c r="R63" s="325">
        <v>3402</v>
      </c>
      <c r="S63" s="326">
        <v>3487</v>
      </c>
    </row>
    <row r="64" spans="1:19" ht="16.5" customHeight="1">
      <c r="A64" s="305" t="s">
        <v>180</v>
      </c>
      <c r="B64" s="324">
        <v>21602</v>
      </c>
      <c r="C64" s="325">
        <v>10583</v>
      </c>
      <c r="D64" s="325">
        <v>11019</v>
      </c>
      <c r="E64" s="324">
        <v>1359</v>
      </c>
      <c r="F64" s="325">
        <v>701</v>
      </c>
      <c r="G64" s="325">
        <v>658</v>
      </c>
      <c r="H64" s="324">
        <v>4231</v>
      </c>
      <c r="I64" s="325">
        <v>2042</v>
      </c>
      <c r="J64" s="325">
        <v>2189</v>
      </c>
      <c r="K64" s="324">
        <v>3227</v>
      </c>
      <c r="L64" s="325">
        <v>1579</v>
      </c>
      <c r="M64" s="325">
        <v>1648</v>
      </c>
      <c r="N64" s="324">
        <v>6058</v>
      </c>
      <c r="O64" s="325">
        <v>2986</v>
      </c>
      <c r="P64" s="325">
        <v>3072</v>
      </c>
      <c r="Q64" s="324">
        <v>6727</v>
      </c>
      <c r="R64" s="325">
        <v>3275</v>
      </c>
      <c r="S64" s="326">
        <v>3452</v>
      </c>
    </row>
    <row r="65" spans="1:19" ht="16.5" customHeight="1">
      <c r="A65" s="305" t="s">
        <v>179</v>
      </c>
      <c r="B65" s="324">
        <v>22224</v>
      </c>
      <c r="C65" s="325">
        <v>11140</v>
      </c>
      <c r="D65" s="325">
        <v>11084</v>
      </c>
      <c r="E65" s="324">
        <v>1377</v>
      </c>
      <c r="F65" s="325">
        <v>747</v>
      </c>
      <c r="G65" s="325">
        <v>630</v>
      </c>
      <c r="H65" s="324">
        <v>4333</v>
      </c>
      <c r="I65" s="325">
        <v>2113</v>
      </c>
      <c r="J65" s="325">
        <v>2220</v>
      </c>
      <c r="K65" s="324">
        <v>3363</v>
      </c>
      <c r="L65" s="325">
        <v>1657</v>
      </c>
      <c r="M65" s="325">
        <v>1706</v>
      </c>
      <c r="N65" s="324">
        <v>6145</v>
      </c>
      <c r="O65" s="325">
        <v>3129</v>
      </c>
      <c r="P65" s="325">
        <v>3016</v>
      </c>
      <c r="Q65" s="324">
        <v>7006</v>
      </c>
      <c r="R65" s="325">
        <v>3494</v>
      </c>
      <c r="S65" s="326">
        <v>3512</v>
      </c>
    </row>
    <row r="66" spans="1:19" ht="16.5" customHeight="1">
      <c r="A66" s="305" t="s">
        <v>143</v>
      </c>
      <c r="B66" s="324">
        <v>21610</v>
      </c>
      <c r="C66" s="325">
        <v>10764</v>
      </c>
      <c r="D66" s="325">
        <v>10846</v>
      </c>
      <c r="E66" s="324">
        <v>1313</v>
      </c>
      <c r="F66" s="325">
        <v>676</v>
      </c>
      <c r="G66" s="325">
        <v>637</v>
      </c>
      <c r="H66" s="324">
        <v>4233</v>
      </c>
      <c r="I66" s="325">
        <v>2047</v>
      </c>
      <c r="J66" s="325">
        <v>2186</v>
      </c>
      <c r="K66" s="324">
        <v>3127</v>
      </c>
      <c r="L66" s="325">
        <v>1588</v>
      </c>
      <c r="M66" s="325">
        <v>1539</v>
      </c>
      <c r="N66" s="324">
        <v>6117</v>
      </c>
      <c r="O66" s="325">
        <v>3124</v>
      </c>
      <c r="P66" s="325">
        <v>2993</v>
      </c>
      <c r="Q66" s="324">
        <v>6820</v>
      </c>
      <c r="R66" s="325">
        <v>3329</v>
      </c>
      <c r="S66" s="326">
        <v>3491</v>
      </c>
    </row>
    <row r="67" spans="1:19" s="304" customFormat="1" ht="16.5" customHeight="1">
      <c r="A67" s="309" t="s">
        <v>65</v>
      </c>
      <c r="B67" s="322">
        <v>125330</v>
      </c>
      <c r="C67" s="319">
        <v>62286</v>
      </c>
      <c r="D67" s="319">
        <v>63044</v>
      </c>
      <c r="E67" s="322">
        <v>7729</v>
      </c>
      <c r="F67" s="319">
        <v>3918</v>
      </c>
      <c r="G67" s="319">
        <v>3811</v>
      </c>
      <c r="H67" s="322">
        <v>25526</v>
      </c>
      <c r="I67" s="319">
        <v>12374</v>
      </c>
      <c r="J67" s="319">
        <v>13152</v>
      </c>
      <c r="K67" s="322">
        <v>17123</v>
      </c>
      <c r="L67" s="319">
        <v>8425</v>
      </c>
      <c r="M67" s="319">
        <v>8698</v>
      </c>
      <c r="N67" s="322">
        <v>36152</v>
      </c>
      <c r="O67" s="319">
        <v>17948</v>
      </c>
      <c r="P67" s="319">
        <v>18204</v>
      </c>
      <c r="Q67" s="322">
        <v>38800</v>
      </c>
      <c r="R67" s="319">
        <v>19621</v>
      </c>
      <c r="S67" s="323">
        <v>19179</v>
      </c>
    </row>
    <row r="68" spans="1:19" ht="16.5" customHeight="1">
      <c r="A68" s="305" t="s">
        <v>178</v>
      </c>
      <c r="B68" s="324">
        <v>23274</v>
      </c>
      <c r="C68" s="325">
        <v>11595</v>
      </c>
      <c r="D68" s="325">
        <v>11679</v>
      </c>
      <c r="E68" s="324">
        <v>1367</v>
      </c>
      <c r="F68" s="325">
        <v>715</v>
      </c>
      <c r="G68" s="325">
        <v>652</v>
      </c>
      <c r="H68" s="324">
        <v>4644</v>
      </c>
      <c r="I68" s="325">
        <v>2226</v>
      </c>
      <c r="J68" s="325">
        <v>2418</v>
      </c>
      <c r="K68" s="324">
        <v>3281</v>
      </c>
      <c r="L68" s="325">
        <v>1643</v>
      </c>
      <c r="M68" s="325">
        <v>1638</v>
      </c>
      <c r="N68" s="324">
        <v>6659</v>
      </c>
      <c r="O68" s="325">
        <v>3316</v>
      </c>
      <c r="P68" s="325">
        <v>3343</v>
      </c>
      <c r="Q68" s="324">
        <v>7323</v>
      </c>
      <c r="R68" s="325">
        <v>3695</v>
      </c>
      <c r="S68" s="326">
        <v>3628</v>
      </c>
    </row>
    <row r="69" spans="1:19" ht="16.5" customHeight="1">
      <c r="A69" s="305" t="s">
        <v>194</v>
      </c>
      <c r="B69" s="324">
        <v>25302</v>
      </c>
      <c r="C69" s="325">
        <v>12599</v>
      </c>
      <c r="D69" s="325">
        <v>12703</v>
      </c>
      <c r="E69" s="324">
        <v>1505</v>
      </c>
      <c r="F69" s="325">
        <v>772</v>
      </c>
      <c r="G69" s="325">
        <v>733</v>
      </c>
      <c r="H69" s="324">
        <v>5138</v>
      </c>
      <c r="I69" s="325">
        <v>2510</v>
      </c>
      <c r="J69" s="325">
        <v>2628</v>
      </c>
      <c r="K69" s="324">
        <v>3478</v>
      </c>
      <c r="L69" s="325">
        <v>1749</v>
      </c>
      <c r="M69" s="325">
        <v>1729</v>
      </c>
      <c r="N69" s="324">
        <v>7275</v>
      </c>
      <c r="O69" s="325">
        <v>3657</v>
      </c>
      <c r="P69" s="325">
        <v>3618</v>
      </c>
      <c r="Q69" s="324">
        <v>7906</v>
      </c>
      <c r="R69" s="325">
        <v>3911</v>
      </c>
      <c r="S69" s="326">
        <v>3995</v>
      </c>
    </row>
    <row r="70" spans="1:19" ht="16.5" customHeight="1">
      <c r="A70" s="305" t="s">
        <v>140</v>
      </c>
      <c r="B70" s="324">
        <v>25609</v>
      </c>
      <c r="C70" s="325">
        <v>12698</v>
      </c>
      <c r="D70" s="325">
        <v>12911</v>
      </c>
      <c r="E70" s="324">
        <v>1596</v>
      </c>
      <c r="F70" s="325">
        <v>788</v>
      </c>
      <c r="G70" s="325">
        <v>808</v>
      </c>
      <c r="H70" s="324">
        <v>5162</v>
      </c>
      <c r="I70" s="325">
        <v>2463</v>
      </c>
      <c r="J70" s="325">
        <v>2699</v>
      </c>
      <c r="K70" s="324">
        <v>3533</v>
      </c>
      <c r="L70" s="325">
        <v>1719</v>
      </c>
      <c r="M70" s="325">
        <v>1814</v>
      </c>
      <c r="N70" s="324">
        <v>7309</v>
      </c>
      <c r="O70" s="325">
        <v>3670</v>
      </c>
      <c r="P70" s="325">
        <v>3639</v>
      </c>
      <c r="Q70" s="324">
        <v>8009</v>
      </c>
      <c r="R70" s="325">
        <v>4058</v>
      </c>
      <c r="S70" s="326">
        <v>3951</v>
      </c>
    </row>
    <row r="71" spans="1:19" ht="16.5" customHeight="1">
      <c r="A71" s="305" t="s">
        <v>173</v>
      </c>
      <c r="B71" s="324">
        <v>24914</v>
      </c>
      <c r="C71" s="325">
        <v>12325</v>
      </c>
      <c r="D71" s="325">
        <v>12589</v>
      </c>
      <c r="E71" s="324">
        <v>1597</v>
      </c>
      <c r="F71" s="325">
        <v>811</v>
      </c>
      <c r="G71" s="325">
        <v>786</v>
      </c>
      <c r="H71" s="324">
        <v>5099</v>
      </c>
      <c r="I71" s="325">
        <v>2413</v>
      </c>
      <c r="J71" s="325">
        <v>2686</v>
      </c>
      <c r="K71" s="324">
        <v>3358</v>
      </c>
      <c r="L71" s="325">
        <v>1660</v>
      </c>
      <c r="M71" s="325">
        <v>1698</v>
      </c>
      <c r="N71" s="324">
        <v>7222</v>
      </c>
      <c r="O71" s="325">
        <v>3539</v>
      </c>
      <c r="P71" s="325">
        <v>3683</v>
      </c>
      <c r="Q71" s="324">
        <v>7638</v>
      </c>
      <c r="R71" s="325">
        <v>3902</v>
      </c>
      <c r="S71" s="326">
        <v>3736</v>
      </c>
    </row>
    <row r="72" spans="1:19" ht="16.5" customHeight="1">
      <c r="A72" s="305" t="s">
        <v>193</v>
      </c>
      <c r="B72" s="324">
        <v>26231</v>
      </c>
      <c r="C72" s="325">
        <v>13069</v>
      </c>
      <c r="D72" s="325">
        <v>13162</v>
      </c>
      <c r="E72" s="324">
        <v>1664</v>
      </c>
      <c r="F72" s="325">
        <v>832</v>
      </c>
      <c r="G72" s="325">
        <v>832</v>
      </c>
      <c r="H72" s="324">
        <v>5483</v>
      </c>
      <c r="I72" s="325">
        <v>2762</v>
      </c>
      <c r="J72" s="325">
        <v>2721</v>
      </c>
      <c r="K72" s="324">
        <v>3473</v>
      </c>
      <c r="L72" s="325">
        <v>1654</v>
      </c>
      <c r="M72" s="325">
        <v>1819</v>
      </c>
      <c r="N72" s="324">
        <v>7687</v>
      </c>
      <c r="O72" s="325">
        <v>3766</v>
      </c>
      <c r="P72" s="325">
        <v>3921</v>
      </c>
      <c r="Q72" s="324">
        <v>7924</v>
      </c>
      <c r="R72" s="325">
        <v>4055</v>
      </c>
      <c r="S72" s="326">
        <v>3869</v>
      </c>
    </row>
    <row r="73" spans="1:19" s="304" customFormat="1" ht="16.5" customHeight="1">
      <c r="A73" s="309" t="s">
        <v>71</v>
      </c>
      <c r="B73" s="322">
        <v>117848</v>
      </c>
      <c r="C73" s="319">
        <v>58214</v>
      </c>
      <c r="D73" s="319">
        <v>59634</v>
      </c>
      <c r="E73" s="322">
        <v>7845</v>
      </c>
      <c r="F73" s="319">
        <v>3910</v>
      </c>
      <c r="G73" s="319">
        <v>3935</v>
      </c>
      <c r="H73" s="322">
        <v>24403</v>
      </c>
      <c r="I73" s="319">
        <v>11880</v>
      </c>
      <c r="J73" s="319">
        <v>12523</v>
      </c>
      <c r="K73" s="322">
        <v>15914</v>
      </c>
      <c r="L73" s="319">
        <v>7550</v>
      </c>
      <c r="M73" s="319">
        <v>8364</v>
      </c>
      <c r="N73" s="322">
        <v>35998</v>
      </c>
      <c r="O73" s="319">
        <v>17693</v>
      </c>
      <c r="P73" s="319">
        <v>18305</v>
      </c>
      <c r="Q73" s="322">
        <v>33688</v>
      </c>
      <c r="R73" s="319">
        <v>17181</v>
      </c>
      <c r="S73" s="323">
        <v>16507</v>
      </c>
    </row>
    <row r="74" spans="1:19" ht="16.5" customHeight="1">
      <c r="A74" s="305" t="s">
        <v>141</v>
      </c>
      <c r="B74" s="324">
        <v>24460</v>
      </c>
      <c r="C74" s="325">
        <v>12105</v>
      </c>
      <c r="D74" s="325">
        <v>12355</v>
      </c>
      <c r="E74" s="324">
        <v>1611</v>
      </c>
      <c r="F74" s="325">
        <v>815</v>
      </c>
      <c r="G74" s="325">
        <v>796</v>
      </c>
      <c r="H74" s="324">
        <v>5138</v>
      </c>
      <c r="I74" s="325">
        <v>2493</v>
      </c>
      <c r="J74" s="325">
        <v>2645</v>
      </c>
      <c r="K74" s="324">
        <v>3316</v>
      </c>
      <c r="L74" s="325">
        <v>1596</v>
      </c>
      <c r="M74" s="325">
        <v>1720</v>
      </c>
      <c r="N74" s="324">
        <v>7199</v>
      </c>
      <c r="O74" s="325">
        <v>3486</v>
      </c>
      <c r="P74" s="325">
        <v>3713</v>
      </c>
      <c r="Q74" s="324">
        <v>7196</v>
      </c>
      <c r="R74" s="325">
        <v>3715</v>
      </c>
      <c r="S74" s="326">
        <v>3481</v>
      </c>
    </row>
    <row r="75" spans="1:19" ht="16.5" customHeight="1">
      <c r="A75" s="305" t="s">
        <v>175</v>
      </c>
      <c r="B75" s="324">
        <v>25833</v>
      </c>
      <c r="C75" s="325">
        <v>12757</v>
      </c>
      <c r="D75" s="325">
        <v>13076</v>
      </c>
      <c r="E75" s="324">
        <v>1678</v>
      </c>
      <c r="F75" s="325">
        <v>813</v>
      </c>
      <c r="G75" s="325">
        <v>865</v>
      </c>
      <c r="H75" s="324">
        <v>5342</v>
      </c>
      <c r="I75" s="325">
        <v>2573</v>
      </c>
      <c r="J75" s="325">
        <v>2769</v>
      </c>
      <c r="K75" s="324">
        <v>3458</v>
      </c>
      <c r="L75" s="325">
        <v>1686</v>
      </c>
      <c r="M75" s="325">
        <v>1772</v>
      </c>
      <c r="N75" s="324">
        <v>7815</v>
      </c>
      <c r="O75" s="325">
        <v>3880</v>
      </c>
      <c r="P75" s="325">
        <v>3935</v>
      </c>
      <c r="Q75" s="324">
        <v>7540</v>
      </c>
      <c r="R75" s="325">
        <v>3805</v>
      </c>
      <c r="S75" s="326">
        <v>3735</v>
      </c>
    </row>
    <row r="76" spans="1:19" ht="16.5" customHeight="1">
      <c r="A76" s="305" t="s">
        <v>144</v>
      </c>
      <c r="B76" s="324">
        <v>22912</v>
      </c>
      <c r="C76" s="325">
        <v>11273</v>
      </c>
      <c r="D76" s="325">
        <v>11639</v>
      </c>
      <c r="E76" s="324">
        <v>1429</v>
      </c>
      <c r="F76" s="325">
        <v>707</v>
      </c>
      <c r="G76" s="325">
        <v>722</v>
      </c>
      <c r="H76" s="324">
        <v>4809</v>
      </c>
      <c r="I76" s="325">
        <v>2332</v>
      </c>
      <c r="J76" s="325">
        <v>2477</v>
      </c>
      <c r="K76" s="324">
        <v>3084</v>
      </c>
      <c r="L76" s="325">
        <v>1419</v>
      </c>
      <c r="M76" s="325">
        <v>1665</v>
      </c>
      <c r="N76" s="324">
        <v>7060</v>
      </c>
      <c r="O76" s="325">
        <v>3520</v>
      </c>
      <c r="P76" s="325">
        <v>3540</v>
      </c>
      <c r="Q76" s="324">
        <v>6530</v>
      </c>
      <c r="R76" s="325">
        <v>3295</v>
      </c>
      <c r="S76" s="326">
        <v>3235</v>
      </c>
    </row>
    <row r="77" spans="1:19" ht="16.5" customHeight="1">
      <c r="A77" s="305" t="s">
        <v>174</v>
      </c>
      <c r="B77" s="324">
        <v>21968</v>
      </c>
      <c r="C77" s="325">
        <v>10891</v>
      </c>
      <c r="D77" s="325">
        <v>11077</v>
      </c>
      <c r="E77" s="324">
        <v>1530</v>
      </c>
      <c r="F77" s="325">
        <v>792</v>
      </c>
      <c r="G77" s="325">
        <v>738</v>
      </c>
      <c r="H77" s="324">
        <v>4527</v>
      </c>
      <c r="I77" s="325">
        <v>2222</v>
      </c>
      <c r="J77" s="325">
        <v>2305</v>
      </c>
      <c r="K77" s="324">
        <v>3028</v>
      </c>
      <c r="L77" s="325">
        <v>1431</v>
      </c>
      <c r="M77" s="325">
        <v>1597</v>
      </c>
      <c r="N77" s="324">
        <v>6792</v>
      </c>
      <c r="O77" s="325">
        <v>3281</v>
      </c>
      <c r="P77" s="325">
        <v>3511</v>
      </c>
      <c r="Q77" s="324">
        <v>6091</v>
      </c>
      <c r="R77" s="325">
        <v>3165</v>
      </c>
      <c r="S77" s="326">
        <v>2926</v>
      </c>
    </row>
    <row r="78" spans="1:19" ht="16.5" customHeight="1">
      <c r="A78" s="305" t="s">
        <v>142</v>
      </c>
      <c r="B78" s="324">
        <v>22675</v>
      </c>
      <c r="C78" s="325">
        <v>11188</v>
      </c>
      <c r="D78" s="325">
        <v>11487</v>
      </c>
      <c r="E78" s="324">
        <v>1597</v>
      </c>
      <c r="F78" s="325">
        <v>783</v>
      </c>
      <c r="G78" s="325">
        <v>814</v>
      </c>
      <c r="H78" s="324">
        <v>4587</v>
      </c>
      <c r="I78" s="325">
        <v>2260</v>
      </c>
      <c r="J78" s="325">
        <v>2327</v>
      </c>
      <c r="K78" s="324">
        <v>3028</v>
      </c>
      <c r="L78" s="325">
        <v>1418</v>
      </c>
      <c r="M78" s="325">
        <v>1610</v>
      </c>
      <c r="N78" s="324">
        <v>7132</v>
      </c>
      <c r="O78" s="325">
        <v>3526</v>
      </c>
      <c r="P78" s="325">
        <v>3606</v>
      </c>
      <c r="Q78" s="324">
        <v>6331</v>
      </c>
      <c r="R78" s="325">
        <v>3201</v>
      </c>
      <c r="S78" s="326">
        <v>3130</v>
      </c>
    </row>
    <row r="79" spans="1:19" s="304" customFormat="1" ht="16.5" customHeight="1">
      <c r="A79" s="309" t="s">
        <v>78</v>
      </c>
      <c r="B79" s="322">
        <v>103154</v>
      </c>
      <c r="C79" s="319">
        <v>50329</v>
      </c>
      <c r="D79" s="319">
        <v>52825</v>
      </c>
      <c r="E79" s="322">
        <v>7801</v>
      </c>
      <c r="F79" s="319">
        <v>3702</v>
      </c>
      <c r="G79" s="319">
        <v>4099</v>
      </c>
      <c r="H79" s="322">
        <v>20962</v>
      </c>
      <c r="I79" s="319">
        <v>10047</v>
      </c>
      <c r="J79" s="319">
        <v>10915</v>
      </c>
      <c r="K79" s="322">
        <v>15488</v>
      </c>
      <c r="L79" s="319">
        <v>7079</v>
      </c>
      <c r="M79" s="319">
        <v>8409</v>
      </c>
      <c r="N79" s="322">
        <v>33278</v>
      </c>
      <c r="O79" s="319">
        <v>15993</v>
      </c>
      <c r="P79" s="319">
        <v>17285</v>
      </c>
      <c r="Q79" s="322">
        <v>25625</v>
      </c>
      <c r="R79" s="319">
        <v>13508</v>
      </c>
      <c r="S79" s="323">
        <v>12117</v>
      </c>
    </row>
    <row r="80" spans="1:19" ht="16.5" customHeight="1">
      <c r="A80" s="305" t="s">
        <v>197</v>
      </c>
      <c r="B80" s="324">
        <v>20781</v>
      </c>
      <c r="C80" s="325">
        <v>10149</v>
      </c>
      <c r="D80" s="325">
        <v>10632</v>
      </c>
      <c r="E80" s="324">
        <v>1513</v>
      </c>
      <c r="F80" s="325">
        <v>718</v>
      </c>
      <c r="G80" s="325">
        <v>795</v>
      </c>
      <c r="H80" s="324">
        <v>4259</v>
      </c>
      <c r="I80" s="325">
        <v>2077</v>
      </c>
      <c r="J80" s="325">
        <v>2182</v>
      </c>
      <c r="K80" s="324">
        <v>2952</v>
      </c>
      <c r="L80" s="325">
        <v>1361</v>
      </c>
      <c r="M80" s="325">
        <v>1591</v>
      </c>
      <c r="N80" s="324">
        <v>6557</v>
      </c>
      <c r="O80" s="325">
        <v>3144</v>
      </c>
      <c r="P80" s="325">
        <v>3413</v>
      </c>
      <c r="Q80" s="324">
        <v>5500</v>
      </c>
      <c r="R80" s="325">
        <v>2849</v>
      </c>
      <c r="S80" s="326">
        <v>2651</v>
      </c>
    </row>
    <row r="81" spans="1:19" ht="16.5" customHeight="1">
      <c r="A81" s="305" t="s">
        <v>145</v>
      </c>
      <c r="B81" s="324">
        <v>19411</v>
      </c>
      <c r="C81" s="325">
        <v>9619</v>
      </c>
      <c r="D81" s="325">
        <v>9792</v>
      </c>
      <c r="E81" s="324">
        <v>1454</v>
      </c>
      <c r="F81" s="325">
        <v>689</v>
      </c>
      <c r="G81" s="325">
        <v>765</v>
      </c>
      <c r="H81" s="324">
        <v>3934</v>
      </c>
      <c r="I81" s="325">
        <v>1914</v>
      </c>
      <c r="J81" s="325">
        <v>2020</v>
      </c>
      <c r="K81" s="324">
        <v>2873</v>
      </c>
      <c r="L81" s="325">
        <v>1367</v>
      </c>
      <c r="M81" s="325">
        <v>1506</v>
      </c>
      <c r="N81" s="324">
        <v>6160</v>
      </c>
      <c r="O81" s="325">
        <v>2994</v>
      </c>
      <c r="P81" s="325">
        <v>3166</v>
      </c>
      <c r="Q81" s="324">
        <v>4990</v>
      </c>
      <c r="R81" s="325">
        <v>2655</v>
      </c>
      <c r="S81" s="326">
        <v>2335</v>
      </c>
    </row>
    <row r="82" spans="1:19" ht="16.5" customHeight="1">
      <c r="A82" s="305" t="s">
        <v>146</v>
      </c>
      <c r="B82" s="324">
        <v>21822</v>
      </c>
      <c r="C82" s="325">
        <v>10758</v>
      </c>
      <c r="D82" s="325">
        <v>11064</v>
      </c>
      <c r="E82" s="324">
        <v>1564</v>
      </c>
      <c r="F82" s="325">
        <v>749</v>
      </c>
      <c r="G82" s="325">
        <v>815</v>
      </c>
      <c r="H82" s="324">
        <v>4425</v>
      </c>
      <c r="I82" s="325">
        <v>2137</v>
      </c>
      <c r="J82" s="325">
        <v>2288</v>
      </c>
      <c r="K82" s="324">
        <v>3252</v>
      </c>
      <c r="L82" s="325">
        <v>1501</v>
      </c>
      <c r="M82" s="325">
        <v>1751</v>
      </c>
      <c r="N82" s="324">
        <v>7164</v>
      </c>
      <c r="O82" s="325">
        <v>3419</v>
      </c>
      <c r="P82" s="325">
        <v>3745</v>
      </c>
      <c r="Q82" s="324">
        <v>5417</v>
      </c>
      <c r="R82" s="325">
        <v>2952</v>
      </c>
      <c r="S82" s="326">
        <v>2465</v>
      </c>
    </row>
    <row r="83" spans="1:19" ht="16.5" customHeight="1">
      <c r="A83" s="305" t="s">
        <v>196</v>
      </c>
      <c r="B83" s="324">
        <v>18909</v>
      </c>
      <c r="C83" s="325">
        <v>9195</v>
      </c>
      <c r="D83" s="325">
        <v>9714</v>
      </c>
      <c r="E83" s="324">
        <v>1488</v>
      </c>
      <c r="F83" s="325">
        <v>708</v>
      </c>
      <c r="G83" s="325">
        <v>780</v>
      </c>
      <c r="H83" s="324">
        <v>3855</v>
      </c>
      <c r="I83" s="325">
        <v>1813</v>
      </c>
      <c r="J83" s="325">
        <v>2042</v>
      </c>
      <c r="K83" s="324">
        <v>2907</v>
      </c>
      <c r="L83" s="325">
        <v>1256</v>
      </c>
      <c r="M83" s="325">
        <v>1651</v>
      </c>
      <c r="N83" s="324">
        <v>6104</v>
      </c>
      <c r="O83" s="325">
        <v>2992</v>
      </c>
      <c r="P83" s="325">
        <v>3112</v>
      </c>
      <c r="Q83" s="324">
        <v>4555</v>
      </c>
      <c r="R83" s="325">
        <v>2426</v>
      </c>
      <c r="S83" s="326">
        <v>2129</v>
      </c>
    </row>
    <row r="84" spans="1:19" ht="16.5" customHeight="1">
      <c r="A84" s="305" t="s">
        <v>177</v>
      </c>
      <c r="B84" s="324">
        <v>22231</v>
      </c>
      <c r="C84" s="325">
        <v>10608</v>
      </c>
      <c r="D84" s="325">
        <v>11623</v>
      </c>
      <c r="E84" s="324">
        <v>1782</v>
      </c>
      <c r="F84" s="325">
        <v>838</v>
      </c>
      <c r="G84" s="325">
        <v>944</v>
      </c>
      <c r="H84" s="324">
        <v>4489</v>
      </c>
      <c r="I84" s="325">
        <v>2106</v>
      </c>
      <c r="J84" s="325">
        <v>2383</v>
      </c>
      <c r="K84" s="324">
        <v>3504</v>
      </c>
      <c r="L84" s="325">
        <v>1594</v>
      </c>
      <c r="M84" s="325">
        <v>1910</v>
      </c>
      <c r="N84" s="324">
        <v>7293</v>
      </c>
      <c r="O84" s="325">
        <v>3444</v>
      </c>
      <c r="P84" s="325">
        <v>3849</v>
      </c>
      <c r="Q84" s="324">
        <v>5163</v>
      </c>
      <c r="R84" s="325">
        <v>2626</v>
      </c>
      <c r="S84" s="326">
        <v>2537</v>
      </c>
    </row>
    <row r="85" spans="1:19" s="304" customFormat="1" ht="16.5" customHeight="1">
      <c r="A85" s="309" t="s">
        <v>83</v>
      </c>
      <c r="B85" s="322">
        <v>88071</v>
      </c>
      <c r="C85" s="319">
        <v>41377</v>
      </c>
      <c r="D85" s="319">
        <v>46694</v>
      </c>
      <c r="E85" s="322">
        <v>7668</v>
      </c>
      <c r="F85" s="319">
        <v>3558</v>
      </c>
      <c r="G85" s="319">
        <v>4110</v>
      </c>
      <c r="H85" s="322">
        <v>18114</v>
      </c>
      <c r="I85" s="319">
        <v>8322</v>
      </c>
      <c r="J85" s="319">
        <v>9792</v>
      </c>
      <c r="K85" s="322">
        <v>14871</v>
      </c>
      <c r="L85" s="319">
        <v>6689</v>
      </c>
      <c r="M85" s="319">
        <v>8182</v>
      </c>
      <c r="N85" s="322">
        <v>28857</v>
      </c>
      <c r="O85" s="319">
        <v>13495</v>
      </c>
      <c r="P85" s="319">
        <v>15362</v>
      </c>
      <c r="Q85" s="322">
        <v>18561</v>
      </c>
      <c r="R85" s="319">
        <v>9313</v>
      </c>
      <c r="S85" s="323">
        <v>9248</v>
      </c>
    </row>
    <row r="86" spans="1:19" ht="16.5" customHeight="1">
      <c r="A86" s="305" t="s">
        <v>189</v>
      </c>
      <c r="B86" s="324">
        <v>21466</v>
      </c>
      <c r="C86" s="325">
        <v>10069</v>
      </c>
      <c r="D86" s="325">
        <v>11397</v>
      </c>
      <c r="E86" s="324">
        <v>1689</v>
      </c>
      <c r="F86" s="325">
        <v>763</v>
      </c>
      <c r="G86" s="325">
        <v>926</v>
      </c>
      <c r="H86" s="324">
        <v>4422</v>
      </c>
      <c r="I86" s="325">
        <v>2042</v>
      </c>
      <c r="J86" s="325">
        <v>2380</v>
      </c>
      <c r="K86" s="324">
        <v>3452</v>
      </c>
      <c r="L86" s="325">
        <v>1548</v>
      </c>
      <c r="M86" s="325">
        <v>1904</v>
      </c>
      <c r="N86" s="324">
        <v>7132</v>
      </c>
      <c r="O86" s="325">
        <v>3265</v>
      </c>
      <c r="P86" s="325">
        <v>3867</v>
      </c>
      <c r="Q86" s="324">
        <v>4771</v>
      </c>
      <c r="R86" s="325">
        <v>2451</v>
      </c>
      <c r="S86" s="326">
        <v>2320</v>
      </c>
    </row>
    <row r="87" spans="1:19" ht="16.5" customHeight="1">
      <c r="A87" s="305" t="s">
        <v>195</v>
      </c>
      <c r="B87" s="324">
        <v>18920</v>
      </c>
      <c r="C87" s="325">
        <v>8831</v>
      </c>
      <c r="D87" s="325">
        <v>10089</v>
      </c>
      <c r="E87" s="324">
        <v>1574</v>
      </c>
      <c r="F87" s="325">
        <v>735</v>
      </c>
      <c r="G87" s="325">
        <v>839</v>
      </c>
      <c r="H87" s="324">
        <v>3910</v>
      </c>
      <c r="I87" s="325">
        <v>1740</v>
      </c>
      <c r="J87" s="325">
        <v>2170</v>
      </c>
      <c r="K87" s="324">
        <v>3082</v>
      </c>
      <c r="L87" s="325">
        <v>1368</v>
      </c>
      <c r="M87" s="325">
        <v>1714</v>
      </c>
      <c r="N87" s="324">
        <v>6274</v>
      </c>
      <c r="O87" s="325">
        <v>2956</v>
      </c>
      <c r="P87" s="325">
        <v>3318</v>
      </c>
      <c r="Q87" s="324">
        <v>4080</v>
      </c>
      <c r="R87" s="325">
        <v>2032</v>
      </c>
      <c r="S87" s="326">
        <v>2048</v>
      </c>
    </row>
    <row r="88" spans="1:19" ht="16.5" customHeight="1">
      <c r="A88" s="305" t="s">
        <v>227</v>
      </c>
      <c r="B88" s="324">
        <v>17582</v>
      </c>
      <c r="C88" s="325">
        <v>8262</v>
      </c>
      <c r="D88" s="325">
        <v>9320</v>
      </c>
      <c r="E88" s="324">
        <v>1566</v>
      </c>
      <c r="F88" s="325">
        <v>719</v>
      </c>
      <c r="G88" s="325">
        <v>847</v>
      </c>
      <c r="H88" s="324">
        <v>3569</v>
      </c>
      <c r="I88" s="325">
        <v>1625</v>
      </c>
      <c r="J88" s="325">
        <v>1944</v>
      </c>
      <c r="K88" s="324">
        <v>3067</v>
      </c>
      <c r="L88" s="325">
        <v>1413</v>
      </c>
      <c r="M88" s="325">
        <v>1654</v>
      </c>
      <c r="N88" s="324">
        <v>5688</v>
      </c>
      <c r="O88" s="325">
        <v>2663</v>
      </c>
      <c r="P88" s="325">
        <v>3025</v>
      </c>
      <c r="Q88" s="324">
        <v>3692</v>
      </c>
      <c r="R88" s="325">
        <v>1842</v>
      </c>
      <c r="S88" s="326">
        <v>1850</v>
      </c>
    </row>
    <row r="89" spans="1:19" ht="16.5" customHeight="1">
      <c r="A89" s="305" t="s">
        <v>190</v>
      </c>
      <c r="B89" s="324">
        <v>15672</v>
      </c>
      <c r="C89" s="325">
        <v>7351</v>
      </c>
      <c r="D89" s="325">
        <v>8321</v>
      </c>
      <c r="E89" s="324">
        <v>1462</v>
      </c>
      <c r="F89" s="325">
        <v>715</v>
      </c>
      <c r="G89" s="325">
        <v>747</v>
      </c>
      <c r="H89" s="324">
        <v>3204</v>
      </c>
      <c r="I89" s="325">
        <v>1502</v>
      </c>
      <c r="J89" s="325">
        <v>1702</v>
      </c>
      <c r="K89" s="324">
        <v>2703</v>
      </c>
      <c r="L89" s="325">
        <v>1182</v>
      </c>
      <c r="M89" s="325">
        <v>1521</v>
      </c>
      <c r="N89" s="324">
        <v>5101</v>
      </c>
      <c r="O89" s="325">
        <v>2409</v>
      </c>
      <c r="P89" s="325">
        <v>2692</v>
      </c>
      <c r="Q89" s="324">
        <v>3202</v>
      </c>
      <c r="R89" s="325">
        <v>1543</v>
      </c>
      <c r="S89" s="326">
        <v>1659</v>
      </c>
    </row>
    <row r="90" spans="1:19" ht="16.5" customHeight="1">
      <c r="A90" s="305" t="s">
        <v>139</v>
      </c>
      <c r="B90" s="324">
        <v>14431</v>
      </c>
      <c r="C90" s="325">
        <v>6864</v>
      </c>
      <c r="D90" s="325">
        <v>7567</v>
      </c>
      <c r="E90" s="324">
        <v>1377</v>
      </c>
      <c r="F90" s="325">
        <v>626</v>
      </c>
      <c r="G90" s="325">
        <v>751</v>
      </c>
      <c r="H90" s="324">
        <v>3009</v>
      </c>
      <c r="I90" s="325">
        <v>1413</v>
      </c>
      <c r="J90" s="325">
        <v>1596</v>
      </c>
      <c r="K90" s="324">
        <v>2567</v>
      </c>
      <c r="L90" s="325">
        <v>1178</v>
      </c>
      <c r="M90" s="325">
        <v>1389</v>
      </c>
      <c r="N90" s="324">
        <v>4662</v>
      </c>
      <c r="O90" s="325">
        <v>2202</v>
      </c>
      <c r="P90" s="325">
        <v>2460</v>
      </c>
      <c r="Q90" s="324">
        <v>2816</v>
      </c>
      <c r="R90" s="325">
        <v>1445</v>
      </c>
      <c r="S90" s="326">
        <v>1371</v>
      </c>
    </row>
    <row r="91" spans="1:19" s="304" customFormat="1" ht="13.5" customHeight="1">
      <c r="A91" s="309" t="s">
        <v>91</v>
      </c>
      <c r="B91" s="322">
        <v>59861</v>
      </c>
      <c r="C91" s="319">
        <v>27013</v>
      </c>
      <c r="D91" s="319">
        <v>32848</v>
      </c>
      <c r="E91" s="322">
        <v>5868</v>
      </c>
      <c r="F91" s="319">
        <v>2623</v>
      </c>
      <c r="G91" s="319">
        <v>3245</v>
      </c>
      <c r="H91" s="322">
        <v>12428</v>
      </c>
      <c r="I91" s="319">
        <v>5593</v>
      </c>
      <c r="J91" s="319">
        <v>6835</v>
      </c>
      <c r="K91" s="322">
        <v>10855</v>
      </c>
      <c r="L91" s="319">
        <v>4749</v>
      </c>
      <c r="M91" s="319">
        <v>6106</v>
      </c>
      <c r="N91" s="322">
        <v>19587</v>
      </c>
      <c r="O91" s="319">
        <v>8922</v>
      </c>
      <c r="P91" s="319">
        <v>10665</v>
      </c>
      <c r="Q91" s="322">
        <v>11123</v>
      </c>
      <c r="R91" s="319">
        <v>5126</v>
      </c>
      <c r="S91" s="323">
        <v>5997</v>
      </c>
    </row>
    <row r="92" spans="1:19" ht="13.5" customHeight="1">
      <c r="A92" s="305" t="s">
        <v>192</v>
      </c>
      <c r="B92" s="324">
        <v>15141</v>
      </c>
      <c r="C92" s="325">
        <v>7024</v>
      </c>
      <c r="D92" s="325">
        <v>8117</v>
      </c>
      <c r="E92" s="324">
        <v>1465</v>
      </c>
      <c r="F92" s="325">
        <v>706</v>
      </c>
      <c r="G92" s="325">
        <v>759</v>
      </c>
      <c r="H92" s="324">
        <v>3160</v>
      </c>
      <c r="I92" s="325">
        <v>1456</v>
      </c>
      <c r="J92" s="325">
        <v>1704</v>
      </c>
      <c r="K92" s="324">
        <v>2560</v>
      </c>
      <c r="L92" s="325">
        <v>1137</v>
      </c>
      <c r="M92" s="325">
        <v>1423</v>
      </c>
      <c r="N92" s="324">
        <v>5040</v>
      </c>
      <c r="O92" s="325">
        <v>2329</v>
      </c>
      <c r="P92" s="325">
        <v>2711</v>
      </c>
      <c r="Q92" s="324">
        <v>2916</v>
      </c>
      <c r="R92" s="325">
        <v>1396</v>
      </c>
      <c r="S92" s="326">
        <v>1520</v>
      </c>
    </row>
    <row r="93" spans="1:19" ht="13.5" customHeight="1">
      <c r="A93" s="305" t="s">
        <v>170</v>
      </c>
      <c r="B93" s="324">
        <v>11802</v>
      </c>
      <c r="C93" s="325">
        <v>5319</v>
      </c>
      <c r="D93" s="325">
        <v>6483</v>
      </c>
      <c r="E93" s="324">
        <v>1140</v>
      </c>
      <c r="F93" s="325">
        <v>502</v>
      </c>
      <c r="G93" s="325">
        <v>638</v>
      </c>
      <c r="H93" s="324">
        <v>2367</v>
      </c>
      <c r="I93" s="325">
        <v>1054</v>
      </c>
      <c r="J93" s="325">
        <v>1313</v>
      </c>
      <c r="K93" s="324">
        <v>2159</v>
      </c>
      <c r="L93" s="325">
        <v>943</v>
      </c>
      <c r="M93" s="325">
        <v>1216</v>
      </c>
      <c r="N93" s="324">
        <v>3905</v>
      </c>
      <c r="O93" s="325">
        <v>1782</v>
      </c>
      <c r="P93" s="325">
        <v>2123</v>
      </c>
      <c r="Q93" s="324">
        <v>2231</v>
      </c>
      <c r="R93" s="325">
        <v>1038</v>
      </c>
      <c r="S93" s="326">
        <v>1193</v>
      </c>
    </row>
    <row r="94" spans="1:19" ht="13.5" customHeight="1">
      <c r="A94" s="305" t="s">
        <v>169</v>
      </c>
      <c r="B94" s="324">
        <v>11077</v>
      </c>
      <c r="C94" s="325">
        <v>4907</v>
      </c>
      <c r="D94" s="325">
        <v>6170</v>
      </c>
      <c r="E94" s="324">
        <v>1057</v>
      </c>
      <c r="F94" s="325">
        <v>441</v>
      </c>
      <c r="G94" s="325">
        <v>616</v>
      </c>
      <c r="H94" s="324">
        <v>2359</v>
      </c>
      <c r="I94" s="325">
        <v>1056</v>
      </c>
      <c r="J94" s="325">
        <v>1303</v>
      </c>
      <c r="K94" s="324">
        <v>2064</v>
      </c>
      <c r="L94" s="325">
        <v>883</v>
      </c>
      <c r="M94" s="325">
        <v>1181</v>
      </c>
      <c r="N94" s="324">
        <v>3556</v>
      </c>
      <c r="O94" s="325">
        <v>1599</v>
      </c>
      <c r="P94" s="325">
        <v>1957</v>
      </c>
      <c r="Q94" s="324">
        <v>2041</v>
      </c>
      <c r="R94" s="325">
        <v>928</v>
      </c>
      <c r="S94" s="326">
        <v>1113</v>
      </c>
    </row>
    <row r="95" spans="1:19" ht="13.5" customHeight="1">
      <c r="A95" s="305" t="s">
        <v>166</v>
      </c>
      <c r="B95" s="324">
        <v>11586</v>
      </c>
      <c r="C95" s="325">
        <v>5237</v>
      </c>
      <c r="D95" s="325">
        <v>6349</v>
      </c>
      <c r="E95" s="324">
        <v>1128</v>
      </c>
      <c r="F95" s="325">
        <v>505</v>
      </c>
      <c r="G95" s="325">
        <v>623</v>
      </c>
      <c r="H95" s="324">
        <v>2397</v>
      </c>
      <c r="I95" s="325">
        <v>1067</v>
      </c>
      <c r="J95" s="325">
        <v>1330</v>
      </c>
      <c r="K95" s="324">
        <v>2179</v>
      </c>
      <c r="L95" s="325">
        <v>974</v>
      </c>
      <c r="M95" s="325">
        <v>1205</v>
      </c>
      <c r="N95" s="324">
        <v>3770</v>
      </c>
      <c r="O95" s="325">
        <v>1724</v>
      </c>
      <c r="P95" s="325">
        <v>2046</v>
      </c>
      <c r="Q95" s="324">
        <v>2112</v>
      </c>
      <c r="R95" s="325">
        <v>967</v>
      </c>
      <c r="S95" s="326">
        <v>1145</v>
      </c>
    </row>
    <row r="96" spans="1:19" ht="13.5" customHeight="1">
      <c r="A96" s="305" t="s">
        <v>191</v>
      </c>
      <c r="B96" s="324">
        <v>10255</v>
      </c>
      <c r="C96" s="325">
        <v>4526</v>
      </c>
      <c r="D96" s="325">
        <v>5729</v>
      </c>
      <c r="E96" s="324">
        <v>1078</v>
      </c>
      <c r="F96" s="325">
        <v>469</v>
      </c>
      <c r="G96" s="325">
        <v>609</v>
      </c>
      <c r="H96" s="324">
        <v>2145</v>
      </c>
      <c r="I96" s="325">
        <v>960</v>
      </c>
      <c r="J96" s="325">
        <v>1185</v>
      </c>
      <c r="K96" s="324">
        <v>1893</v>
      </c>
      <c r="L96" s="325">
        <v>812</v>
      </c>
      <c r="M96" s="325">
        <v>1081</v>
      </c>
      <c r="N96" s="324">
        <v>3316</v>
      </c>
      <c r="O96" s="325">
        <v>1488</v>
      </c>
      <c r="P96" s="325">
        <v>1828</v>
      </c>
      <c r="Q96" s="324">
        <v>1823</v>
      </c>
      <c r="R96" s="325">
        <v>797</v>
      </c>
      <c r="S96" s="326">
        <v>1026</v>
      </c>
    </row>
    <row r="97" spans="1:19" s="304" customFormat="1" ht="13.5" customHeight="1">
      <c r="A97" s="309" t="s">
        <v>94</v>
      </c>
      <c r="B97" s="322">
        <v>46944</v>
      </c>
      <c r="C97" s="319">
        <v>20375</v>
      </c>
      <c r="D97" s="319">
        <v>26569</v>
      </c>
      <c r="E97" s="322">
        <v>5024</v>
      </c>
      <c r="F97" s="319">
        <v>2147</v>
      </c>
      <c r="G97" s="319">
        <v>2877</v>
      </c>
      <c r="H97" s="322">
        <v>9584</v>
      </c>
      <c r="I97" s="319">
        <v>4147</v>
      </c>
      <c r="J97" s="319">
        <v>5437</v>
      </c>
      <c r="K97" s="322">
        <v>8929</v>
      </c>
      <c r="L97" s="319">
        <v>3861</v>
      </c>
      <c r="M97" s="319">
        <v>5068</v>
      </c>
      <c r="N97" s="322">
        <v>14930</v>
      </c>
      <c r="O97" s="319">
        <v>6530</v>
      </c>
      <c r="P97" s="319">
        <v>8400</v>
      </c>
      <c r="Q97" s="322">
        <v>8477</v>
      </c>
      <c r="R97" s="319">
        <v>3690</v>
      </c>
      <c r="S97" s="323">
        <v>4787</v>
      </c>
    </row>
    <row r="98" spans="1:19" ht="13.5" customHeight="1">
      <c r="A98" s="305" t="s">
        <v>168</v>
      </c>
      <c r="B98" s="324">
        <v>10614</v>
      </c>
      <c r="C98" s="325">
        <v>4664</v>
      </c>
      <c r="D98" s="325">
        <v>5950</v>
      </c>
      <c r="E98" s="324">
        <v>1092</v>
      </c>
      <c r="F98" s="325">
        <v>477</v>
      </c>
      <c r="G98" s="325">
        <v>615</v>
      </c>
      <c r="H98" s="324">
        <v>2139</v>
      </c>
      <c r="I98" s="325">
        <v>949</v>
      </c>
      <c r="J98" s="325">
        <v>1190</v>
      </c>
      <c r="K98" s="324">
        <v>2012</v>
      </c>
      <c r="L98" s="325">
        <v>879</v>
      </c>
      <c r="M98" s="325">
        <v>1133</v>
      </c>
      <c r="N98" s="324">
        <v>3439</v>
      </c>
      <c r="O98" s="325">
        <v>1512</v>
      </c>
      <c r="P98" s="325">
        <v>1927</v>
      </c>
      <c r="Q98" s="324">
        <v>1932</v>
      </c>
      <c r="R98" s="325">
        <v>847</v>
      </c>
      <c r="S98" s="326">
        <v>1085</v>
      </c>
    </row>
    <row r="99" spans="1:19" ht="13.5" customHeight="1">
      <c r="A99" s="305" t="s">
        <v>228</v>
      </c>
      <c r="B99" s="324">
        <v>10012</v>
      </c>
      <c r="C99" s="325">
        <v>4397</v>
      </c>
      <c r="D99" s="325">
        <v>5615</v>
      </c>
      <c r="E99" s="324">
        <v>1082</v>
      </c>
      <c r="F99" s="325">
        <v>481</v>
      </c>
      <c r="G99" s="325">
        <v>601</v>
      </c>
      <c r="H99" s="324">
        <v>2007</v>
      </c>
      <c r="I99" s="325">
        <v>875</v>
      </c>
      <c r="J99" s="325">
        <v>1132</v>
      </c>
      <c r="K99" s="324">
        <v>1928</v>
      </c>
      <c r="L99" s="325">
        <v>820</v>
      </c>
      <c r="M99" s="325">
        <v>1108</v>
      </c>
      <c r="N99" s="324">
        <v>3231</v>
      </c>
      <c r="O99" s="325">
        <v>1447</v>
      </c>
      <c r="P99" s="325">
        <v>1784</v>
      </c>
      <c r="Q99" s="324">
        <v>1764</v>
      </c>
      <c r="R99" s="325">
        <v>774</v>
      </c>
      <c r="S99" s="326">
        <v>990</v>
      </c>
    </row>
    <row r="100" spans="1:19" ht="13.5" customHeight="1">
      <c r="A100" s="305" t="s">
        <v>165</v>
      </c>
      <c r="B100" s="324">
        <v>9917</v>
      </c>
      <c r="C100" s="325">
        <v>4238</v>
      </c>
      <c r="D100" s="325">
        <v>5679</v>
      </c>
      <c r="E100" s="324">
        <v>1030</v>
      </c>
      <c r="F100" s="325">
        <v>430</v>
      </c>
      <c r="G100" s="325">
        <v>600</v>
      </c>
      <c r="H100" s="324">
        <v>2083</v>
      </c>
      <c r="I100" s="325">
        <v>875</v>
      </c>
      <c r="J100" s="325">
        <v>1208</v>
      </c>
      <c r="K100" s="324">
        <v>1873</v>
      </c>
      <c r="L100" s="325">
        <v>802</v>
      </c>
      <c r="M100" s="325">
        <v>1071</v>
      </c>
      <c r="N100" s="324">
        <v>3111</v>
      </c>
      <c r="O100" s="325">
        <v>1354</v>
      </c>
      <c r="P100" s="325">
        <v>1757</v>
      </c>
      <c r="Q100" s="324">
        <v>1820</v>
      </c>
      <c r="R100" s="325">
        <v>777</v>
      </c>
      <c r="S100" s="326">
        <v>1043</v>
      </c>
    </row>
    <row r="101" spans="1:19" ht="13.5" customHeight="1">
      <c r="A101" s="305" t="s">
        <v>167</v>
      </c>
      <c r="B101" s="324">
        <v>9656</v>
      </c>
      <c r="C101" s="325">
        <v>4139</v>
      </c>
      <c r="D101" s="325">
        <v>5517</v>
      </c>
      <c r="E101" s="324">
        <v>1061</v>
      </c>
      <c r="F101" s="325">
        <v>421</v>
      </c>
      <c r="G101" s="325">
        <v>640</v>
      </c>
      <c r="H101" s="324">
        <v>1959</v>
      </c>
      <c r="I101" s="325">
        <v>835</v>
      </c>
      <c r="J101" s="325">
        <v>1124</v>
      </c>
      <c r="K101" s="324">
        <v>1857</v>
      </c>
      <c r="L101" s="325">
        <v>810</v>
      </c>
      <c r="M101" s="325">
        <v>1047</v>
      </c>
      <c r="N101" s="324">
        <v>3030</v>
      </c>
      <c r="O101" s="325">
        <v>1326</v>
      </c>
      <c r="P101" s="325">
        <v>1704</v>
      </c>
      <c r="Q101" s="324">
        <v>1749</v>
      </c>
      <c r="R101" s="325">
        <v>747</v>
      </c>
      <c r="S101" s="326">
        <v>1002</v>
      </c>
    </row>
    <row r="102" spans="1:19" ht="13.5" customHeight="1">
      <c r="A102" s="305" t="s">
        <v>176</v>
      </c>
      <c r="B102" s="324">
        <v>6745</v>
      </c>
      <c r="C102" s="325">
        <v>2937</v>
      </c>
      <c r="D102" s="325">
        <v>3808</v>
      </c>
      <c r="E102" s="324">
        <v>759</v>
      </c>
      <c r="F102" s="325">
        <v>338</v>
      </c>
      <c r="G102" s="325">
        <v>421</v>
      </c>
      <c r="H102" s="324">
        <v>1396</v>
      </c>
      <c r="I102" s="325">
        <v>613</v>
      </c>
      <c r="J102" s="325">
        <v>783</v>
      </c>
      <c r="K102" s="324">
        <v>1259</v>
      </c>
      <c r="L102" s="325">
        <v>550</v>
      </c>
      <c r="M102" s="325">
        <v>709</v>
      </c>
      <c r="N102" s="324">
        <v>2119</v>
      </c>
      <c r="O102" s="325">
        <v>891</v>
      </c>
      <c r="P102" s="325">
        <v>1228</v>
      </c>
      <c r="Q102" s="324">
        <v>1212</v>
      </c>
      <c r="R102" s="325">
        <v>545</v>
      </c>
      <c r="S102" s="326">
        <v>667</v>
      </c>
    </row>
    <row r="103" spans="1:19" s="304" customFormat="1" ht="13.5" customHeight="1">
      <c r="A103" s="309" t="s">
        <v>100</v>
      </c>
      <c r="B103" s="322">
        <v>33128</v>
      </c>
      <c r="C103" s="319">
        <v>13346</v>
      </c>
      <c r="D103" s="319">
        <v>19782</v>
      </c>
      <c r="E103" s="322">
        <v>3863</v>
      </c>
      <c r="F103" s="319">
        <v>1637</v>
      </c>
      <c r="G103" s="319">
        <v>2226</v>
      </c>
      <c r="H103" s="322">
        <v>6756</v>
      </c>
      <c r="I103" s="319">
        <v>2748</v>
      </c>
      <c r="J103" s="319">
        <v>4008</v>
      </c>
      <c r="K103" s="322">
        <v>6149</v>
      </c>
      <c r="L103" s="319">
        <v>2560</v>
      </c>
      <c r="M103" s="319">
        <v>3589</v>
      </c>
      <c r="N103" s="322">
        <v>10387</v>
      </c>
      <c r="O103" s="319">
        <v>4200</v>
      </c>
      <c r="P103" s="319">
        <v>6187</v>
      </c>
      <c r="Q103" s="322">
        <v>5973</v>
      </c>
      <c r="R103" s="319">
        <v>2201</v>
      </c>
      <c r="S103" s="323">
        <v>3772</v>
      </c>
    </row>
    <row r="104" spans="1:19" ht="13.5" customHeight="1">
      <c r="A104" s="305" t="s">
        <v>163</v>
      </c>
      <c r="B104" s="324">
        <v>7287</v>
      </c>
      <c r="C104" s="325">
        <v>3030</v>
      </c>
      <c r="D104" s="325">
        <v>4257</v>
      </c>
      <c r="E104" s="324">
        <v>829</v>
      </c>
      <c r="F104" s="325">
        <v>360</v>
      </c>
      <c r="G104" s="325">
        <v>469</v>
      </c>
      <c r="H104" s="324">
        <v>1469</v>
      </c>
      <c r="I104" s="325">
        <v>616</v>
      </c>
      <c r="J104" s="325">
        <v>853</v>
      </c>
      <c r="K104" s="324">
        <v>1374</v>
      </c>
      <c r="L104" s="325">
        <v>585</v>
      </c>
      <c r="M104" s="325">
        <v>789</v>
      </c>
      <c r="N104" s="324">
        <v>2339</v>
      </c>
      <c r="O104" s="325">
        <v>967</v>
      </c>
      <c r="P104" s="325">
        <v>1372</v>
      </c>
      <c r="Q104" s="324">
        <v>1276</v>
      </c>
      <c r="R104" s="325">
        <v>502</v>
      </c>
      <c r="S104" s="326">
        <v>774</v>
      </c>
    </row>
    <row r="105" spans="1:19" ht="13.5" customHeight="1">
      <c r="A105" s="305" t="s">
        <v>162</v>
      </c>
      <c r="B105" s="324">
        <v>6178</v>
      </c>
      <c r="C105" s="325">
        <v>2515</v>
      </c>
      <c r="D105" s="325">
        <v>3663</v>
      </c>
      <c r="E105" s="324">
        <v>692</v>
      </c>
      <c r="F105" s="325">
        <v>320</v>
      </c>
      <c r="G105" s="325">
        <v>372</v>
      </c>
      <c r="H105" s="324">
        <v>1264</v>
      </c>
      <c r="I105" s="325">
        <v>527</v>
      </c>
      <c r="J105" s="325">
        <v>737</v>
      </c>
      <c r="K105" s="324">
        <v>1177</v>
      </c>
      <c r="L105" s="325">
        <v>491</v>
      </c>
      <c r="M105" s="325">
        <v>686</v>
      </c>
      <c r="N105" s="324">
        <v>1938</v>
      </c>
      <c r="O105" s="325">
        <v>748</v>
      </c>
      <c r="P105" s="325">
        <v>1190</v>
      </c>
      <c r="Q105" s="324">
        <v>1107</v>
      </c>
      <c r="R105" s="325">
        <v>429</v>
      </c>
      <c r="S105" s="326">
        <v>678</v>
      </c>
    </row>
    <row r="106" spans="1:19" ht="13.5" customHeight="1">
      <c r="A106" s="305" t="s">
        <v>160</v>
      </c>
      <c r="B106" s="324">
        <v>7155</v>
      </c>
      <c r="C106" s="325">
        <v>2953</v>
      </c>
      <c r="D106" s="325">
        <v>4202</v>
      </c>
      <c r="E106" s="324">
        <v>823</v>
      </c>
      <c r="F106" s="325">
        <v>330</v>
      </c>
      <c r="G106" s="325">
        <v>493</v>
      </c>
      <c r="H106" s="324">
        <v>1492</v>
      </c>
      <c r="I106" s="325">
        <v>604</v>
      </c>
      <c r="J106" s="325">
        <v>888</v>
      </c>
      <c r="K106" s="324">
        <v>1282</v>
      </c>
      <c r="L106" s="325">
        <v>556</v>
      </c>
      <c r="M106" s="325">
        <v>726</v>
      </c>
      <c r="N106" s="324">
        <v>2262</v>
      </c>
      <c r="O106" s="325">
        <v>970</v>
      </c>
      <c r="P106" s="325">
        <v>1292</v>
      </c>
      <c r="Q106" s="324">
        <v>1296</v>
      </c>
      <c r="R106" s="325">
        <v>493</v>
      </c>
      <c r="S106" s="326">
        <v>803</v>
      </c>
    </row>
    <row r="107" spans="1:19" ht="13.5" customHeight="1">
      <c r="A107" s="305" t="s">
        <v>161</v>
      </c>
      <c r="B107" s="324">
        <v>7099</v>
      </c>
      <c r="C107" s="325">
        <v>2833</v>
      </c>
      <c r="D107" s="325">
        <v>4266</v>
      </c>
      <c r="E107" s="324">
        <v>869</v>
      </c>
      <c r="F107" s="325">
        <v>362</v>
      </c>
      <c r="G107" s="325">
        <v>507</v>
      </c>
      <c r="H107" s="324">
        <v>1453</v>
      </c>
      <c r="I107" s="325">
        <v>590</v>
      </c>
      <c r="J107" s="325">
        <v>863</v>
      </c>
      <c r="K107" s="324">
        <v>1275</v>
      </c>
      <c r="L107" s="325">
        <v>513</v>
      </c>
      <c r="M107" s="325">
        <v>762</v>
      </c>
      <c r="N107" s="324">
        <v>2202</v>
      </c>
      <c r="O107" s="325">
        <v>900</v>
      </c>
      <c r="P107" s="325">
        <v>1302</v>
      </c>
      <c r="Q107" s="324">
        <v>1300</v>
      </c>
      <c r="R107" s="325">
        <v>468</v>
      </c>
      <c r="S107" s="326">
        <v>832</v>
      </c>
    </row>
    <row r="108" spans="1:19" ht="13.5" customHeight="1">
      <c r="A108" s="305" t="s">
        <v>155</v>
      </c>
      <c r="B108" s="324">
        <v>5409</v>
      </c>
      <c r="C108" s="325">
        <v>2015</v>
      </c>
      <c r="D108" s="325">
        <v>3394</v>
      </c>
      <c r="E108" s="324">
        <v>650</v>
      </c>
      <c r="F108" s="325">
        <v>265</v>
      </c>
      <c r="G108" s="325">
        <v>385</v>
      </c>
      <c r="H108" s="324">
        <v>1078</v>
      </c>
      <c r="I108" s="325">
        <v>411</v>
      </c>
      <c r="J108" s="325">
        <v>667</v>
      </c>
      <c r="K108" s="324">
        <v>1041</v>
      </c>
      <c r="L108" s="325">
        <v>415</v>
      </c>
      <c r="M108" s="325">
        <v>626</v>
      </c>
      <c r="N108" s="324">
        <v>1646</v>
      </c>
      <c r="O108" s="325">
        <v>615</v>
      </c>
      <c r="P108" s="325">
        <v>1031</v>
      </c>
      <c r="Q108" s="324">
        <v>994</v>
      </c>
      <c r="R108" s="325">
        <v>309</v>
      </c>
      <c r="S108" s="326">
        <v>685</v>
      </c>
    </row>
    <row r="109" spans="1:19" s="304" customFormat="1" ht="13.5" customHeight="1">
      <c r="A109" s="309" t="s">
        <v>107</v>
      </c>
      <c r="B109" s="322">
        <v>17873</v>
      </c>
      <c r="C109" s="319">
        <v>6068</v>
      </c>
      <c r="D109" s="319">
        <v>11805</v>
      </c>
      <c r="E109" s="322">
        <v>2073</v>
      </c>
      <c r="F109" s="319">
        <v>832</v>
      </c>
      <c r="G109" s="319">
        <v>1241</v>
      </c>
      <c r="H109" s="322">
        <v>3563</v>
      </c>
      <c r="I109" s="319">
        <v>1217</v>
      </c>
      <c r="J109" s="319">
        <v>2346</v>
      </c>
      <c r="K109" s="322">
        <v>3323</v>
      </c>
      <c r="L109" s="319">
        <v>1205</v>
      </c>
      <c r="M109" s="319">
        <v>2118</v>
      </c>
      <c r="N109" s="322">
        <v>5545</v>
      </c>
      <c r="O109" s="319">
        <v>1861</v>
      </c>
      <c r="P109" s="319">
        <v>3684</v>
      </c>
      <c r="Q109" s="322">
        <v>3369</v>
      </c>
      <c r="R109" s="319">
        <v>953</v>
      </c>
      <c r="S109" s="323">
        <v>2416</v>
      </c>
    </row>
    <row r="110" spans="1:19" ht="13.5" customHeight="1">
      <c r="A110" s="305" t="s">
        <v>153</v>
      </c>
      <c r="B110" s="324">
        <v>4721</v>
      </c>
      <c r="C110" s="325">
        <v>1724</v>
      </c>
      <c r="D110" s="325">
        <v>2997</v>
      </c>
      <c r="E110" s="324">
        <v>573</v>
      </c>
      <c r="F110" s="325">
        <v>234</v>
      </c>
      <c r="G110" s="325">
        <v>339</v>
      </c>
      <c r="H110" s="324">
        <v>906</v>
      </c>
      <c r="I110" s="325">
        <v>337</v>
      </c>
      <c r="J110" s="325">
        <v>569</v>
      </c>
      <c r="K110" s="324">
        <v>853</v>
      </c>
      <c r="L110" s="325">
        <v>350</v>
      </c>
      <c r="M110" s="325">
        <v>503</v>
      </c>
      <c r="N110" s="324">
        <v>1499</v>
      </c>
      <c r="O110" s="325">
        <v>538</v>
      </c>
      <c r="P110" s="325">
        <v>961</v>
      </c>
      <c r="Q110" s="324">
        <v>890</v>
      </c>
      <c r="R110" s="325">
        <v>265</v>
      </c>
      <c r="S110" s="326">
        <v>625</v>
      </c>
    </row>
    <row r="111" spans="1:19" ht="13.5" customHeight="1">
      <c r="A111" s="305" t="s">
        <v>164</v>
      </c>
      <c r="B111" s="324">
        <v>4045</v>
      </c>
      <c r="C111" s="325">
        <v>1426</v>
      </c>
      <c r="D111" s="325">
        <v>2619</v>
      </c>
      <c r="E111" s="324">
        <v>467</v>
      </c>
      <c r="F111" s="325">
        <v>194</v>
      </c>
      <c r="G111" s="325">
        <v>273</v>
      </c>
      <c r="H111" s="324">
        <v>840</v>
      </c>
      <c r="I111" s="325">
        <v>282</v>
      </c>
      <c r="J111" s="325">
        <v>558</v>
      </c>
      <c r="K111" s="324">
        <v>771</v>
      </c>
      <c r="L111" s="325">
        <v>304</v>
      </c>
      <c r="M111" s="325">
        <v>467</v>
      </c>
      <c r="N111" s="324">
        <v>1221</v>
      </c>
      <c r="O111" s="325">
        <v>432</v>
      </c>
      <c r="P111" s="325">
        <v>789</v>
      </c>
      <c r="Q111" s="324">
        <v>746</v>
      </c>
      <c r="R111" s="325">
        <v>214</v>
      </c>
      <c r="S111" s="326">
        <v>532</v>
      </c>
    </row>
    <row r="112" spans="1:19" ht="13.5" customHeight="1">
      <c r="A112" s="305" t="s">
        <v>159</v>
      </c>
      <c r="B112" s="324">
        <v>3608</v>
      </c>
      <c r="C112" s="325">
        <v>1185</v>
      </c>
      <c r="D112" s="325">
        <v>2423</v>
      </c>
      <c r="E112" s="324">
        <v>398</v>
      </c>
      <c r="F112" s="325">
        <v>161</v>
      </c>
      <c r="G112" s="325">
        <v>237</v>
      </c>
      <c r="H112" s="324">
        <v>728</v>
      </c>
      <c r="I112" s="325">
        <v>227</v>
      </c>
      <c r="J112" s="325">
        <v>501</v>
      </c>
      <c r="K112" s="324">
        <v>679</v>
      </c>
      <c r="L112" s="325">
        <v>227</v>
      </c>
      <c r="M112" s="325">
        <v>452</v>
      </c>
      <c r="N112" s="324">
        <v>1132</v>
      </c>
      <c r="O112" s="325">
        <v>369</v>
      </c>
      <c r="P112" s="325">
        <v>763</v>
      </c>
      <c r="Q112" s="324">
        <v>671</v>
      </c>
      <c r="R112" s="325">
        <v>201</v>
      </c>
      <c r="S112" s="326">
        <v>470</v>
      </c>
    </row>
    <row r="113" spans="1:19" ht="13.5" customHeight="1">
      <c r="A113" s="305" t="s">
        <v>147</v>
      </c>
      <c r="B113" s="324">
        <v>3050</v>
      </c>
      <c r="C113" s="325">
        <v>978</v>
      </c>
      <c r="D113" s="325">
        <v>2072</v>
      </c>
      <c r="E113" s="324">
        <v>365</v>
      </c>
      <c r="F113" s="325">
        <v>143</v>
      </c>
      <c r="G113" s="325">
        <v>222</v>
      </c>
      <c r="H113" s="324">
        <v>591</v>
      </c>
      <c r="I113" s="325">
        <v>217</v>
      </c>
      <c r="J113" s="325">
        <v>374</v>
      </c>
      <c r="K113" s="324">
        <v>567</v>
      </c>
      <c r="L113" s="325">
        <v>175</v>
      </c>
      <c r="M113" s="325">
        <v>392</v>
      </c>
      <c r="N113" s="324">
        <v>920</v>
      </c>
      <c r="O113" s="325">
        <v>284</v>
      </c>
      <c r="P113" s="325">
        <v>636</v>
      </c>
      <c r="Q113" s="324">
        <v>607</v>
      </c>
      <c r="R113" s="325">
        <v>159</v>
      </c>
      <c r="S113" s="326">
        <v>448</v>
      </c>
    </row>
    <row r="114" spans="1:19" ht="13.5" customHeight="1">
      <c r="A114" s="305" t="s">
        <v>157</v>
      </c>
      <c r="B114" s="324">
        <v>2449</v>
      </c>
      <c r="C114" s="325">
        <v>755</v>
      </c>
      <c r="D114" s="325">
        <v>1694</v>
      </c>
      <c r="E114" s="324">
        <v>270</v>
      </c>
      <c r="F114" s="325">
        <v>100</v>
      </c>
      <c r="G114" s="325">
        <v>170</v>
      </c>
      <c r="H114" s="324">
        <v>498</v>
      </c>
      <c r="I114" s="325">
        <v>154</v>
      </c>
      <c r="J114" s="325">
        <v>344</v>
      </c>
      <c r="K114" s="324">
        <v>453</v>
      </c>
      <c r="L114" s="325">
        <v>149</v>
      </c>
      <c r="M114" s="325">
        <v>304</v>
      </c>
      <c r="N114" s="324">
        <v>773</v>
      </c>
      <c r="O114" s="325">
        <v>238</v>
      </c>
      <c r="P114" s="325">
        <v>535</v>
      </c>
      <c r="Q114" s="324">
        <v>455</v>
      </c>
      <c r="R114" s="325">
        <v>114</v>
      </c>
      <c r="S114" s="326">
        <v>341</v>
      </c>
    </row>
    <row r="115" spans="1:19" s="304" customFormat="1" ht="13.5" customHeight="1">
      <c r="A115" s="309" t="s">
        <v>116</v>
      </c>
      <c r="B115" s="322">
        <v>6503</v>
      </c>
      <c r="C115" s="319">
        <v>1618</v>
      </c>
      <c r="D115" s="319">
        <v>4885</v>
      </c>
      <c r="E115" s="322">
        <v>720</v>
      </c>
      <c r="F115" s="319">
        <v>232</v>
      </c>
      <c r="G115" s="319">
        <v>488</v>
      </c>
      <c r="H115" s="322">
        <v>1312</v>
      </c>
      <c r="I115" s="319">
        <v>346</v>
      </c>
      <c r="J115" s="319">
        <v>966</v>
      </c>
      <c r="K115" s="322">
        <v>1196</v>
      </c>
      <c r="L115" s="319">
        <v>303</v>
      </c>
      <c r="M115" s="319">
        <v>893</v>
      </c>
      <c r="N115" s="322">
        <v>2055</v>
      </c>
      <c r="O115" s="319">
        <v>496</v>
      </c>
      <c r="P115" s="319">
        <v>1559</v>
      </c>
      <c r="Q115" s="322">
        <v>1220</v>
      </c>
      <c r="R115" s="319">
        <v>241</v>
      </c>
      <c r="S115" s="323">
        <v>979</v>
      </c>
    </row>
    <row r="116" spans="1:19" ht="13.5" customHeight="1">
      <c r="A116" s="305" t="s">
        <v>150</v>
      </c>
      <c r="B116" s="324">
        <v>2096</v>
      </c>
      <c r="C116" s="325">
        <v>581</v>
      </c>
      <c r="D116" s="325">
        <v>1515</v>
      </c>
      <c r="E116" s="324">
        <v>234</v>
      </c>
      <c r="F116" s="325">
        <v>76</v>
      </c>
      <c r="G116" s="325">
        <v>158</v>
      </c>
      <c r="H116" s="324">
        <v>395</v>
      </c>
      <c r="I116" s="325">
        <v>124</v>
      </c>
      <c r="J116" s="325">
        <v>271</v>
      </c>
      <c r="K116" s="324">
        <v>385</v>
      </c>
      <c r="L116" s="325">
        <v>102</v>
      </c>
      <c r="M116" s="325">
        <v>283</v>
      </c>
      <c r="N116" s="324">
        <v>675</v>
      </c>
      <c r="O116" s="325">
        <v>172</v>
      </c>
      <c r="P116" s="325">
        <v>503</v>
      </c>
      <c r="Q116" s="324">
        <v>407</v>
      </c>
      <c r="R116" s="325">
        <v>107</v>
      </c>
      <c r="S116" s="326">
        <v>300</v>
      </c>
    </row>
    <row r="117" spans="1:19" ht="13.5" customHeight="1">
      <c r="A117" s="305" t="s">
        <v>171</v>
      </c>
      <c r="B117" s="324">
        <v>1615</v>
      </c>
      <c r="C117" s="325">
        <v>417</v>
      </c>
      <c r="D117" s="325">
        <v>1198</v>
      </c>
      <c r="E117" s="324">
        <v>192</v>
      </c>
      <c r="F117" s="325">
        <v>72</v>
      </c>
      <c r="G117" s="325">
        <v>120</v>
      </c>
      <c r="H117" s="324">
        <v>340</v>
      </c>
      <c r="I117" s="325">
        <v>84</v>
      </c>
      <c r="J117" s="325">
        <v>256</v>
      </c>
      <c r="K117" s="324">
        <v>292</v>
      </c>
      <c r="L117" s="325">
        <v>82</v>
      </c>
      <c r="M117" s="325">
        <v>210</v>
      </c>
      <c r="N117" s="324">
        <v>500</v>
      </c>
      <c r="O117" s="325">
        <v>122</v>
      </c>
      <c r="P117" s="325">
        <v>378</v>
      </c>
      <c r="Q117" s="324">
        <v>291</v>
      </c>
      <c r="R117" s="325">
        <v>57</v>
      </c>
      <c r="S117" s="326">
        <v>234</v>
      </c>
    </row>
    <row r="118" spans="1:19" ht="13.5" customHeight="1">
      <c r="A118" s="305" t="s">
        <v>158</v>
      </c>
      <c r="B118" s="324">
        <v>1182</v>
      </c>
      <c r="C118" s="325">
        <v>270</v>
      </c>
      <c r="D118" s="325">
        <v>912</v>
      </c>
      <c r="E118" s="324">
        <v>118</v>
      </c>
      <c r="F118" s="325">
        <v>28</v>
      </c>
      <c r="G118" s="325">
        <v>90</v>
      </c>
      <c r="H118" s="324">
        <v>243</v>
      </c>
      <c r="I118" s="325">
        <v>55</v>
      </c>
      <c r="J118" s="325">
        <v>188</v>
      </c>
      <c r="K118" s="324">
        <v>236</v>
      </c>
      <c r="L118" s="325">
        <v>62</v>
      </c>
      <c r="M118" s="325">
        <v>174</v>
      </c>
      <c r="N118" s="324">
        <v>364</v>
      </c>
      <c r="O118" s="325">
        <v>88</v>
      </c>
      <c r="P118" s="325">
        <v>276</v>
      </c>
      <c r="Q118" s="324">
        <v>221</v>
      </c>
      <c r="R118" s="325">
        <v>37</v>
      </c>
      <c r="S118" s="326">
        <v>184</v>
      </c>
    </row>
    <row r="119" spans="1:19" ht="13.5" customHeight="1">
      <c r="A119" s="305" t="s">
        <v>154</v>
      </c>
      <c r="B119" s="324">
        <v>945</v>
      </c>
      <c r="C119" s="325">
        <v>231</v>
      </c>
      <c r="D119" s="325">
        <v>714</v>
      </c>
      <c r="E119" s="324">
        <v>100</v>
      </c>
      <c r="F119" s="325">
        <v>27</v>
      </c>
      <c r="G119" s="325">
        <v>73</v>
      </c>
      <c r="H119" s="324">
        <v>207</v>
      </c>
      <c r="I119" s="325">
        <v>56</v>
      </c>
      <c r="J119" s="325">
        <v>151</v>
      </c>
      <c r="K119" s="324">
        <v>166</v>
      </c>
      <c r="L119" s="325">
        <v>39</v>
      </c>
      <c r="M119" s="325">
        <v>127</v>
      </c>
      <c r="N119" s="324">
        <v>295</v>
      </c>
      <c r="O119" s="325">
        <v>79</v>
      </c>
      <c r="P119" s="325">
        <v>216</v>
      </c>
      <c r="Q119" s="324">
        <v>177</v>
      </c>
      <c r="R119" s="325">
        <v>30</v>
      </c>
      <c r="S119" s="326">
        <v>147</v>
      </c>
    </row>
    <row r="120" spans="1:19" ht="13.5" customHeight="1">
      <c r="A120" s="305" t="s">
        <v>148</v>
      </c>
      <c r="B120" s="324">
        <v>665</v>
      </c>
      <c r="C120" s="325">
        <v>119</v>
      </c>
      <c r="D120" s="325">
        <v>546</v>
      </c>
      <c r="E120" s="324">
        <v>76</v>
      </c>
      <c r="F120" s="325">
        <v>29</v>
      </c>
      <c r="G120" s="325">
        <v>47</v>
      </c>
      <c r="H120" s="324">
        <v>127</v>
      </c>
      <c r="I120" s="325">
        <v>27</v>
      </c>
      <c r="J120" s="325">
        <v>100</v>
      </c>
      <c r="K120" s="324">
        <v>117</v>
      </c>
      <c r="L120" s="325">
        <v>18</v>
      </c>
      <c r="M120" s="325">
        <v>99</v>
      </c>
      <c r="N120" s="324">
        <v>221</v>
      </c>
      <c r="O120" s="325">
        <v>35</v>
      </c>
      <c r="P120" s="325">
        <v>186</v>
      </c>
      <c r="Q120" s="324">
        <v>124</v>
      </c>
      <c r="R120" s="325">
        <v>10</v>
      </c>
      <c r="S120" s="326">
        <v>114</v>
      </c>
    </row>
    <row r="121" spans="1:19" s="304" customFormat="1" ht="13.5" customHeight="1">
      <c r="A121" s="309" t="s">
        <v>117</v>
      </c>
      <c r="B121" s="322">
        <v>1490</v>
      </c>
      <c r="C121" s="319">
        <v>282</v>
      </c>
      <c r="D121" s="319">
        <v>1208</v>
      </c>
      <c r="E121" s="322">
        <v>166</v>
      </c>
      <c r="F121" s="319">
        <v>36</v>
      </c>
      <c r="G121" s="319">
        <v>130</v>
      </c>
      <c r="H121" s="322">
        <v>309</v>
      </c>
      <c r="I121" s="319">
        <v>70</v>
      </c>
      <c r="J121" s="319">
        <v>239</v>
      </c>
      <c r="K121" s="322">
        <v>286</v>
      </c>
      <c r="L121" s="319">
        <v>57</v>
      </c>
      <c r="M121" s="319">
        <v>229</v>
      </c>
      <c r="N121" s="322">
        <v>438</v>
      </c>
      <c r="O121" s="319">
        <v>70</v>
      </c>
      <c r="P121" s="319">
        <v>368</v>
      </c>
      <c r="Q121" s="322">
        <v>291</v>
      </c>
      <c r="R121" s="319">
        <v>49</v>
      </c>
      <c r="S121" s="323">
        <v>242</v>
      </c>
    </row>
    <row r="122" spans="1:19" ht="13.5" customHeight="1">
      <c r="A122" s="305" t="s">
        <v>152</v>
      </c>
      <c r="B122" s="324">
        <v>585</v>
      </c>
      <c r="C122" s="325">
        <v>114</v>
      </c>
      <c r="D122" s="325">
        <v>471</v>
      </c>
      <c r="E122" s="324">
        <v>69</v>
      </c>
      <c r="F122" s="325">
        <v>13</v>
      </c>
      <c r="G122" s="325">
        <v>56</v>
      </c>
      <c r="H122" s="324">
        <v>113</v>
      </c>
      <c r="I122" s="325">
        <v>29</v>
      </c>
      <c r="J122" s="325">
        <v>84</v>
      </c>
      <c r="K122" s="324">
        <v>110</v>
      </c>
      <c r="L122" s="325">
        <v>27</v>
      </c>
      <c r="M122" s="325">
        <v>83</v>
      </c>
      <c r="N122" s="324">
        <v>175</v>
      </c>
      <c r="O122" s="325">
        <v>25</v>
      </c>
      <c r="P122" s="325">
        <v>150</v>
      </c>
      <c r="Q122" s="324">
        <v>118</v>
      </c>
      <c r="R122" s="325">
        <v>20</v>
      </c>
      <c r="S122" s="326">
        <v>98</v>
      </c>
    </row>
    <row r="123" spans="1:19" ht="13.5" customHeight="1">
      <c r="A123" s="305" t="s">
        <v>149</v>
      </c>
      <c r="B123" s="324">
        <v>385</v>
      </c>
      <c r="C123" s="325">
        <v>76</v>
      </c>
      <c r="D123" s="325">
        <v>309</v>
      </c>
      <c r="E123" s="324">
        <v>43</v>
      </c>
      <c r="F123" s="325">
        <v>11</v>
      </c>
      <c r="G123" s="325">
        <v>32</v>
      </c>
      <c r="H123" s="324">
        <v>88</v>
      </c>
      <c r="I123" s="325">
        <v>18</v>
      </c>
      <c r="J123" s="325">
        <v>70</v>
      </c>
      <c r="K123" s="324">
        <v>83</v>
      </c>
      <c r="L123" s="325">
        <v>18</v>
      </c>
      <c r="M123" s="325">
        <v>65</v>
      </c>
      <c r="N123" s="324">
        <v>87</v>
      </c>
      <c r="O123" s="325">
        <v>14</v>
      </c>
      <c r="P123" s="325">
        <v>73</v>
      </c>
      <c r="Q123" s="324">
        <v>84</v>
      </c>
      <c r="R123" s="325">
        <v>15</v>
      </c>
      <c r="S123" s="326">
        <v>69</v>
      </c>
    </row>
    <row r="124" spans="1:19" ht="13.5" customHeight="1">
      <c r="A124" s="305" t="s">
        <v>172</v>
      </c>
      <c r="B124" s="324">
        <v>243</v>
      </c>
      <c r="C124" s="325">
        <v>41</v>
      </c>
      <c r="D124" s="325">
        <v>202</v>
      </c>
      <c r="E124" s="324">
        <v>31</v>
      </c>
      <c r="F124" s="325">
        <v>8</v>
      </c>
      <c r="G124" s="325">
        <v>23</v>
      </c>
      <c r="H124" s="324">
        <v>48</v>
      </c>
      <c r="I124" s="325">
        <v>10</v>
      </c>
      <c r="J124" s="325">
        <v>38</v>
      </c>
      <c r="K124" s="324">
        <v>47</v>
      </c>
      <c r="L124" s="325">
        <v>6</v>
      </c>
      <c r="M124" s="325">
        <v>41</v>
      </c>
      <c r="N124" s="324">
        <v>80</v>
      </c>
      <c r="O124" s="325">
        <v>11</v>
      </c>
      <c r="P124" s="325">
        <v>69</v>
      </c>
      <c r="Q124" s="324">
        <v>37</v>
      </c>
      <c r="R124" s="325">
        <v>6</v>
      </c>
      <c r="S124" s="326">
        <v>31</v>
      </c>
    </row>
    <row r="125" spans="1:19" ht="13.5" customHeight="1">
      <c r="A125" s="305" t="s">
        <v>156</v>
      </c>
      <c r="B125" s="324">
        <v>181</v>
      </c>
      <c r="C125" s="325">
        <v>38</v>
      </c>
      <c r="D125" s="325">
        <v>143</v>
      </c>
      <c r="E125" s="324">
        <v>14</v>
      </c>
      <c r="F125" s="325">
        <v>3</v>
      </c>
      <c r="G125" s="325">
        <v>11</v>
      </c>
      <c r="H125" s="324">
        <v>42</v>
      </c>
      <c r="I125" s="325">
        <v>9</v>
      </c>
      <c r="J125" s="325">
        <v>33</v>
      </c>
      <c r="K125" s="324">
        <v>32</v>
      </c>
      <c r="L125" s="325">
        <v>5</v>
      </c>
      <c r="M125" s="325">
        <v>27</v>
      </c>
      <c r="N125" s="324">
        <v>65</v>
      </c>
      <c r="O125" s="325">
        <v>16</v>
      </c>
      <c r="P125" s="325">
        <v>49</v>
      </c>
      <c r="Q125" s="324">
        <v>28</v>
      </c>
      <c r="R125" s="325">
        <v>5</v>
      </c>
      <c r="S125" s="326">
        <v>23</v>
      </c>
    </row>
    <row r="126" spans="1:19" ht="13.5" customHeight="1">
      <c r="A126" s="305" t="s">
        <v>151</v>
      </c>
      <c r="B126" s="324">
        <v>96</v>
      </c>
      <c r="C126" s="325">
        <v>13</v>
      </c>
      <c r="D126" s="325">
        <v>83</v>
      </c>
      <c r="E126" s="324">
        <v>9</v>
      </c>
      <c r="F126" s="325">
        <v>1</v>
      </c>
      <c r="G126" s="325">
        <v>8</v>
      </c>
      <c r="H126" s="324">
        <v>18</v>
      </c>
      <c r="I126" s="325">
        <v>4</v>
      </c>
      <c r="J126" s="325">
        <v>14</v>
      </c>
      <c r="K126" s="324">
        <v>14</v>
      </c>
      <c r="L126" s="325">
        <v>1</v>
      </c>
      <c r="M126" s="325">
        <v>13</v>
      </c>
      <c r="N126" s="324">
        <v>31</v>
      </c>
      <c r="O126" s="325">
        <v>4</v>
      </c>
      <c r="P126" s="325">
        <v>27</v>
      </c>
      <c r="Q126" s="324">
        <v>24</v>
      </c>
      <c r="R126" s="325">
        <v>3</v>
      </c>
      <c r="S126" s="326">
        <v>21</v>
      </c>
    </row>
    <row r="127" spans="1:19" s="304" customFormat="1" ht="13.5" customHeight="1" thickBot="1">
      <c r="A127" s="312" t="s">
        <v>125</v>
      </c>
      <c r="B127" s="327">
        <v>180</v>
      </c>
      <c r="C127" s="328">
        <v>22</v>
      </c>
      <c r="D127" s="329">
        <v>158</v>
      </c>
      <c r="E127" s="327">
        <v>18</v>
      </c>
      <c r="F127" s="328">
        <v>4</v>
      </c>
      <c r="G127" s="329">
        <v>14</v>
      </c>
      <c r="H127" s="327">
        <v>36</v>
      </c>
      <c r="I127" s="328">
        <v>1</v>
      </c>
      <c r="J127" s="329">
        <v>35</v>
      </c>
      <c r="K127" s="327">
        <v>47</v>
      </c>
      <c r="L127" s="328">
        <v>11</v>
      </c>
      <c r="M127" s="329">
        <v>36</v>
      </c>
      <c r="N127" s="327">
        <v>44</v>
      </c>
      <c r="O127" s="328">
        <v>4</v>
      </c>
      <c r="P127" s="329">
        <v>40</v>
      </c>
      <c r="Q127" s="327">
        <v>35</v>
      </c>
      <c r="R127" s="328">
        <v>2</v>
      </c>
      <c r="S127" s="330">
        <v>33</v>
      </c>
    </row>
    <row r="128" spans="1:19" ht="15.75">
      <c r="B128" s="297"/>
      <c r="C128" s="317"/>
      <c r="D128" s="317"/>
    </row>
  </sheetData>
  <mergeCells count="7">
    <mergeCell ref="Q4:S4"/>
    <mergeCell ref="A1:G1"/>
    <mergeCell ref="B4:D4"/>
    <mergeCell ref="E4:G4"/>
    <mergeCell ref="H4:J4"/>
    <mergeCell ref="K4:M4"/>
    <mergeCell ref="N4:P4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AF9F9-D655-474D-A5E5-5EB4A52E14C3}">
  <dimension ref="A1:S128"/>
  <sheetViews>
    <sheetView zoomScaleNormal="100" workbookViewId="0">
      <selection activeCell="D11" sqref="D11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381</v>
      </c>
      <c r="B1" s="334"/>
      <c r="C1" s="334"/>
      <c r="D1" s="334"/>
      <c r="E1" s="334"/>
      <c r="F1" s="334"/>
      <c r="G1" s="334"/>
    </row>
    <row r="3" spans="1:19" ht="15" thickBot="1">
      <c r="S3" s="331" t="s">
        <v>371</v>
      </c>
    </row>
    <row r="4" spans="1:19" ht="24.75" customHeight="1">
      <c r="A4" s="289" t="s">
        <v>219</v>
      </c>
      <c r="B4" s="368" t="s">
        <v>361</v>
      </c>
      <c r="C4" s="368"/>
      <c r="D4" s="368"/>
      <c r="E4" s="369" t="s">
        <v>362</v>
      </c>
      <c r="F4" s="369"/>
      <c r="G4" s="369"/>
      <c r="H4" s="368" t="s">
        <v>363</v>
      </c>
      <c r="I4" s="368"/>
      <c r="J4" s="368"/>
      <c r="K4" s="369" t="s">
        <v>364</v>
      </c>
      <c r="L4" s="369"/>
      <c r="M4" s="369"/>
      <c r="N4" s="368" t="s">
        <v>365</v>
      </c>
      <c r="O4" s="368"/>
      <c r="P4" s="368"/>
      <c r="Q4" s="369" t="s">
        <v>366</v>
      </c>
      <c r="R4" s="369"/>
      <c r="S4" s="370"/>
    </row>
    <row r="5" spans="1:19" ht="24.75" customHeight="1" thickBot="1">
      <c r="A5" s="290" t="s">
        <v>343</v>
      </c>
      <c r="B5" s="291" t="s">
        <v>3</v>
      </c>
      <c r="C5" s="292" t="s">
        <v>1</v>
      </c>
      <c r="D5" s="292" t="s">
        <v>2</v>
      </c>
      <c r="E5" s="293" t="s">
        <v>3</v>
      </c>
      <c r="F5" s="293" t="s">
        <v>1</v>
      </c>
      <c r="G5" s="293" t="s">
        <v>2</v>
      </c>
      <c r="H5" s="292" t="s">
        <v>3</v>
      </c>
      <c r="I5" s="292" t="s">
        <v>1</v>
      </c>
      <c r="J5" s="292" t="s">
        <v>2</v>
      </c>
      <c r="K5" s="293" t="s">
        <v>3</v>
      </c>
      <c r="L5" s="293" t="s">
        <v>1</v>
      </c>
      <c r="M5" s="293" t="s">
        <v>2</v>
      </c>
      <c r="N5" s="292" t="s">
        <v>3</v>
      </c>
      <c r="O5" s="292" t="s">
        <v>1</v>
      </c>
      <c r="P5" s="292" t="s">
        <v>2</v>
      </c>
      <c r="Q5" s="293" t="s">
        <v>3</v>
      </c>
      <c r="R5" s="293" t="s">
        <v>1</v>
      </c>
      <c r="S5" s="294" t="s">
        <v>2</v>
      </c>
    </row>
    <row r="6" spans="1:19" s="300" customFormat="1" ht="25.5" customHeight="1" thickTop="1">
      <c r="A6" s="295" t="s">
        <v>213</v>
      </c>
      <c r="B6" s="318">
        <v>1392013</v>
      </c>
      <c r="C6" s="319">
        <v>686799</v>
      </c>
      <c r="D6" s="320">
        <v>705214</v>
      </c>
      <c r="E6" s="318">
        <v>104888</v>
      </c>
      <c r="F6" s="319">
        <v>51344</v>
      </c>
      <c r="G6" s="320">
        <v>53544</v>
      </c>
      <c r="H6" s="318">
        <v>275063</v>
      </c>
      <c r="I6" s="319">
        <v>134454</v>
      </c>
      <c r="J6" s="320">
        <v>140609</v>
      </c>
      <c r="K6" s="318">
        <v>207596</v>
      </c>
      <c r="L6" s="319">
        <v>99143</v>
      </c>
      <c r="M6" s="320">
        <v>108453</v>
      </c>
      <c r="N6" s="318">
        <v>416862</v>
      </c>
      <c r="O6" s="319">
        <v>206014</v>
      </c>
      <c r="P6" s="320">
        <v>210848</v>
      </c>
      <c r="Q6" s="318">
        <v>387604</v>
      </c>
      <c r="R6" s="319">
        <v>195844</v>
      </c>
      <c r="S6" s="321">
        <v>191760</v>
      </c>
    </row>
    <row r="7" spans="1:19" s="304" customFormat="1" ht="15.75" customHeight="1">
      <c r="A7" s="301" t="s">
        <v>56</v>
      </c>
      <c r="B7" s="322">
        <v>34619</v>
      </c>
      <c r="C7" s="319">
        <v>17640</v>
      </c>
      <c r="D7" s="319">
        <v>16979</v>
      </c>
      <c r="E7" s="322">
        <v>3060</v>
      </c>
      <c r="F7" s="319">
        <v>1574</v>
      </c>
      <c r="G7" s="319">
        <v>1486</v>
      </c>
      <c r="H7" s="322">
        <v>5618</v>
      </c>
      <c r="I7" s="319">
        <v>2842</v>
      </c>
      <c r="J7" s="319">
        <v>2776</v>
      </c>
      <c r="K7" s="322">
        <v>4632</v>
      </c>
      <c r="L7" s="319">
        <v>2384</v>
      </c>
      <c r="M7" s="319">
        <v>2248</v>
      </c>
      <c r="N7" s="322">
        <v>10676</v>
      </c>
      <c r="O7" s="319">
        <v>5453</v>
      </c>
      <c r="P7" s="319">
        <v>5223</v>
      </c>
      <c r="Q7" s="322">
        <v>10633</v>
      </c>
      <c r="R7" s="319">
        <v>5387</v>
      </c>
      <c r="S7" s="323">
        <v>5246</v>
      </c>
    </row>
    <row r="8" spans="1:19" ht="15.75" customHeight="1">
      <c r="A8" s="305" t="s">
        <v>345</v>
      </c>
      <c r="B8" s="324">
        <v>6487</v>
      </c>
      <c r="C8" s="325">
        <v>3297</v>
      </c>
      <c r="D8" s="325">
        <v>3190</v>
      </c>
      <c r="E8" s="324">
        <v>630</v>
      </c>
      <c r="F8" s="325">
        <v>327</v>
      </c>
      <c r="G8" s="325">
        <v>303</v>
      </c>
      <c r="H8" s="324">
        <v>1060</v>
      </c>
      <c r="I8" s="325">
        <v>531</v>
      </c>
      <c r="J8" s="325">
        <v>529</v>
      </c>
      <c r="K8" s="324">
        <v>843</v>
      </c>
      <c r="L8" s="325">
        <v>421</v>
      </c>
      <c r="M8" s="325">
        <v>422</v>
      </c>
      <c r="N8" s="324">
        <v>2033</v>
      </c>
      <c r="O8" s="325">
        <v>1049</v>
      </c>
      <c r="P8" s="325">
        <v>984</v>
      </c>
      <c r="Q8" s="324">
        <v>1921</v>
      </c>
      <c r="R8" s="325">
        <v>969</v>
      </c>
      <c r="S8" s="326">
        <v>952</v>
      </c>
    </row>
    <row r="9" spans="1:19" ht="15.75" customHeight="1">
      <c r="A9" s="305" t="s">
        <v>347</v>
      </c>
      <c r="B9" s="324">
        <v>6358</v>
      </c>
      <c r="C9" s="325">
        <v>3210</v>
      </c>
      <c r="D9" s="325">
        <v>3148</v>
      </c>
      <c r="E9" s="324">
        <v>617</v>
      </c>
      <c r="F9" s="325">
        <v>321</v>
      </c>
      <c r="G9" s="325">
        <v>296</v>
      </c>
      <c r="H9" s="324">
        <v>1012</v>
      </c>
      <c r="I9" s="325">
        <v>507</v>
      </c>
      <c r="J9" s="325">
        <v>505</v>
      </c>
      <c r="K9" s="324">
        <v>783</v>
      </c>
      <c r="L9" s="325">
        <v>409</v>
      </c>
      <c r="M9" s="325">
        <v>374</v>
      </c>
      <c r="N9" s="324">
        <v>1939</v>
      </c>
      <c r="O9" s="325">
        <v>976</v>
      </c>
      <c r="P9" s="325">
        <v>963</v>
      </c>
      <c r="Q9" s="324">
        <v>2007</v>
      </c>
      <c r="R9" s="325">
        <v>997</v>
      </c>
      <c r="S9" s="326">
        <v>1010</v>
      </c>
    </row>
    <row r="10" spans="1:19" ht="15.75" customHeight="1">
      <c r="A10" s="305" t="s">
        <v>338</v>
      </c>
      <c r="B10" s="324">
        <v>6484</v>
      </c>
      <c r="C10" s="325">
        <v>3289</v>
      </c>
      <c r="D10" s="325">
        <v>3195</v>
      </c>
      <c r="E10" s="324">
        <v>537</v>
      </c>
      <c r="F10" s="325">
        <v>280</v>
      </c>
      <c r="G10" s="325">
        <v>257</v>
      </c>
      <c r="H10" s="324">
        <v>1062</v>
      </c>
      <c r="I10" s="325">
        <v>526</v>
      </c>
      <c r="J10" s="325">
        <v>536</v>
      </c>
      <c r="K10" s="324">
        <v>898</v>
      </c>
      <c r="L10" s="325">
        <v>485</v>
      </c>
      <c r="M10" s="325">
        <v>413</v>
      </c>
      <c r="N10" s="324">
        <v>2003</v>
      </c>
      <c r="O10" s="325">
        <v>1007</v>
      </c>
      <c r="P10" s="325">
        <v>996</v>
      </c>
      <c r="Q10" s="324">
        <v>1984</v>
      </c>
      <c r="R10" s="325">
        <v>991</v>
      </c>
      <c r="S10" s="326">
        <v>993</v>
      </c>
    </row>
    <row r="11" spans="1:19" ht="15.75" customHeight="1">
      <c r="A11" s="305" t="s">
        <v>344</v>
      </c>
      <c r="B11" s="324">
        <v>7294</v>
      </c>
      <c r="C11" s="325">
        <v>3767</v>
      </c>
      <c r="D11" s="325">
        <v>3527</v>
      </c>
      <c r="E11" s="324">
        <v>631</v>
      </c>
      <c r="F11" s="325">
        <v>311</v>
      </c>
      <c r="G11" s="325">
        <v>320</v>
      </c>
      <c r="H11" s="324">
        <v>1192</v>
      </c>
      <c r="I11" s="325">
        <v>605</v>
      </c>
      <c r="J11" s="325">
        <v>587</v>
      </c>
      <c r="K11" s="324">
        <v>981</v>
      </c>
      <c r="L11" s="325">
        <v>525</v>
      </c>
      <c r="M11" s="325">
        <v>456</v>
      </c>
      <c r="N11" s="324">
        <v>2219</v>
      </c>
      <c r="O11" s="325">
        <v>1150</v>
      </c>
      <c r="P11" s="325">
        <v>1069</v>
      </c>
      <c r="Q11" s="324">
        <v>2271</v>
      </c>
      <c r="R11" s="325">
        <v>1176</v>
      </c>
      <c r="S11" s="326">
        <v>1095</v>
      </c>
    </row>
    <row r="12" spans="1:19" ht="15.75" customHeight="1">
      <c r="A12" s="305" t="s">
        <v>339</v>
      </c>
      <c r="B12" s="324">
        <v>7996</v>
      </c>
      <c r="C12" s="325">
        <v>4077</v>
      </c>
      <c r="D12" s="325">
        <v>3919</v>
      </c>
      <c r="E12" s="324">
        <v>645</v>
      </c>
      <c r="F12" s="325">
        <v>335</v>
      </c>
      <c r="G12" s="325">
        <v>310</v>
      </c>
      <c r="H12" s="324">
        <v>1292</v>
      </c>
      <c r="I12" s="325">
        <v>673</v>
      </c>
      <c r="J12" s="325">
        <v>619</v>
      </c>
      <c r="K12" s="324">
        <v>1127</v>
      </c>
      <c r="L12" s="325">
        <v>544</v>
      </c>
      <c r="M12" s="325">
        <v>583</v>
      </c>
      <c r="N12" s="324">
        <v>2482</v>
      </c>
      <c r="O12" s="325">
        <v>1271</v>
      </c>
      <c r="P12" s="325">
        <v>1211</v>
      </c>
      <c r="Q12" s="324">
        <v>2450</v>
      </c>
      <c r="R12" s="325">
        <v>1254</v>
      </c>
      <c r="S12" s="326">
        <v>1196</v>
      </c>
    </row>
    <row r="13" spans="1:19" s="304" customFormat="1" ht="15.75" customHeight="1">
      <c r="A13" s="309" t="s">
        <v>50</v>
      </c>
      <c r="B13" s="322">
        <v>51537</v>
      </c>
      <c r="C13" s="319">
        <v>26250</v>
      </c>
      <c r="D13" s="319">
        <v>25287</v>
      </c>
      <c r="E13" s="322">
        <v>3527</v>
      </c>
      <c r="F13" s="319">
        <v>1835</v>
      </c>
      <c r="G13" s="319">
        <v>1692</v>
      </c>
      <c r="H13" s="322">
        <v>9001</v>
      </c>
      <c r="I13" s="319">
        <v>4642</v>
      </c>
      <c r="J13" s="319">
        <v>4359</v>
      </c>
      <c r="K13" s="322">
        <v>8096</v>
      </c>
      <c r="L13" s="319">
        <v>4059</v>
      </c>
      <c r="M13" s="319">
        <v>4037</v>
      </c>
      <c r="N13" s="322">
        <v>14969</v>
      </c>
      <c r="O13" s="319">
        <v>7623</v>
      </c>
      <c r="P13" s="319">
        <v>7346</v>
      </c>
      <c r="Q13" s="322">
        <v>15944</v>
      </c>
      <c r="R13" s="319">
        <v>8091</v>
      </c>
      <c r="S13" s="323">
        <v>7853</v>
      </c>
    </row>
    <row r="14" spans="1:19" ht="15.75" customHeight="1">
      <c r="A14" s="305" t="s">
        <v>346</v>
      </c>
      <c r="B14" s="324">
        <v>8249</v>
      </c>
      <c r="C14" s="325">
        <v>4166</v>
      </c>
      <c r="D14" s="325">
        <v>4083</v>
      </c>
      <c r="E14" s="324">
        <v>634</v>
      </c>
      <c r="F14" s="325">
        <v>328</v>
      </c>
      <c r="G14" s="325">
        <v>306</v>
      </c>
      <c r="H14" s="324">
        <v>1390</v>
      </c>
      <c r="I14" s="325">
        <v>704</v>
      </c>
      <c r="J14" s="325">
        <v>686</v>
      </c>
      <c r="K14" s="324">
        <v>1193</v>
      </c>
      <c r="L14" s="325">
        <v>610</v>
      </c>
      <c r="M14" s="325">
        <v>583</v>
      </c>
      <c r="N14" s="324">
        <v>2509</v>
      </c>
      <c r="O14" s="325">
        <v>1275</v>
      </c>
      <c r="P14" s="325">
        <v>1234</v>
      </c>
      <c r="Q14" s="324">
        <v>2523</v>
      </c>
      <c r="R14" s="325">
        <v>1249</v>
      </c>
      <c r="S14" s="326">
        <v>1274</v>
      </c>
    </row>
    <row r="15" spans="1:19" ht="15.75" customHeight="1">
      <c r="A15" s="305" t="s">
        <v>340</v>
      </c>
      <c r="B15" s="324">
        <v>9438</v>
      </c>
      <c r="C15" s="325">
        <v>4731</v>
      </c>
      <c r="D15" s="325">
        <v>4707</v>
      </c>
      <c r="E15" s="324">
        <v>670</v>
      </c>
      <c r="F15" s="325">
        <v>330</v>
      </c>
      <c r="G15" s="325">
        <v>340</v>
      </c>
      <c r="H15" s="324">
        <v>1659</v>
      </c>
      <c r="I15" s="325">
        <v>851</v>
      </c>
      <c r="J15" s="325">
        <v>808</v>
      </c>
      <c r="K15" s="324">
        <v>1523</v>
      </c>
      <c r="L15" s="325">
        <v>734</v>
      </c>
      <c r="M15" s="325">
        <v>789</v>
      </c>
      <c r="N15" s="324">
        <v>2730</v>
      </c>
      <c r="O15" s="325">
        <v>1370</v>
      </c>
      <c r="P15" s="325">
        <v>1360</v>
      </c>
      <c r="Q15" s="324">
        <v>2856</v>
      </c>
      <c r="R15" s="325">
        <v>1446</v>
      </c>
      <c r="S15" s="326">
        <v>1410</v>
      </c>
    </row>
    <row r="16" spans="1:19" ht="15.75" customHeight="1">
      <c r="A16" s="305" t="s">
        <v>337</v>
      </c>
      <c r="B16" s="324">
        <v>10204</v>
      </c>
      <c r="C16" s="325">
        <v>5282</v>
      </c>
      <c r="D16" s="325">
        <v>4922</v>
      </c>
      <c r="E16" s="324">
        <v>704</v>
      </c>
      <c r="F16" s="325">
        <v>356</v>
      </c>
      <c r="G16" s="325">
        <v>348</v>
      </c>
      <c r="H16" s="324">
        <v>1814</v>
      </c>
      <c r="I16" s="325">
        <v>944</v>
      </c>
      <c r="J16" s="325">
        <v>870</v>
      </c>
      <c r="K16" s="324">
        <v>1587</v>
      </c>
      <c r="L16" s="325">
        <v>806</v>
      </c>
      <c r="M16" s="325">
        <v>781</v>
      </c>
      <c r="N16" s="324">
        <v>2965</v>
      </c>
      <c r="O16" s="325">
        <v>1529</v>
      </c>
      <c r="P16" s="325">
        <v>1436</v>
      </c>
      <c r="Q16" s="324">
        <v>3134</v>
      </c>
      <c r="R16" s="325">
        <v>1647</v>
      </c>
      <c r="S16" s="326">
        <v>1487</v>
      </c>
    </row>
    <row r="17" spans="1:19" ht="15.75" customHeight="1">
      <c r="A17" s="305" t="s">
        <v>342</v>
      </c>
      <c r="B17" s="324">
        <v>11040</v>
      </c>
      <c r="C17" s="325">
        <v>5697</v>
      </c>
      <c r="D17" s="325">
        <v>5343</v>
      </c>
      <c r="E17" s="324">
        <v>745</v>
      </c>
      <c r="F17" s="325">
        <v>412</v>
      </c>
      <c r="G17" s="325">
        <v>333</v>
      </c>
      <c r="H17" s="324">
        <v>1907</v>
      </c>
      <c r="I17" s="325">
        <v>1030</v>
      </c>
      <c r="J17" s="325">
        <v>877</v>
      </c>
      <c r="K17" s="324">
        <v>1761</v>
      </c>
      <c r="L17" s="325">
        <v>889</v>
      </c>
      <c r="M17" s="325">
        <v>872</v>
      </c>
      <c r="N17" s="324">
        <v>3185</v>
      </c>
      <c r="O17" s="325">
        <v>1638</v>
      </c>
      <c r="P17" s="325">
        <v>1547</v>
      </c>
      <c r="Q17" s="324">
        <v>3442</v>
      </c>
      <c r="R17" s="325">
        <v>1728</v>
      </c>
      <c r="S17" s="326">
        <v>1714</v>
      </c>
    </row>
    <row r="18" spans="1:19" ht="15.75" customHeight="1">
      <c r="A18" s="305" t="s">
        <v>341</v>
      </c>
      <c r="B18" s="324">
        <v>12606</v>
      </c>
      <c r="C18" s="325">
        <v>6374</v>
      </c>
      <c r="D18" s="325">
        <v>6232</v>
      </c>
      <c r="E18" s="324">
        <v>774</v>
      </c>
      <c r="F18" s="325">
        <v>409</v>
      </c>
      <c r="G18" s="325">
        <v>365</v>
      </c>
      <c r="H18" s="324">
        <v>2231</v>
      </c>
      <c r="I18" s="325">
        <v>1113</v>
      </c>
      <c r="J18" s="325">
        <v>1118</v>
      </c>
      <c r="K18" s="324">
        <v>2032</v>
      </c>
      <c r="L18" s="325">
        <v>1020</v>
      </c>
      <c r="M18" s="325">
        <v>1012</v>
      </c>
      <c r="N18" s="324">
        <v>3580</v>
      </c>
      <c r="O18" s="325">
        <v>1811</v>
      </c>
      <c r="P18" s="325">
        <v>1769</v>
      </c>
      <c r="Q18" s="324">
        <v>3989</v>
      </c>
      <c r="R18" s="325">
        <v>2021</v>
      </c>
      <c r="S18" s="326">
        <v>1968</v>
      </c>
    </row>
    <row r="19" spans="1:19" s="304" customFormat="1" ht="15.75" customHeight="1">
      <c r="A19" s="309" t="s">
        <v>44</v>
      </c>
      <c r="B19" s="322">
        <v>70435</v>
      </c>
      <c r="C19" s="319">
        <v>36270</v>
      </c>
      <c r="D19" s="319">
        <v>34165</v>
      </c>
      <c r="E19" s="322">
        <v>3946</v>
      </c>
      <c r="F19" s="319">
        <v>2029</v>
      </c>
      <c r="G19" s="319">
        <v>1917</v>
      </c>
      <c r="H19" s="322">
        <v>12694</v>
      </c>
      <c r="I19" s="319">
        <v>6702</v>
      </c>
      <c r="J19" s="319">
        <v>5992</v>
      </c>
      <c r="K19" s="322">
        <v>11812</v>
      </c>
      <c r="L19" s="319">
        <v>5883</v>
      </c>
      <c r="M19" s="319">
        <v>5929</v>
      </c>
      <c r="N19" s="322">
        <v>19369</v>
      </c>
      <c r="O19" s="319">
        <v>9968</v>
      </c>
      <c r="P19" s="319">
        <v>9401</v>
      </c>
      <c r="Q19" s="322">
        <v>22614</v>
      </c>
      <c r="R19" s="319">
        <v>11688</v>
      </c>
      <c r="S19" s="323">
        <v>10926</v>
      </c>
    </row>
    <row r="20" spans="1:19" ht="15.75" customHeight="1">
      <c r="A20" s="305" t="s">
        <v>204</v>
      </c>
      <c r="B20" s="324">
        <v>13386</v>
      </c>
      <c r="C20" s="325">
        <v>6906</v>
      </c>
      <c r="D20" s="325">
        <v>6480</v>
      </c>
      <c r="E20" s="324">
        <v>880</v>
      </c>
      <c r="F20" s="325">
        <v>441</v>
      </c>
      <c r="G20" s="325">
        <v>439</v>
      </c>
      <c r="H20" s="324">
        <v>2324</v>
      </c>
      <c r="I20" s="325">
        <v>1227</v>
      </c>
      <c r="J20" s="325">
        <v>1097</v>
      </c>
      <c r="K20" s="324">
        <v>2231</v>
      </c>
      <c r="L20" s="325">
        <v>1133</v>
      </c>
      <c r="M20" s="325">
        <v>1098</v>
      </c>
      <c r="N20" s="324">
        <v>3722</v>
      </c>
      <c r="O20" s="325">
        <v>1924</v>
      </c>
      <c r="P20" s="325">
        <v>1798</v>
      </c>
      <c r="Q20" s="324">
        <v>4229</v>
      </c>
      <c r="R20" s="325">
        <v>2181</v>
      </c>
      <c r="S20" s="326">
        <v>2048</v>
      </c>
    </row>
    <row r="21" spans="1:19" ht="15.75" customHeight="1">
      <c r="A21" s="305" t="s">
        <v>214</v>
      </c>
      <c r="B21" s="324">
        <v>13555</v>
      </c>
      <c r="C21" s="325">
        <v>6929</v>
      </c>
      <c r="D21" s="325">
        <v>6626</v>
      </c>
      <c r="E21" s="324">
        <v>818</v>
      </c>
      <c r="F21" s="325">
        <v>430</v>
      </c>
      <c r="G21" s="325">
        <v>388</v>
      </c>
      <c r="H21" s="324">
        <v>2409</v>
      </c>
      <c r="I21" s="325">
        <v>1256</v>
      </c>
      <c r="J21" s="325">
        <v>1153</v>
      </c>
      <c r="K21" s="324">
        <v>2330</v>
      </c>
      <c r="L21" s="325">
        <v>1148</v>
      </c>
      <c r="M21" s="325">
        <v>1182</v>
      </c>
      <c r="N21" s="324">
        <v>3759</v>
      </c>
      <c r="O21" s="325">
        <v>1906</v>
      </c>
      <c r="P21" s="325">
        <v>1853</v>
      </c>
      <c r="Q21" s="324">
        <v>4239</v>
      </c>
      <c r="R21" s="325">
        <v>2189</v>
      </c>
      <c r="S21" s="326">
        <v>2050</v>
      </c>
    </row>
    <row r="22" spans="1:19" ht="15.75" customHeight="1">
      <c r="A22" s="305" t="s">
        <v>206</v>
      </c>
      <c r="B22" s="324">
        <v>13645</v>
      </c>
      <c r="C22" s="325">
        <v>7000</v>
      </c>
      <c r="D22" s="325">
        <v>6645</v>
      </c>
      <c r="E22" s="324">
        <v>706</v>
      </c>
      <c r="F22" s="325">
        <v>360</v>
      </c>
      <c r="G22" s="325">
        <v>346</v>
      </c>
      <c r="H22" s="324">
        <v>2543</v>
      </c>
      <c r="I22" s="325">
        <v>1346</v>
      </c>
      <c r="J22" s="325">
        <v>1197</v>
      </c>
      <c r="K22" s="324">
        <v>2304</v>
      </c>
      <c r="L22" s="325">
        <v>1141</v>
      </c>
      <c r="M22" s="325">
        <v>1163</v>
      </c>
      <c r="N22" s="324">
        <v>3748</v>
      </c>
      <c r="O22" s="325">
        <v>1944</v>
      </c>
      <c r="P22" s="325">
        <v>1804</v>
      </c>
      <c r="Q22" s="324">
        <v>4344</v>
      </c>
      <c r="R22" s="325">
        <v>2209</v>
      </c>
      <c r="S22" s="326">
        <v>2135</v>
      </c>
    </row>
    <row r="23" spans="1:19" ht="15.75" customHeight="1">
      <c r="A23" s="305" t="s">
        <v>198</v>
      </c>
      <c r="B23" s="324">
        <v>15176</v>
      </c>
      <c r="C23" s="325">
        <v>7883</v>
      </c>
      <c r="D23" s="325">
        <v>7293</v>
      </c>
      <c r="E23" s="324">
        <v>784</v>
      </c>
      <c r="F23" s="325">
        <v>397</v>
      </c>
      <c r="G23" s="325">
        <v>387</v>
      </c>
      <c r="H23" s="324">
        <v>2725</v>
      </c>
      <c r="I23" s="325">
        <v>1450</v>
      </c>
      <c r="J23" s="325">
        <v>1275</v>
      </c>
      <c r="K23" s="324">
        <v>2560</v>
      </c>
      <c r="L23" s="325">
        <v>1306</v>
      </c>
      <c r="M23" s="325">
        <v>1254</v>
      </c>
      <c r="N23" s="324">
        <v>4119</v>
      </c>
      <c r="O23" s="325">
        <v>2112</v>
      </c>
      <c r="P23" s="325">
        <v>2007</v>
      </c>
      <c r="Q23" s="324">
        <v>4988</v>
      </c>
      <c r="R23" s="325">
        <v>2618</v>
      </c>
      <c r="S23" s="326">
        <v>2370</v>
      </c>
    </row>
    <row r="24" spans="1:19" ht="15.75" customHeight="1">
      <c r="A24" s="305" t="s">
        <v>205</v>
      </c>
      <c r="B24" s="324">
        <v>14673</v>
      </c>
      <c r="C24" s="325">
        <v>7552</v>
      </c>
      <c r="D24" s="325">
        <v>7121</v>
      </c>
      <c r="E24" s="324">
        <v>758</v>
      </c>
      <c r="F24" s="325">
        <v>401</v>
      </c>
      <c r="G24" s="325">
        <v>357</v>
      </c>
      <c r="H24" s="324">
        <v>2693</v>
      </c>
      <c r="I24" s="325">
        <v>1423</v>
      </c>
      <c r="J24" s="325">
        <v>1270</v>
      </c>
      <c r="K24" s="324">
        <v>2387</v>
      </c>
      <c r="L24" s="325">
        <v>1155</v>
      </c>
      <c r="M24" s="325">
        <v>1232</v>
      </c>
      <c r="N24" s="324">
        <v>4021</v>
      </c>
      <c r="O24" s="325">
        <v>2082</v>
      </c>
      <c r="P24" s="325">
        <v>1939</v>
      </c>
      <c r="Q24" s="324">
        <v>4814</v>
      </c>
      <c r="R24" s="325">
        <v>2491</v>
      </c>
      <c r="S24" s="326">
        <v>2323</v>
      </c>
    </row>
    <row r="25" spans="1:19" s="304" customFormat="1" ht="15.75" customHeight="1">
      <c r="A25" s="309" t="s">
        <v>38</v>
      </c>
      <c r="B25" s="322">
        <v>73587</v>
      </c>
      <c r="C25" s="319">
        <v>37958</v>
      </c>
      <c r="D25" s="319">
        <v>35629</v>
      </c>
      <c r="E25" s="322">
        <v>3687</v>
      </c>
      <c r="F25" s="319">
        <v>1858</v>
      </c>
      <c r="G25" s="319">
        <v>1829</v>
      </c>
      <c r="H25" s="322">
        <v>13931</v>
      </c>
      <c r="I25" s="319">
        <v>7324</v>
      </c>
      <c r="J25" s="319">
        <v>6607</v>
      </c>
      <c r="K25" s="322">
        <v>11261</v>
      </c>
      <c r="L25" s="319">
        <v>5591</v>
      </c>
      <c r="M25" s="319">
        <v>5670</v>
      </c>
      <c r="N25" s="322">
        <v>20040</v>
      </c>
      <c r="O25" s="319">
        <v>10532</v>
      </c>
      <c r="P25" s="319">
        <v>9508</v>
      </c>
      <c r="Q25" s="322">
        <v>24668</v>
      </c>
      <c r="R25" s="319">
        <v>12653</v>
      </c>
      <c r="S25" s="323">
        <v>12015</v>
      </c>
    </row>
    <row r="26" spans="1:19" ht="15.75" customHeight="1">
      <c r="A26" s="305" t="s">
        <v>200</v>
      </c>
      <c r="B26" s="324">
        <v>14903</v>
      </c>
      <c r="C26" s="325">
        <v>7679</v>
      </c>
      <c r="D26" s="325">
        <v>7224</v>
      </c>
      <c r="E26" s="324">
        <v>733</v>
      </c>
      <c r="F26" s="325">
        <v>381</v>
      </c>
      <c r="G26" s="325">
        <v>352</v>
      </c>
      <c r="H26" s="324">
        <v>2696</v>
      </c>
      <c r="I26" s="325">
        <v>1439</v>
      </c>
      <c r="J26" s="325">
        <v>1257</v>
      </c>
      <c r="K26" s="324">
        <v>2399</v>
      </c>
      <c r="L26" s="325">
        <v>1195</v>
      </c>
      <c r="M26" s="325">
        <v>1204</v>
      </c>
      <c r="N26" s="324">
        <v>4038</v>
      </c>
      <c r="O26" s="325">
        <v>2070</v>
      </c>
      <c r="P26" s="325">
        <v>1968</v>
      </c>
      <c r="Q26" s="324">
        <v>5037</v>
      </c>
      <c r="R26" s="325">
        <v>2594</v>
      </c>
      <c r="S26" s="326">
        <v>2443</v>
      </c>
    </row>
    <row r="27" spans="1:19" ht="15.75" customHeight="1">
      <c r="A27" s="305" t="s">
        <v>215</v>
      </c>
      <c r="B27" s="324">
        <v>14094</v>
      </c>
      <c r="C27" s="325">
        <v>7237</v>
      </c>
      <c r="D27" s="325">
        <v>6857</v>
      </c>
      <c r="E27" s="324">
        <v>627</v>
      </c>
      <c r="F27" s="325">
        <v>321</v>
      </c>
      <c r="G27" s="325">
        <v>306</v>
      </c>
      <c r="H27" s="324">
        <v>2646</v>
      </c>
      <c r="I27" s="325">
        <v>1352</v>
      </c>
      <c r="J27" s="325">
        <v>1294</v>
      </c>
      <c r="K27" s="324">
        <v>2180</v>
      </c>
      <c r="L27" s="325">
        <v>1088</v>
      </c>
      <c r="M27" s="325">
        <v>1092</v>
      </c>
      <c r="N27" s="324">
        <v>3841</v>
      </c>
      <c r="O27" s="325">
        <v>2018</v>
      </c>
      <c r="P27" s="325">
        <v>1823</v>
      </c>
      <c r="Q27" s="324">
        <v>4800</v>
      </c>
      <c r="R27" s="325">
        <v>2458</v>
      </c>
      <c r="S27" s="326">
        <v>2342</v>
      </c>
    </row>
    <row r="28" spans="1:19" ht="15.75" customHeight="1">
      <c r="A28" s="305" t="s">
        <v>201</v>
      </c>
      <c r="B28" s="324">
        <v>14645</v>
      </c>
      <c r="C28" s="325">
        <v>7502</v>
      </c>
      <c r="D28" s="325">
        <v>7143</v>
      </c>
      <c r="E28" s="324">
        <v>690</v>
      </c>
      <c r="F28" s="325">
        <v>341</v>
      </c>
      <c r="G28" s="325">
        <v>349</v>
      </c>
      <c r="H28" s="324">
        <v>2777</v>
      </c>
      <c r="I28" s="325">
        <v>1444</v>
      </c>
      <c r="J28" s="325">
        <v>1333</v>
      </c>
      <c r="K28" s="324">
        <v>2258</v>
      </c>
      <c r="L28" s="325">
        <v>1138</v>
      </c>
      <c r="M28" s="325">
        <v>1120</v>
      </c>
      <c r="N28" s="324">
        <v>3984</v>
      </c>
      <c r="O28" s="325">
        <v>2099</v>
      </c>
      <c r="P28" s="325">
        <v>1885</v>
      </c>
      <c r="Q28" s="324">
        <v>4936</v>
      </c>
      <c r="R28" s="325">
        <v>2480</v>
      </c>
      <c r="S28" s="326">
        <v>2456</v>
      </c>
    </row>
    <row r="29" spans="1:19" ht="15.75" customHeight="1">
      <c r="A29" s="305" t="s">
        <v>210</v>
      </c>
      <c r="B29" s="324">
        <v>15822</v>
      </c>
      <c r="C29" s="325">
        <v>8243</v>
      </c>
      <c r="D29" s="325">
        <v>7579</v>
      </c>
      <c r="E29" s="324">
        <v>782</v>
      </c>
      <c r="F29" s="325">
        <v>388</v>
      </c>
      <c r="G29" s="325">
        <v>394</v>
      </c>
      <c r="H29" s="324">
        <v>3041</v>
      </c>
      <c r="I29" s="325">
        <v>1614</v>
      </c>
      <c r="J29" s="325">
        <v>1427</v>
      </c>
      <c r="K29" s="324">
        <v>2332</v>
      </c>
      <c r="L29" s="325">
        <v>1151</v>
      </c>
      <c r="M29" s="325">
        <v>1181</v>
      </c>
      <c r="N29" s="324">
        <v>4370</v>
      </c>
      <c r="O29" s="325">
        <v>2351</v>
      </c>
      <c r="P29" s="325">
        <v>2019</v>
      </c>
      <c r="Q29" s="324">
        <v>5297</v>
      </c>
      <c r="R29" s="325">
        <v>2739</v>
      </c>
      <c r="S29" s="326">
        <v>2558</v>
      </c>
    </row>
    <row r="30" spans="1:19" ht="15.75" customHeight="1">
      <c r="A30" s="305" t="s">
        <v>209</v>
      </c>
      <c r="B30" s="324">
        <v>14123</v>
      </c>
      <c r="C30" s="325">
        <v>7297</v>
      </c>
      <c r="D30" s="325">
        <v>6826</v>
      </c>
      <c r="E30" s="324">
        <v>855</v>
      </c>
      <c r="F30" s="325">
        <v>427</v>
      </c>
      <c r="G30" s="325">
        <v>428</v>
      </c>
      <c r="H30" s="324">
        <v>2771</v>
      </c>
      <c r="I30" s="325">
        <v>1475</v>
      </c>
      <c r="J30" s="325">
        <v>1296</v>
      </c>
      <c r="K30" s="324">
        <v>2092</v>
      </c>
      <c r="L30" s="325">
        <v>1019</v>
      </c>
      <c r="M30" s="325">
        <v>1073</v>
      </c>
      <c r="N30" s="324">
        <v>3807</v>
      </c>
      <c r="O30" s="325">
        <v>1994</v>
      </c>
      <c r="P30" s="325">
        <v>1813</v>
      </c>
      <c r="Q30" s="324">
        <v>4598</v>
      </c>
      <c r="R30" s="325">
        <v>2382</v>
      </c>
      <c r="S30" s="326">
        <v>2216</v>
      </c>
    </row>
    <row r="31" spans="1:19" s="304" customFormat="1" ht="16.5" customHeight="1">
      <c r="A31" s="309" t="s">
        <v>32</v>
      </c>
      <c r="B31" s="322">
        <v>77358</v>
      </c>
      <c r="C31" s="319">
        <v>40401</v>
      </c>
      <c r="D31" s="319">
        <v>36957</v>
      </c>
      <c r="E31" s="322">
        <v>5917</v>
      </c>
      <c r="F31" s="319">
        <v>2897</v>
      </c>
      <c r="G31" s="319">
        <v>3020</v>
      </c>
      <c r="H31" s="322">
        <v>15587</v>
      </c>
      <c r="I31" s="319">
        <v>8035</v>
      </c>
      <c r="J31" s="319">
        <v>7552</v>
      </c>
      <c r="K31" s="322">
        <v>10032</v>
      </c>
      <c r="L31" s="319">
        <v>5165</v>
      </c>
      <c r="M31" s="319">
        <v>4867</v>
      </c>
      <c r="N31" s="322">
        <v>22501</v>
      </c>
      <c r="O31" s="319">
        <v>11884</v>
      </c>
      <c r="P31" s="319">
        <v>10617</v>
      </c>
      <c r="Q31" s="322">
        <v>23321</v>
      </c>
      <c r="R31" s="319">
        <v>12420</v>
      </c>
      <c r="S31" s="323">
        <v>10901</v>
      </c>
    </row>
    <row r="32" spans="1:19" ht="16.5" customHeight="1">
      <c r="A32" s="305" t="s">
        <v>203</v>
      </c>
      <c r="B32" s="324">
        <v>13792</v>
      </c>
      <c r="C32" s="325">
        <v>7096</v>
      </c>
      <c r="D32" s="325">
        <v>6696</v>
      </c>
      <c r="E32" s="324">
        <v>879</v>
      </c>
      <c r="F32" s="325">
        <v>388</v>
      </c>
      <c r="G32" s="325">
        <v>491</v>
      </c>
      <c r="H32" s="324">
        <v>2599</v>
      </c>
      <c r="I32" s="325">
        <v>1372</v>
      </c>
      <c r="J32" s="325">
        <v>1227</v>
      </c>
      <c r="K32" s="324">
        <v>1857</v>
      </c>
      <c r="L32" s="325">
        <v>945</v>
      </c>
      <c r="M32" s="325">
        <v>912</v>
      </c>
      <c r="N32" s="324">
        <v>3967</v>
      </c>
      <c r="O32" s="325">
        <v>2064</v>
      </c>
      <c r="P32" s="325">
        <v>1903</v>
      </c>
      <c r="Q32" s="324">
        <v>4490</v>
      </c>
      <c r="R32" s="325">
        <v>2327</v>
      </c>
      <c r="S32" s="326">
        <v>2163</v>
      </c>
    </row>
    <row r="33" spans="1:19" ht="16.5" customHeight="1">
      <c r="A33" s="305" t="s">
        <v>208</v>
      </c>
      <c r="B33" s="324">
        <v>15037</v>
      </c>
      <c r="C33" s="325">
        <v>7747</v>
      </c>
      <c r="D33" s="325">
        <v>7290</v>
      </c>
      <c r="E33" s="324">
        <v>1083</v>
      </c>
      <c r="F33" s="325">
        <v>492</v>
      </c>
      <c r="G33" s="325">
        <v>591</v>
      </c>
      <c r="H33" s="324">
        <v>3008</v>
      </c>
      <c r="I33" s="325">
        <v>1505</v>
      </c>
      <c r="J33" s="325">
        <v>1503</v>
      </c>
      <c r="K33" s="324">
        <v>2031</v>
      </c>
      <c r="L33" s="325">
        <v>1027</v>
      </c>
      <c r="M33" s="325">
        <v>1004</v>
      </c>
      <c r="N33" s="324">
        <v>4259</v>
      </c>
      <c r="O33" s="325">
        <v>2246</v>
      </c>
      <c r="P33" s="325">
        <v>2013</v>
      </c>
      <c r="Q33" s="324">
        <v>4656</v>
      </c>
      <c r="R33" s="325">
        <v>2477</v>
      </c>
      <c r="S33" s="326">
        <v>2179</v>
      </c>
    </row>
    <row r="34" spans="1:19" ht="16.5" customHeight="1">
      <c r="A34" s="305" t="s">
        <v>207</v>
      </c>
      <c r="B34" s="324">
        <v>15964</v>
      </c>
      <c r="C34" s="325">
        <v>8328</v>
      </c>
      <c r="D34" s="325">
        <v>7636</v>
      </c>
      <c r="E34" s="324">
        <v>1302</v>
      </c>
      <c r="F34" s="325">
        <v>671</v>
      </c>
      <c r="G34" s="325">
        <v>631</v>
      </c>
      <c r="H34" s="324">
        <v>3176</v>
      </c>
      <c r="I34" s="325">
        <v>1626</v>
      </c>
      <c r="J34" s="325">
        <v>1550</v>
      </c>
      <c r="K34" s="324">
        <v>2015</v>
      </c>
      <c r="L34" s="325">
        <v>1031</v>
      </c>
      <c r="M34" s="325">
        <v>984</v>
      </c>
      <c r="N34" s="324">
        <v>4692</v>
      </c>
      <c r="O34" s="325">
        <v>2468</v>
      </c>
      <c r="P34" s="325">
        <v>2224</v>
      </c>
      <c r="Q34" s="324">
        <v>4779</v>
      </c>
      <c r="R34" s="325">
        <v>2532</v>
      </c>
      <c r="S34" s="326">
        <v>2247</v>
      </c>
    </row>
    <row r="35" spans="1:19" ht="16.5" customHeight="1">
      <c r="A35" s="305" t="s">
        <v>225</v>
      </c>
      <c r="B35" s="324">
        <v>15489</v>
      </c>
      <c r="C35" s="325">
        <v>8103</v>
      </c>
      <c r="D35" s="325">
        <v>7386</v>
      </c>
      <c r="E35" s="324">
        <v>1278</v>
      </c>
      <c r="F35" s="325">
        <v>652</v>
      </c>
      <c r="G35" s="325">
        <v>626</v>
      </c>
      <c r="H35" s="324">
        <v>3205</v>
      </c>
      <c r="I35" s="325">
        <v>1656</v>
      </c>
      <c r="J35" s="325">
        <v>1549</v>
      </c>
      <c r="K35" s="324">
        <v>1987</v>
      </c>
      <c r="L35" s="325">
        <v>1029</v>
      </c>
      <c r="M35" s="325">
        <v>958</v>
      </c>
      <c r="N35" s="324">
        <v>4552</v>
      </c>
      <c r="O35" s="325">
        <v>2368</v>
      </c>
      <c r="P35" s="325">
        <v>2184</v>
      </c>
      <c r="Q35" s="324">
        <v>4467</v>
      </c>
      <c r="R35" s="325">
        <v>2398</v>
      </c>
      <c r="S35" s="326">
        <v>2069</v>
      </c>
    </row>
    <row r="36" spans="1:19" ht="16.5" customHeight="1">
      <c r="A36" s="305" t="s">
        <v>211</v>
      </c>
      <c r="B36" s="324">
        <v>17076</v>
      </c>
      <c r="C36" s="325">
        <v>9127</v>
      </c>
      <c r="D36" s="325">
        <v>7949</v>
      </c>
      <c r="E36" s="324">
        <v>1375</v>
      </c>
      <c r="F36" s="325">
        <v>694</v>
      </c>
      <c r="G36" s="325">
        <v>681</v>
      </c>
      <c r="H36" s="324">
        <v>3599</v>
      </c>
      <c r="I36" s="325">
        <v>1876</v>
      </c>
      <c r="J36" s="325">
        <v>1723</v>
      </c>
      <c r="K36" s="324">
        <v>2142</v>
      </c>
      <c r="L36" s="325">
        <v>1133</v>
      </c>
      <c r="M36" s="325">
        <v>1009</v>
      </c>
      <c r="N36" s="324">
        <v>5031</v>
      </c>
      <c r="O36" s="325">
        <v>2738</v>
      </c>
      <c r="P36" s="325">
        <v>2293</v>
      </c>
      <c r="Q36" s="324">
        <v>4929</v>
      </c>
      <c r="R36" s="325">
        <v>2686</v>
      </c>
      <c r="S36" s="326">
        <v>2243</v>
      </c>
    </row>
    <row r="37" spans="1:19" s="304" customFormat="1" ht="16.5" customHeight="1">
      <c r="A37" s="310" t="s">
        <v>26</v>
      </c>
      <c r="B37" s="322">
        <v>93204</v>
      </c>
      <c r="C37" s="319">
        <v>48678</v>
      </c>
      <c r="D37" s="319">
        <v>44526</v>
      </c>
      <c r="E37" s="322">
        <v>7484</v>
      </c>
      <c r="F37" s="319">
        <v>3811</v>
      </c>
      <c r="G37" s="319">
        <v>3673</v>
      </c>
      <c r="H37" s="322">
        <v>20109</v>
      </c>
      <c r="I37" s="319">
        <v>10302</v>
      </c>
      <c r="J37" s="319">
        <v>9807</v>
      </c>
      <c r="K37" s="322">
        <v>11532</v>
      </c>
      <c r="L37" s="319">
        <v>5910</v>
      </c>
      <c r="M37" s="319">
        <v>5622</v>
      </c>
      <c r="N37" s="322">
        <v>26991</v>
      </c>
      <c r="O37" s="319">
        <v>14191</v>
      </c>
      <c r="P37" s="319">
        <v>12800</v>
      </c>
      <c r="Q37" s="322">
        <v>27088</v>
      </c>
      <c r="R37" s="319">
        <v>14464</v>
      </c>
      <c r="S37" s="323">
        <v>12624</v>
      </c>
    </row>
    <row r="38" spans="1:19" ht="16.5" customHeight="1">
      <c r="A38" s="311" t="s">
        <v>25</v>
      </c>
      <c r="B38" s="324">
        <v>18997</v>
      </c>
      <c r="C38" s="325">
        <v>10091</v>
      </c>
      <c r="D38" s="325">
        <v>8906</v>
      </c>
      <c r="E38" s="324">
        <v>1602</v>
      </c>
      <c r="F38" s="325">
        <v>846</v>
      </c>
      <c r="G38" s="325">
        <v>756</v>
      </c>
      <c r="H38" s="324">
        <v>4016</v>
      </c>
      <c r="I38" s="325">
        <v>2033</v>
      </c>
      <c r="J38" s="325">
        <v>1983</v>
      </c>
      <c r="K38" s="324">
        <v>2316</v>
      </c>
      <c r="L38" s="325">
        <v>1211</v>
      </c>
      <c r="M38" s="325">
        <v>1105</v>
      </c>
      <c r="N38" s="324">
        <v>5554</v>
      </c>
      <c r="O38" s="325">
        <v>3050</v>
      </c>
      <c r="P38" s="325">
        <v>2504</v>
      </c>
      <c r="Q38" s="324">
        <v>5509</v>
      </c>
      <c r="R38" s="325">
        <v>2951</v>
      </c>
      <c r="S38" s="326">
        <v>2558</v>
      </c>
    </row>
    <row r="39" spans="1:19" ht="16.5" customHeight="1">
      <c r="A39" s="311" t="s">
        <v>24</v>
      </c>
      <c r="B39" s="324">
        <v>17968</v>
      </c>
      <c r="C39" s="325">
        <v>9402</v>
      </c>
      <c r="D39" s="325">
        <v>8566</v>
      </c>
      <c r="E39" s="324">
        <v>1463</v>
      </c>
      <c r="F39" s="325">
        <v>731</v>
      </c>
      <c r="G39" s="325">
        <v>732</v>
      </c>
      <c r="H39" s="324">
        <v>3919</v>
      </c>
      <c r="I39" s="325">
        <v>2046</v>
      </c>
      <c r="J39" s="325">
        <v>1873</v>
      </c>
      <c r="K39" s="324">
        <v>2173</v>
      </c>
      <c r="L39" s="325">
        <v>1102</v>
      </c>
      <c r="M39" s="325">
        <v>1071</v>
      </c>
      <c r="N39" s="324">
        <v>5210</v>
      </c>
      <c r="O39" s="325">
        <v>2720</v>
      </c>
      <c r="P39" s="325">
        <v>2490</v>
      </c>
      <c r="Q39" s="324">
        <v>5203</v>
      </c>
      <c r="R39" s="325">
        <v>2803</v>
      </c>
      <c r="S39" s="326">
        <v>2400</v>
      </c>
    </row>
    <row r="40" spans="1:19" ht="16.5" customHeight="1">
      <c r="A40" s="311" t="s">
        <v>23</v>
      </c>
      <c r="B40" s="324">
        <v>18191</v>
      </c>
      <c r="C40" s="325">
        <v>9417</v>
      </c>
      <c r="D40" s="325">
        <v>8774</v>
      </c>
      <c r="E40" s="324">
        <v>1420</v>
      </c>
      <c r="F40" s="325">
        <v>708</v>
      </c>
      <c r="G40" s="325">
        <v>712</v>
      </c>
      <c r="H40" s="324">
        <v>3961</v>
      </c>
      <c r="I40" s="325">
        <v>2021</v>
      </c>
      <c r="J40" s="325">
        <v>1940</v>
      </c>
      <c r="K40" s="324">
        <v>2341</v>
      </c>
      <c r="L40" s="325">
        <v>1192</v>
      </c>
      <c r="M40" s="325">
        <v>1149</v>
      </c>
      <c r="N40" s="324">
        <v>5230</v>
      </c>
      <c r="O40" s="325">
        <v>2725</v>
      </c>
      <c r="P40" s="325">
        <v>2505</v>
      </c>
      <c r="Q40" s="324">
        <v>5239</v>
      </c>
      <c r="R40" s="325">
        <v>2771</v>
      </c>
      <c r="S40" s="326">
        <v>2468</v>
      </c>
    </row>
    <row r="41" spans="1:19" ht="16.5" customHeight="1">
      <c r="A41" s="305" t="s">
        <v>199</v>
      </c>
      <c r="B41" s="324">
        <v>19141</v>
      </c>
      <c r="C41" s="325">
        <v>9918</v>
      </c>
      <c r="D41" s="325">
        <v>9223</v>
      </c>
      <c r="E41" s="324">
        <v>1546</v>
      </c>
      <c r="F41" s="325">
        <v>765</v>
      </c>
      <c r="G41" s="325">
        <v>781</v>
      </c>
      <c r="H41" s="324">
        <v>4180</v>
      </c>
      <c r="I41" s="325">
        <v>2158</v>
      </c>
      <c r="J41" s="325">
        <v>2022</v>
      </c>
      <c r="K41" s="324">
        <v>2333</v>
      </c>
      <c r="L41" s="325">
        <v>1196</v>
      </c>
      <c r="M41" s="325">
        <v>1137</v>
      </c>
      <c r="N41" s="324">
        <v>5504</v>
      </c>
      <c r="O41" s="325">
        <v>2839</v>
      </c>
      <c r="P41" s="325">
        <v>2665</v>
      </c>
      <c r="Q41" s="324">
        <v>5578</v>
      </c>
      <c r="R41" s="325">
        <v>2960</v>
      </c>
      <c r="S41" s="326">
        <v>2618</v>
      </c>
    </row>
    <row r="42" spans="1:19" ht="16.5" customHeight="1">
      <c r="A42" s="305" t="s">
        <v>223</v>
      </c>
      <c r="B42" s="324">
        <v>18907</v>
      </c>
      <c r="C42" s="325">
        <v>9850</v>
      </c>
      <c r="D42" s="325">
        <v>9057</v>
      </c>
      <c r="E42" s="324">
        <v>1453</v>
      </c>
      <c r="F42" s="325">
        <v>761</v>
      </c>
      <c r="G42" s="325">
        <v>692</v>
      </c>
      <c r="H42" s="324">
        <v>4033</v>
      </c>
      <c r="I42" s="325">
        <v>2044</v>
      </c>
      <c r="J42" s="325">
        <v>1989</v>
      </c>
      <c r="K42" s="324">
        <v>2369</v>
      </c>
      <c r="L42" s="325">
        <v>1209</v>
      </c>
      <c r="M42" s="325">
        <v>1160</v>
      </c>
      <c r="N42" s="324">
        <v>5493</v>
      </c>
      <c r="O42" s="325">
        <v>2857</v>
      </c>
      <c r="P42" s="325">
        <v>2636</v>
      </c>
      <c r="Q42" s="324">
        <v>5559</v>
      </c>
      <c r="R42" s="325">
        <v>2979</v>
      </c>
      <c r="S42" s="326">
        <v>2580</v>
      </c>
    </row>
    <row r="43" spans="1:19" s="304" customFormat="1" ht="16.5" customHeight="1">
      <c r="A43" s="309" t="s">
        <v>20</v>
      </c>
      <c r="B43" s="322">
        <v>94668</v>
      </c>
      <c r="C43" s="319">
        <v>49728</v>
      </c>
      <c r="D43" s="319">
        <v>44940</v>
      </c>
      <c r="E43" s="322">
        <v>7723</v>
      </c>
      <c r="F43" s="319">
        <v>3923</v>
      </c>
      <c r="G43" s="319">
        <v>3800</v>
      </c>
      <c r="H43" s="322">
        <v>19030</v>
      </c>
      <c r="I43" s="319">
        <v>10039</v>
      </c>
      <c r="J43" s="319">
        <v>8991</v>
      </c>
      <c r="K43" s="322">
        <v>12284</v>
      </c>
      <c r="L43" s="319">
        <v>6238</v>
      </c>
      <c r="M43" s="319">
        <v>6046</v>
      </c>
      <c r="N43" s="322">
        <v>28580</v>
      </c>
      <c r="O43" s="319">
        <v>14978</v>
      </c>
      <c r="P43" s="319">
        <v>13602</v>
      </c>
      <c r="Q43" s="322">
        <v>27051</v>
      </c>
      <c r="R43" s="319">
        <v>14550</v>
      </c>
      <c r="S43" s="323">
        <v>12501</v>
      </c>
    </row>
    <row r="44" spans="1:19" ht="16.5" customHeight="1">
      <c r="A44" s="305" t="s">
        <v>202</v>
      </c>
      <c r="B44" s="324">
        <v>19720</v>
      </c>
      <c r="C44" s="325">
        <v>10151</v>
      </c>
      <c r="D44" s="325">
        <v>9569</v>
      </c>
      <c r="E44" s="324">
        <v>1625</v>
      </c>
      <c r="F44" s="325">
        <v>785</v>
      </c>
      <c r="G44" s="325">
        <v>840</v>
      </c>
      <c r="H44" s="324">
        <v>4185</v>
      </c>
      <c r="I44" s="325">
        <v>2169</v>
      </c>
      <c r="J44" s="325">
        <v>2016</v>
      </c>
      <c r="K44" s="324">
        <v>2622</v>
      </c>
      <c r="L44" s="325">
        <v>1295</v>
      </c>
      <c r="M44" s="325">
        <v>1327</v>
      </c>
      <c r="N44" s="324">
        <v>5720</v>
      </c>
      <c r="O44" s="325">
        <v>2917</v>
      </c>
      <c r="P44" s="325">
        <v>2803</v>
      </c>
      <c r="Q44" s="324">
        <v>5568</v>
      </c>
      <c r="R44" s="325">
        <v>2985</v>
      </c>
      <c r="S44" s="326">
        <v>2583</v>
      </c>
    </row>
    <row r="45" spans="1:19" ht="16.5" customHeight="1">
      <c r="A45" s="305" t="s">
        <v>226</v>
      </c>
      <c r="B45" s="324">
        <v>19241</v>
      </c>
      <c r="C45" s="325">
        <v>10239</v>
      </c>
      <c r="D45" s="325">
        <v>9002</v>
      </c>
      <c r="E45" s="324">
        <v>1564</v>
      </c>
      <c r="F45" s="325">
        <v>803</v>
      </c>
      <c r="G45" s="325">
        <v>761</v>
      </c>
      <c r="H45" s="324">
        <v>3951</v>
      </c>
      <c r="I45" s="325">
        <v>2175</v>
      </c>
      <c r="J45" s="325">
        <v>1776</v>
      </c>
      <c r="K45" s="324">
        <v>2452</v>
      </c>
      <c r="L45" s="325">
        <v>1256</v>
      </c>
      <c r="M45" s="325">
        <v>1196</v>
      </c>
      <c r="N45" s="324">
        <v>5841</v>
      </c>
      <c r="O45" s="325">
        <v>3093</v>
      </c>
      <c r="P45" s="325">
        <v>2748</v>
      </c>
      <c r="Q45" s="324">
        <v>5433</v>
      </c>
      <c r="R45" s="325">
        <v>2912</v>
      </c>
      <c r="S45" s="326">
        <v>2521</v>
      </c>
    </row>
    <row r="46" spans="1:19" ht="16.5" customHeight="1">
      <c r="A46" s="305" t="s">
        <v>230</v>
      </c>
      <c r="B46" s="324">
        <v>18861</v>
      </c>
      <c r="C46" s="325">
        <v>9945</v>
      </c>
      <c r="D46" s="325">
        <v>8916</v>
      </c>
      <c r="E46" s="324">
        <v>1500</v>
      </c>
      <c r="F46" s="325">
        <v>756</v>
      </c>
      <c r="G46" s="325">
        <v>744</v>
      </c>
      <c r="H46" s="324">
        <v>3822</v>
      </c>
      <c r="I46" s="325">
        <v>2042</v>
      </c>
      <c r="J46" s="325">
        <v>1780</v>
      </c>
      <c r="K46" s="324">
        <v>2467</v>
      </c>
      <c r="L46" s="325">
        <v>1260</v>
      </c>
      <c r="M46" s="325">
        <v>1207</v>
      </c>
      <c r="N46" s="324">
        <v>5640</v>
      </c>
      <c r="O46" s="325">
        <v>2944</v>
      </c>
      <c r="P46" s="325">
        <v>2696</v>
      </c>
      <c r="Q46" s="324">
        <v>5432</v>
      </c>
      <c r="R46" s="325">
        <v>2943</v>
      </c>
      <c r="S46" s="326">
        <v>2489</v>
      </c>
    </row>
    <row r="47" spans="1:19" ht="16.5" customHeight="1">
      <c r="A47" s="305" t="s">
        <v>229</v>
      </c>
      <c r="B47" s="324">
        <v>18852</v>
      </c>
      <c r="C47" s="325">
        <v>10004</v>
      </c>
      <c r="D47" s="325">
        <v>8848</v>
      </c>
      <c r="E47" s="324">
        <v>1570</v>
      </c>
      <c r="F47" s="325">
        <v>824</v>
      </c>
      <c r="G47" s="325">
        <v>746</v>
      </c>
      <c r="H47" s="324">
        <v>3629</v>
      </c>
      <c r="I47" s="325">
        <v>1872</v>
      </c>
      <c r="J47" s="325">
        <v>1757</v>
      </c>
      <c r="K47" s="324">
        <v>2368</v>
      </c>
      <c r="L47" s="325">
        <v>1244</v>
      </c>
      <c r="M47" s="325">
        <v>1124</v>
      </c>
      <c r="N47" s="324">
        <v>5841</v>
      </c>
      <c r="O47" s="325">
        <v>3119</v>
      </c>
      <c r="P47" s="325">
        <v>2722</v>
      </c>
      <c r="Q47" s="324">
        <v>5444</v>
      </c>
      <c r="R47" s="325">
        <v>2945</v>
      </c>
      <c r="S47" s="326">
        <v>2499</v>
      </c>
    </row>
    <row r="48" spans="1:19" ht="16.5" customHeight="1">
      <c r="A48" s="305" t="s">
        <v>233</v>
      </c>
      <c r="B48" s="324">
        <v>17994</v>
      </c>
      <c r="C48" s="325">
        <v>9389</v>
      </c>
      <c r="D48" s="325">
        <v>8605</v>
      </c>
      <c r="E48" s="324">
        <v>1464</v>
      </c>
      <c r="F48" s="325">
        <v>755</v>
      </c>
      <c r="G48" s="325">
        <v>709</v>
      </c>
      <c r="H48" s="324">
        <v>3443</v>
      </c>
      <c r="I48" s="325">
        <v>1781</v>
      </c>
      <c r="J48" s="325">
        <v>1662</v>
      </c>
      <c r="K48" s="324">
        <v>2375</v>
      </c>
      <c r="L48" s="325">
        <v>1183</v>
      </c>
      <c r="M48" s="325">
        <v>1192</v>
      </c>
      <c r="N48" s="324">
        <v>5538</v>
      </c>
      <c r="O48" s="325">
        <v>2905</v>
      </c>
      <c r="P48" s="325">
        <v>2633</v>
      </c>
      <c r="Q48" s="324">
        <v>5174</v>
      </c>
      <c r="R48" s="325">
        <v>2765</v>
      </c>
      <c r="S48" s="326">
        <v>2409</v>
      </c>
    </row>
    <row r="49" spans="1:19" s="304" customFormat="1" ht="16.5" customHeight="1">
      <c r="A49" s="309" t="s">
        <v>14</v>
      </c>
      <c r="B49" s="322">
        <v>78982</v>
      </c>
      <c r="C49" s="319">
        <v>40644</v>
      </c>
      <c r="D49" s="319">
        <v>38338</v>
      </c>
      <c r="E49" s="322">
        <v>6507</v>
      </c>
      <c r="F49" s="319">
        <v>3396</v>
      </c>
      <c r="G49" s="319">
        <v>3111</v>
      </c>
      <c r="H49" s="322">
        <v>14701</v>
      </c>
      <c r="I49" s="319">
        <v>7612</v>
      </c>
      <c r="J49" s="319">
        <v>7089</v>
      </c>
      <c r="K49" s="322">
        <v>10772</v>
      </c>
      <c r="L49" s="319">
        <v>5365</v>
      </c>
      <c r="M49" s="319">
        <v>5407</v>
      </c>
      <c r="N49" s="322">
        <v>24437</v>
      </c>
      <c r="O49" s="319">
        <v>12590</v>
      </c>
      <c r="P49" s="319">
        <v>11847</v>
      </c>
      <c r="Q49" s="322">
        <v>22565</v>
      </c>
      <c r="R49" s="319">
        <v>11681</v>
      </c>
      <c r="S49" s="323">
        <v>10884</v>
      </c>
    </row>
    <row r="50" spans="1:19" ht="16.5" customHeight="1">
      <c r="A50" s="305" t="s">
        <v>231</v>
      </c>
      <c r="B50" s="324">
        <v>16011</v>
      </c>
      <c r="C50" s="325">
        <v>8496</v>
      </c>
      <c r="D50" s="325">
        <v>7515</v>
      </c>
      <c r="E50" s="324">
        <v>1345</v>
      </c>
      <c r="F50" s="325">
        <v>712</v>
      </c>
      <c r="G50" s="325">
        <v>633</v>
      </c>
      <c r="H50" s="324">
        <v>3041</v>
      </c>
      <c r="I50" s="325">
        <v>1647</v>
      </c>
      <c r="J50" s="325">
        <v>1394</v>
      </c>
      <c r="K50" s="324">
        <v>2009</v>
      </c>
      <c r="L50" s="325">
        <v>1055</v>
      </c>
      <c r="M50" s="325">
        <v>954</v>
      </c>
      <c r="N50" s="324">
        <v>4952</v>
      </c>
      <c r="O50" s="325">
        <v>2610</v>
      </c>
      <c r="P50" s="325">
        <v>2342</v>
      </c>
      <c r="Q50" s="324">
        <v>4664</v>
      </c>
      <c r="R50" s="325">
        <v>2472</v>
      </c>
      <c r="S50" s="326">
        <v>2192</v>
      </c>
    </row>
    <row r="51" spans="1:19" ht="16.5" customHeight="1">
      <c r="A51" s="305" t="s">
        <v>212</v>
      </c>
      <c r="B51" s="324">
        <v>15655</v>
      </c>
      <c r="C51" s="325">
        <v>8064</v>
      </c>
      <c r="D51" s="325">
        <v>7591</v>
      </c>
      <c r="E51" s="324">
        <v>1325</v>
      </c>
      <c r="F51" s="325">
        <v>696</v>
      </c>
      <c r="G51" s="325">
        <v>629</v>
      </c>
      <c r="H51" s="324">
        <v>2953</v>
      </c>
      <c r="I51" s="325">
        <v>1510</v>
      </c>
      <c r="J51" s="325">
        <v>1443</v>
      </c>
      <c r="K51" s="324">
        <v>2153</v>
      </c>
      <c r="L51" s="325">
        <v>1075</v>
      </c>
      <c r="M51" s="325">
        <v>1078</v>
      </c>
      <c r="N51" s="324">
        <v>4876</v>
      </c>
      <c r="O51" s="325">
        <v>2520</v>
      </c>
      <c r="P51" s="325">
        <v>2356</v>
      </c>
      <c r="Q51" s="324">
        <v>4348</v>
      </c>
      <c r="R51" s="325">
        <v>2263</v>
      </c>
      <c r="S51" s="326">
        <v>2085</v>
      </c>
    </row>
    <row r="52" spans="1:19" ht="16.5" customHeight="1">
      <c r="A52" s="305" t="s">
        <v>232</v>
      </c>
      <c r="B52" s="324">
        <v>15533</v>
      </c>
      <c r="C52" s="325">
        <v>7974</v>
      </c>
      <c r="D52" s="325">
        <v>7559</v>
      </c>
      <c r="E52" s="324">
        <v>1325</v>
      </c>
      <c r="F52" s="325">
        <v>693</v>
      </c>
      <c r="G52" s="325">
        <v>632</v>
      </c>
      <c r="H52" s="324">
        <v>2888</v>
      </c>
      <c r="I52" s="325">
        <v>1503</v>
      </c>
      <c r="J52" s="325">
        <v>1385</v>
      </c>
      <c r="K52" s="324">
        <v>2132</v>
      </c>
      <c r="L52" s="325">
        <v>1043</v>
      </c>
      <c r="M52" s="325">
        <v>1089</v>
      </c>
      <c r="N52" s="324">
        <v>4822</v>
      </c>
      <c r="O52" s="325">
        <v>2477</v>
      </c>
      <c r="P52" s="325">
        <v>2345</v>
      </c>
      <c r="Q52" s="324">
        <v>4366</v>
      </c>
      <c r="R52" s="325">
        <v>2258</v>
      </c>
      <c r="S52" s="326">
        <v>2108</v>
      </c>
    </row>
    <row r="53" spans="1:19" ht="16.5" customHeight="1">
      <c r="A53" s="305" t="s">
        <v>224</v>
      </c>
      <c r="B53" s="324">
        <v>15648</v>
      </c>
      <c r="C53" s="325">
        <v>7914</v>
      </c>
      <c r="D53" s="325">
        <v>7734</v>
      </c>
      <c r="E53" s="324">
        <v>1265</v>
      </c>
      <c r="F53" s="325">
        <v>654</v>
      </c>
      <c r="G53" s="325">
        <v>611</v>
      </c>
      <c r="H53" s="324">
        <v>2836</v>
      </c>
      <c r="I53" s="325">
        <v>1437</v>
      </c>
      <c r="J53" s="325">
        <v>1399</v>
      </c>
      <c r="K53" s="324">
        <v>2186</v>
      </c>
      <c r="L53" s="325">
        <v>1060</v>
      </c>
      <c r="M53" s="325">
        <v>1126</v>
      </c>
      <c r="N53" s="324">
        <v>4873</v>
      </c>
      <c r="O53" s="325">
        <v>2485</v>
      </c>
      <c r="P53" s="325">
        <v>2388</v>
      </c>
      <c r="Q53" s="324">
        <v>4488</v>
      </c>
      <c r="R53" s="325">
        <v>2278</v>
      </c>
      <c r="S53" s="326">
        <v>2210</v>
      </c>
    </row>
    <row r="54" spans="1:19" ht="16.5" customHeight="1">
      <c r="A54" s="305" t="s">
        <v>187</v>
      </c>
      <c r="B54" s="324">
        <v>16135</v>
      </c>
      <c r="C54" s="325">
        <v>8196</v>
      </c>
      <c r="D54" s="325">
        <v>7939</v>
      </c>
      <c r="E54" s="324">
        <v>1247</v>
      </c>
      <c r="F54" s="325">
        <v>641</v>
      </c>
      <c r="G54" s="325">
        <v>606</v>
      </c>
      <c r="H54" s="324">
        <v>2983</v>
      </c>
      <c r="I54" s="325">
        <v>1515</v>
      </c>
      <c r="J54" s="325">
        <v>1468</v>
      </c>
      <c r="K54" s="324">
        <v>2292</v>
      </c>
      <c r="L54" s="325">
        <v>1132</v>
      </c>
      <c r="M54" s="325">
        <v>1160</v>
      </c>
      <c r="N54" s="324">
        <v>4914</v>
      </c>
      <c r="O54" s="325">
        <v>2498</v>
      </c>
      <c r="P54" s="325">
        <v>2416</v>
      </c>
      <c r="Q54" s="324">
        <v>4699</v>
      </c>
      <c r="R54" s="325">
        <v>2410</v>
      </c>
      <c r="S54" s="326">
        <v>2289</v>
      </c>
    </row>
    <row r="55" spans="1:19" s="304" customFormat="1" ht="16.5" customHeight="1">
      <c r="A55" s="309" t="s">
        <v>9</v>
      </c>
      <c r="B55" s="322">
        <v>101738</v>
      </c>
      <c r="C55" s="319">
        <v>51249</v>
      </c>
      <c r="D55" s="319">
        <v>50489</v>
      </c>
      <c r="E55" s="322">
        <v>7204</v>
      </c>
      <c r="F55" s="319">
        <v>3739</v>
      </c>
      <c r="G55" s="319">
        <v>3465</v>
      </c>
      <c r="H55" s="322">
        <v>19025</v>
      </c>
      <c r="I55" s="319">
        <v>9471</v>
      </c>
      <c r="J55" s="319">
        <v>9554</v>
      </c>
      <c r="K55" s="322">
        <v>15656</v>
      </c>
      <c r="L55" s="319">
        <v>7572</v>
      </c>
      <c r="M55" s="319">
        <v>8084</v>
      </c>
      <c r="N55" s="322">
        <v>29892</v>
      </c>
      <c r="O55" s="319">
        <v>15396</v>
      </c>
      <c r="P55" s="319">
        <v>14496</v>
      </c>
      <c r="Q55" s="322">
        <v>29961</v>
      </c>
      <c r="R55" s="319">
        <v>15071</v>
      </c>
      <c r="S55" s="323">
        <v>14890</v>
      </c>
    </row>
    <row r="56" spans="1:19" ht="16.5" customHeight="1">
      <c r="A56" s="305" t="s">
        <v>188</v>
      </c>
      <c r="B56" s="324">
        <v>17096</v>
      </c>
      <c r="C56" s="325">
        <v>8607</v>
      </c>
      <c r="D56" s="325">
        <v>8489</v>
      </c>
      <c r="E56" s="324">
        <v>1318</v>
      </c>
      <c r="F56" s="325">
        <v>663</v>
      </c>
      <c r="G56" s="325">
        <v>655</v>
      </c>
      <c r="H56" s="324">
        <v>3139</v>
      </c>
      <c r="I56" s="325">
        <v>1556</v>
      </c>
      <c r="J56" s="325">
        <v>1583</v>
      </c>
      <c r="K56" s="324">
        <v>2584</v>
      </c>
      <c r="L56" s="325">
        <v>1222</v>
      </c>
      <c r="M56" s="325">
        <v>1362</v>
      </c>
      <c r="N56" s="324">
        <v>5140</v>
      </c>
      <c r="O56" s="325">
        <v>2681</v>
      </c>
      <c r="P56" s="325">
        <v>2459</v>
      </c>
      <c r="Q56" s="324">
        <v>4915</v>
      </c>
      <c r="R56" s="325">
        <v>2485</v>
      </c>
      <c r="S56" s="326">
        <v>2430</v>
      </c>
    </row>
    <row r="57" spans="1:19" ht="16.5" customHeight="1">
      <c r="A57" s="305" t="s">
        <v>186</v>
      </c>
      <c r="B57" s="324">
        <v>18016</v>
      </c>
      <c r="C57" s="325">
        <v>9103</v>
      </c>
      <c r="D57" s="325">
        <v>8913</v>
      </c>
      <c r="E57" s="324">
        <v>1353</v>
      </c>
      <c r="F57" s="325">
        <v>699</v>
      </c>
      <c r="G57" s="325">
        <v>654</v>
      </c>
      <c r="H57" s="324">
        <v>3355</v>
      </c>
      <c r="I57" s="325">
        <v>1623</v>
      </c>
      <c r="J57" s="325">
        <v>1732</v>
      </c>
      <c r="K57" s="324">
        <v>2745</v>
      </c>
      <c r="L57" s="325">
        <v>1329</v>
      </c>
      <c r="M57" s="325">
        <v>1416</v>
      </c>
      <c r="N57" s="324">
        <v>5431</v>
      </c>
      <c r="O57" s="325">
        <v>2856</v>
      </c>
      <c r="P57" s="325">
        <v>2575</v>
      </c>
      <c r="Q57" s="324">
        <v>5132</v>
      </c>
      <c r="R57" s="325">
        <v>2596</v>
      </c>
      <c r="S57" s="326">
        <v>2536</v>
      </c>
    </row>
    <row r="58" spans="1:19" ht="16.5" customHeight="1">
      <c r="A58" s="305" t="s">
        <v>185</v>
      </c>
      <c r="B58" s="324">
        <v>20721</v>
      </c>
      <c r="C58" s="325">
        <v>10549</v>
      </c>
      <c r="D58" s="325">
        <v>10172</v>
      </c>
      <c r="E58" s="324">
        <v>1415</v>
      </c>
      <c r="F58" s="325">
        <v>727</v>
      </c>
      <c r="G58" s="325">
        <v>688</v>
      </c>
      <c r="H58" s="324">
        <v>3918</v>
      </c>
      <c r="I58" s="325">
        <v>1992</v>
      </c>
      <c r="J58" s="325">
        <v>1926</v>
      </c>
      <c r="K58" s="324">
        <v>3165</v>
      </c>
      <c r="L58" s="325">
        <v>1536</v>
      </c>
      <c r="M58" s="325">
        <v>1629</v>
      </c>
      <c r="N58" s="324">
        <v>6143</v>
      </c>
      <c r="O58" s="325">
        <v>3205</v>
      </c>
      <c r="P58" s="325">
        <v>2938</v>
      </c>
      <c r="Q58" s="324">
        <v>6080</v>
      </c>
      <c r="R58" s="325">
        <v>3089</v>
      </c>
      <c r="S58" s="326">
        <v>2991</v>
      </c>
    </row>
    <row r="59" spans="1:19" ht="16.5" customHeight="1">
      <c r="A59" s="305" t="s">
        <v>183</v>
      </c>
      <c r="B59" s="324">
        <v>22902</v>
      </c>
      <c r="C59" s="325">
        <v>11547</v>
      </c>
      <c r="D59" s="325">
        <v>11355</v>
      </c>
      <c r="E59" s="324">
        <v>1534</v>
      </c>
      <c r="F59" s="325">
        <v>829</v>
      </c>
      <c r="G59" s="325">
        <v>705</v>
      </c>
      <c r="H59" s="324">
        <v>4238</v>
      </c>
      <c r="I59" s="325">
        <v>2128</v>
      </c>
      <c r="J59" s="325">
        <v>2110</v>
      </c>
      <c r="K59" s="324">
        <v>3549</v>
      </c>
      <c r="L59" s="325">
        <v>1734</v>
      </c>
      <c r="M59" s="325">
        <v>1815</v>
      </c>
      <c r="N59" s="324">
        <v>6636</v>
      </c>
      <c r="O59" s="325">
        <v>3384</v>
      </c>
      <c r="P59" s="325">
        <v>3252</v>
      </c>
      <c r="Q59" s="324">
        <v>6945</v>
      </c>
      <c r="R59" s="325">
        <v>3472</v>
      </c>
      <c r="S59" s="326">
        <v>3473</v>
      </c>
    </row>
    <row r="60" spans="1:19" ht="16.5" customHeight="1">
      <c r="A60" s="305" t="s">
        <v>184</v>
      </c>
      <c r="B60" s="324">
        <v>23003</v>
      </c>
      <c r="C60" s="325">
        <v>11443</v>
      </c>
      <c r="D60" s="325">
        <v>11560</v>
      </c>
      <c r="E60" s="324">
        <v>1584</v>
      </c>
      <c r="F60" s="325">
        <v>821</v>
      </c>
      <c r="G60" s="325">
        <v>763</v>
      </c>
      <c r="H60" s="324">
        <v>4375</v>
      </c>
      <c r="I60" s="325">
        <v>2172</v>
      </c>
      <c r="J60" s="325">
        <v>2203</v>
      </c>
      <c r="K60" s="324">
        <v>3613</v>
      </c>
      <c r="L60" s="325">
        <v>1751</v>
      </c>
      <c r="M60" s="325">
        <v>1862</v>
      </c>
      <c r="N60" s="324">
        <v>6542</v>
      </c>
      <c r="O60" s="325">
        <v>3270</v>
      </c>
      <c r="P60" s="325">
        <v>3272</v>
      </c>
      <c r="Q60" s="324">
        <v>6889</v>
      </c>
      <c r="R60" s="325">
        <v>3429</v>
      </c>
      <c r="S60" s="326">
        <v>3460</v>
      </c>
    </row>
    <row r="61" spans="1:19" s="304" customFormat="1" ht="16.5" customHeight="1">
      <c r="A61" s="309" t="s">
        <v>59</v>
      </c>
      <c r="B61" s="322">
        <v>111233</v>
      </c>
      <c r="C61" s="319">
        <v>55071</v>
      </c>
      <c r="D61" s="319">
        <v>56162</v>
      </c>
      <c r="E61" s="322">
        <v>6855</v>
      </c>
      <c r="F61" s="319">
        <v>3582</v>
      </c>
      <c r="G61" s="319">
        <v>3273</v>
      </c>
      <c r="H61" s="322">
        <v>21480</v>
      </c>
      <c r="I61" s="319">
        <v>10396</v>
      </c>
      <c r="J61" s="319">
        <v>11084</v>
      </c>
      <c r="K61" s="322">
        <v>16686</v>
      </c>
      <c r="L61" s="319">
        <v>8205</v>
      </c>
      <c r="M61" s="319">
        <v>8481</v>
      </c>
      <c r="N61" s="322">
        <v>31411</v>
      </c>
      <c r="O61" s="319">
        <v>15760</v>
      </c>
      <c r="P61" s="319">
        <v>15651</v>
      </c>
      <c r="Q61" s="322">
        <v>34801</v>
      </c>
      <c r="R61" s="319">
        <v>17128</v>
      </c>
      <c r="S61" s="323">
        <v>17673</v>
      </c>
    </row>
    <row r="62" spans="1:19" ht="16.5" customHeight="1">
      <c r="A62" s="305" t="s">
        <v>182</v>
      </c>
      <c r="B62" s="324">
        <v>22922</v>
      </c>
      <c r="C62" s="325">
        <v>11366</v>
      </c>
      <c r="D62" s="325">
        <v>11556</v>
      </c>
      <c r="E62" s="324">
        <v>1374</v>
      </c>
      <c r="F62" s="325">
        <v>696</v>
      </c>
      <c r="G62" s="325">
        <v>678</v>
      </c>
      <c r="H62" s="324">
        <v>4351</v>
      </c>
      <c r="I62" s="325">
        <v>2115</v>
      </c>
      <c r="J62" s="325">
        <v>2236</v>
      </c>
      <c r="K62" s="324">
        <v>3524</v>
      </c>
      <c r="L62" s="325">
        <v>1708</v>
      </c>
      <c r="M62" s="325">
        <v>1816</v>
      </c>
      <c r="N62" s="324">
        <v>6609</v>
      </c>
      <c r="O62" s="325">
        <v>3356</v>
      </c>
      <c r="P62" s="325">
        <v>3253</v>
      </c>
      <c r="Q62" s="324">
        <v>7064</v>
      </c>
      <c r="R62" s="325">
        <v>3491</v>
      </c>
      <c r="S62" s="326">
        <v>3573</v>
      </c>
    </row>
    <row r="63" spans="1:19" ht="16.5" customHeight="1">
      <c r="A63" s="305" t="s">
        <v>181</v>
      </c>
      <c r="B63" s="324">
        <v>23460</v>
      </c>
      <c r="C63" s="325">
        <v>11455</v>
      </c>
      <c r="D63" s="325">
        <v>12005</v>
      </c>
      <c r="E63" s="324">
        <v>1433</v>
      </c>
      <c r="F63" s="325">
        <v>736</v>
      </c>
      <c r="G63" s="325">
        <v>697</v>
      </c>
      <c r="H63" s="324">
        <v>4471</v>
      </c>
      <c r="I63" s="325">
        <v>2135</v>
      </c>
      <c r="J63" s="325">
        <v>2336</v>
      </c>
      <c r="K63" s="324">
        <v>3495</v>
      </c>
      <c r="L63" s="325">
        <v>1703</v>
      </c>
      <c r="M63" s="325">
        <v>1792</v>
      </c>
      <c r="N63" s="324">
        <v>6673</v>
      </c>
      <c r="O63" s="325">
        <v>3305</v>
      </c>
      <c r="P63" s="325">
        <v>3368</v>
      </c>
      <c r="Q63" s="324">
        <v>7388</v>
      </c>
      <c r="R63" s="325">
        <v>3576</v>
      </c>
      <c r="S63" s="326">
        <v>3812</v>
      </c>
    </row>
    <row r="64" spans="1:19" ht="16.5" customHeight="1">
      <c r="A64" s="305" t="s">
        <v>180</v>
      </c>
      <c r="B64" s="324">
        <v>20349</v>
      </c>
      <c r="C64" s="325">
        <v>10168</v>
      </c>
      <c r="D64" s="325">
        <v>10181</v>
      </c>
      <c r="E64" s="324">
        <v>1310</v>
      </c>
      <c r="F64" s="325">
        <v>713</v>
      </c>
      <c r="G64" s="325">
        <v>597</v>
      </c>
      <c r="H64" s="324">
        <v>3923</v>
      </c>
      <c r="I64" s="325">
        <v>1919</v>
      </c>
      <c r="J64" s="325">
        <v>2004</v>
      </c>
      <c r="K64" s="324">
        <v>3025</v>
      </c>
      <c r="L64" s="325">
        <v>1502</v>
      </c>
      <c r="M64" s="325">
        <v>1523</v>
      </c>
      <c r="N64" s="324">
        <v>5686</v>
      </c>
      <c r="O64" s="325">
        <v>2849</v>
      </c>
      <c r="P64" s="325">
        <v>2837</v>
      </c>
      <c r="Q64" s="324">
        <v>6405</v>
      </c>
      <c r="R64" s="325">
        <v>3185</v>
      </c>
      <c r="S64" s="326">
        <v>3220</v>
      </c>
    </row>
    <row r="65" spans="1:19" ht="16.5" customHeight="1">
      <c r="A65" s="305" t="s">
        <v>179</v>
      </c>
      <c r="B65" s="324">
        <v>22239</v>
      </c>
      <c r="C65" s="325">
        <v>10901</v>
      </c>
      <c r="D65" s="325">
        <v>11338</v>
      </c>
      <c r="E65" s="324">
        <v>1378</v>
      </c>
      <c r="F65" s="325">
        <v>706</v>
      </c>
      <c r="G65" s="325">
        <v>672</v>
      </c>
      <c r="H65" s="324">
        <v>4331</v>
      </c>
      <c r="I65" s="325">
        <v>2066</v>
      </c>
      <c r="J65" s="325">
        <v>2265</v>
      </c>
      <c r="K65" s="324">
        <v>3425</v>
      </c>
      <c r="L65" s="325">
        <v>1693</v>
      </c>
      <c r="M65" s="325">
        <v>1732</v>
      </c>
      <c r="N65" s="324">
        <v>6193</v>
      </c>
      <c r="O65" s="325">
        <v>3088</v>
      </c>
      <c r="P65" s="325">
        <v>3105</v>
      </c>
      <c r="Q65" s="324">
        <v>6912</v>
      </c>
      <c r="R65" s="325">
        <v>3348</v>
      </c>
      <c r="S65" s="326">
        <v>3564</v>
      </c>
    </row>
    <row r="66" spans="1:19" ht="16.5" customHeight="1">
      <c r="A66" s="305" t="s">
        <v>143</v>
      </c>
      <c r="B66" s="324">
        <v>22263</v>
      </c>
      <c r="C66" s="325">
        <v>11181</v>
      </c>
      <c r="D66" s="325">
        <v>11082</v>
      </c>
      <c r="E66" s="324">
        <v>1360</v>
      </c>
      <c r="F66" s="325">
        <v>731</v>
      </c>
      <c r="G66" s="325">
        <v>629</v>
      </c>
      <c r="H66" s="324">
        <v>4404</v>
      </c>
      <c r="I66" s="325">
        <v>2161</v>
      </c>
      <c r="J66" s="325">
        <v>2243</v>
      </c>
      <c r="K66" s="324">
        <v>3217</v>
      </c>
      <c r="L66" s="325">
        <v>1599</v>
      </c>
      <c r="M66" s="325">
        <v>1618</v>
      </c>
      <c r="N66" s="324">
        <v>6250</v>
      </c>
      <c r="O66" s="325">
        <v>3162</v>
      </c>
      <c r="P66" s="325">
        <v>3088</v>
      </c>
      <c r="Q66" s="324">
        <v>7032</v>
      </c>
      <c r="R66" s="325">
        <v>3528</v>
      </c>
      <c r="S66" s="326">
        <v>3504</v>
      </c>
    </row>
    <row r="67" spans="1:19" s="304" customFormat="1" ht="16.5" customHeight="1">
      <c r="A67" s="309" t="s">
        <v>65</v>
      </c>
      <c r="B67" s="322">
        <v>122439</v>
      </c>
      <c r="C67" s="319">
        <v>60866</v>
      </c>
      <c r="D67" s="319">
        <v>61573</v>
      </c>
      <c r="E67" s="322">
        <v>7598</v>
      </c>
      <c r="F67" s="319">
        <v>3848</v>
      </c>
      <c r="G67" s="319">
        <v>3750</v>
      </c>
      <c r="H67" s="322">
        <v>24800</v>
      </c>
      <c r="I67" s="319">
        <v>11926</v>
      </c>
      <c r="J67" s="319">
        <v>12874</v>
      </c>
      <c r="K67" s="322">
        <v>16934</v>
      </c>
      <c r="L67" s="319">
        <v>8414</v>
      </c>
      <c r="M67" s="319">
        <v>8520</v>
      </c>
      <c r="N67" s="322">
        <v>35084</v>
      </c>
      <c r="O67" s="319">
        <v>17528</v>
      </c>
      <c r="P67" s="319">
        <v>17556</v>
      </c>
      <c r="Q67" s="322">
        <v>38023</v>
      </c>
      <c r="R67" s="319">
        <v>19150</v>
      </c>
      <c r="S67" s="323">
        <v>18873</v>
      </c>
    </row>
    <row r="68" spans="1:19" ht="16.5" customHeight="1">
      <c r="A68" s="305" t="s">
        <v>178</v>
      </c>
      <c r="B68" s="324">
        <v>21972</v>
      </c>
      <c r="C68" s="325">
        <v>10946</v>
      </c>
      <c r="D68" s="325">
        <v>11026</v>
      </c>
      <c r="E68" s="324">
        <v>1293</v>
      </c>
      <c r="F68" s="325">
        <v>673</v>
      </c>
      <c r="G68" s="325">
        <v>620</v>
      </c>
      <c r="H68" s="324">
        <v>4294</v>
      </c>
      <c r="I68" s="325">
        <v>2045</v>
      </c>
      <c r="J68" s="325">
        <v>2249</v>
      </c>
      <c r="K68" s="324">
        <v>3159</v>
      </c>
      <c r="L68" s="325">
        <v>1602</v>
      </c>
      <c r="M68" s="325">
        <v>1557</v>
      </c>
      <c r="N68" s="324">
        <v>6239</v>
      </c>
      <c r="O68" s="325">
        <v>3162</v>
      </c>
      <c r="P68" s="325">
        <v>3077</v>
      </c>
      <c r="Q68" s="324">
        <v>6987</v>
      </c>
      <c r="R68" s="325">
        <v>3464</v>
      </c>
      <c r="S68" s="326">
        <v>3523</v>
      </c>
    </row>
    <row r="69" spans="1:19" ht="16.5" customHeight="1">
      <c r="A69" s="305" t="s">
        <v>194</v>
      </c>
      <c r="B69" s="324">
        <v>24727</v>
      </c>
      <c r="C69" s="325">
        <v>12355</v>
      </c>
      <c r="D69" s="325">
        <v>12372</v>
      </c>
      <c r="E69" s="324">
        <v>1471</v>
      </c>
      <c r="F69" s="325">
        <v>766</v>
      </c>
      <c r="G69" s="325">
        <v>705</v>
      </c>
      <c r="H69" s="324">
        <v>4936</v>
      </c>
      <c r="I69" s="325">
        <v>2407</v>
      </c>
      <c r="J69" s="325">
        <v>2529</v>
      </c>
      <c r="K69" s="324">
        <v>3456</v>
      </c>
      <c r="L69" s="325">
        <v>1741</v>
      </c>
      <c r="M69" s="325">
        <v>1715</v>
      </c>
      <c r="N69" s="324">
        <v>7121</v>
      </c>
      <c r="O69" s="325">
        <v>3579</v>
      </c>
      <c r="P69" s="325">
        <v>3542</v>
      </c>
      <c r="Q69" s="324">
        <v>7743</v>
      </c>
      <c r="R69" s="325">
        <v>3862</v>
      </c>
      <c r="S69" s="326">
        <v>3881</v>
      </c>
    </row>
    <row r="70" spans="1:19" ht="16.5" customHeight="1">
      <c r="A70" s="305" t="s">
        <v>140</v>
      </c>
      <c r="B70" s="324">
        <v>24941</v>
      </c>
      <c r="C70" s="325">
        <v>12302</v>
      </c>
      <c r="D70" s="325">
        <v>12639</v>
      </c>
      <c r="E70" s="324">
        <v>1575</v>
      </c>
      <c r="F70" s="325">
        <v>775</v>
      </c>
      <c r="G70" s="325">
        <v>800</v>
      </c>
      <c r="H70" s="324">
        <v>5083</v>
      </c>
      <c r="I70" s="325">
        <v>2439</v>
      </c>
      <c r="J70" s="325">
        <v>2644</v>
      </c>
      <c r="K70" s="324">
        <v>3387</v>
      </c>
      <c r="L70" s="325">
        <v>1670</v>
      </c>
      <c r="M70" s="325">
        <v>1717</v>
      </c>
      <c r="N70" s="324">
        <v>7076</v>
      </c>
      <c r="O70" s="325">
        <v>3521</v>
      </c>
      <c r="P70" s="325">
        <v>3555</v>
      </c>
      <c r="Q70" s="324">
        <v>7820</v>
      </c>
      <c r="R70" s="325">
        <v>3897</v>
      </c>
      <c r="S70" s="326">
        <v>3923</v>
      </c>
    </row>
    <row r="71" spans="1:19" ht="16.5" customHeight="1">
      <c r="A71" s="305" t="s">
        <v>173</v>
      </c>
      <c r="B71" s="324">
        <v>24922</v>
      </c>
      <c r="C71" s="325">
        <v>12411</v>
      </c>
      <c r="D71" s="325">
        <v>12511</v>
      </c>
      <c r="E71" s="324">
        <v>1596</v>
      </c>
      <c r="F71" s="325">
        <v>804</v>
      </c>
      <c r="G71" s="325">
        <v>792</v>
      </c>
      <c r="H71" s="324">
        <v>5170</v>
      </c>
      <c r="I71" s="325">
        <v>2479</v>
      </c>
      <c r="J71" s="325">
        <v>2691</v>
      </c>
      <c r="K71" s="324">
        <v>3416</v>
      </c>
      <c r="L71" s="325">
        <v>1663</v>
      </c>
      <c r="M71" s="325">
        <v>1753</v>
      </c>
      <c r="N71" s="324">
        <v>7114</v>
      </c>
      <c r="O71" s="325">
        <v>3572</v>
      </c>
      <c r="P71" s="325">
        <v>3542</v>
      </c>
      <c r="Q71" s="324">
        <v>7626</v>
      </c>
      <c r="R71" s="325">
        <v>3893</v>
      </c>
      <c r="S71" s="326">
        <v>3733</v>
      </c>
    </row>
    <row r="72" spans="1:19" ht="16.5" customHeight="1">
      <c r="A72" s="305" t="s">
        <v>193</v>
      </c>
      <c r="B72" s="324">
        <v>25877</v>
      </c>
      <c r="C72" s="325">
        <v>12852</v>
      </c>
      <c r="D72" s="325">
        <v>13025</v>
      </c>
      <c r="E72" s="324">
        <v>1663</v>
      </c>
      <c r="F72" s="325">
        <v>830</v>
      </c>
      <c r="G72" s="325">
        <v>833</v>
      </c>
      <c r="H72" s="324">
        <v>5317</v>
      </c>
      <c r="I72" s="325">
        <v>2556</v>
      </c>
      <c r="J72" s="325">
        <v>2761</v>
      </c>
      <c r="K72" s="324">
        <v>3516</v>
      </c>
      <c r="L72" s="325">
        <v>1738</v>
      </c>
      <c r="M72" s="325">
        <v>1778</v>
      </c>
      <c r="N72" s="324">
        <v>7534</v>
      </c>
      <c r="O72" s="325">
        <v>3694</v>
      </c>
      <c r="P72" s="325">
        <v>3840</v>
      </c>
      <c r="Q72" s="324">
        <v>7847</v>
      </c>
      <c r="R72" s="325">
        <v>4034</v>
      </c>
      <c r="S72" s="326">
        <v>3813</v>
      </c>
    </row>
    <row r="73" spans="1:19" s="304" customFormat="1" ht="16.5" customHeight="1">
      <c r="A73" s="309" t="s">
        <v>71</v>
      </c>
      <c r="B73" s="322">
        <v>118252</v>
      </c>
      <c r="C73" s="319">
        <v>58514</v>
      </c>
      <c r="D73" s="319">
        <v>59738</v>
      </c>
      <c r="E73" s="322">
        <v>7877</v>
      </c>
      <c r="F73" s="319">
        <v>3935</v>
      </c>
      <c r="G73" s="319">
        <v>3942</v>
      </c>
      <c r="H73" s="322">
        <v>24594</v>
      </c>
      <c r="I73" s="319">
        <v>12007</v>
      </c>
      <c r="J73" s="319">
        <v>12587</v>
      </c>
      <c r="K73" s="322">
        <v>15862</v>
      </c>
      <c r="L73" s="319">
        <v>7506</v>
      </c>
      <c r="M73" s="319">
        <v>8356</v>
      </c>
      <c r="N73" s="322">
        <v>35815</v>
      </c>
      <c r="O73" s="319">
        <v>17636</v>
      </c>
      <c r="P73" s="319">
        <v>18179</v>
      </c>
      <c r="Q73" s="322">
        <v>34104</v>
      </c>
      <c r="R73" s="319">
        <v>17430</v>
      </c>
      <c r="S73" s="323">
        <v>16674</v>
      </c>
    </row>
    <row r="74" spans="1:19" ht="16.5" customHeight="1">
      <c r="A74" s="305" t="s">
        <v>141</v>
      </c>
      <c r="B74" s="324">
        <v>25170</v>
      </c>
      <c r="C74" s="325">
        <v>12549</v>
      </c>
      <c r="D74" s="325">
        <v>12621</v>
      </c>
      <c r="E74" s="324">
        <v>1641</v>
      </c>
      <c r="F74" s="325">
        <v>841</v>
      </c>
      <c r="G74" s="325">
        <v>800</v>
      </c>
      <c r="H74" s="324">
        <v>5240</v>
      </c>
      <c r="I74" s="325">
        <v>2658</v>
      </c>
      <c r="J74" s="325">
        <v>2582</v>
      </c>
      <c r="K74" s="324">
        <v>3351</v>
      </c>
      <c r="L74" s="325">
        <v>1587</v>
      </c>
      <c r="M74" s="325">
        <v>1764</v>
      </c>
      <c r="N74" s="324">
        <v>7430</v>
      </c>
      <c r="O74" s="325">
        <v>3622</v>
      </c>
      <c r="P74" s="325">
        <v>3808</v>
      </c>
      <c r="Q74" s="324">
        <v>7508</v>
      </c>
      <c r="R74" s="325">
        <v>3841</v>
      </c>
      <c r="S74" s="326">
        <v>3667</v>
      </c>
    </row>
    <row r="75" spans="1:19" ht="16.5" customHeight="1">
      <c r="A75" s="305" t="s">
        <v>175</v>
      </c>
      <c r="B75" s="324">
        <v>23798</v>
      </c>
      <c r="C75" s="325">
        <v>11722</v>
      </c>
      <c r="D75" s="325">
        <v>12076</v>
      </c>
      <c r="E75" s="324">
        <v>1593</v>
      </c>
      <c r="F75" s="325">
        <v>778</v>
      </c>
      <c r="G75" s="325">
        <v>815</v>
      </c>
      <c r="H75" s="324">
        <v>5025</v>
      </c>
      <c r="I75" s="325">
        <v>2403</v>
      </c>
      <c r="J75" s="325">
        <v>2622</v>
      </c>
      <c r="K75" s="324">
        <v>3175</v>
      </c>
      <c r="L75" s="325">
        <v>1534</v>
      </c>
      <c r="M75" s="325">
        <v>1641</v>
      </c>
      <c r="N75" s="324">
        <v>7062</v>
      </c>
      <c r="O75" s="325">
        <v>3445</v>
      </c>
      <c r="P75" s="325">
        <v>3617</v>
      </c>
      <c r="Q75" s="324">
        <v>6943</v>
      </c>
      <c r="R75" s="325">
        <v>3562</v>
      </c>
      <c r="S75" s="326">
        <v>3381</v>
      </c>
    </row>
    <row r="76" spans="1:19" ht="16.5" customHeight="1">
      <c r="A76" s="305" t="s">
        <v>144</v>
      </c>
      <c r="B76" s="324">
        <v>24989</v>
      </c>
      <c r="C76" s="325">
        <v>12289</v>
      </c>
      <c r="D76" s="325">
        <v>12700</v>
      </c>
      <c r="E76" s="324">
        <v>1584</v>
      </c>
      <c r="F76" s="325">
        <v>768</v>
      </c>
      <c r="G76" s="325">
        <v>816</v>
      </c>
      <c r="H76" s="324">
        <v>5150</v>
      </c>
      <c r="I76" s="325">
        <v>2495</v>
      </c>
      <c r="J76" s="325">
        <v>2655</v>
      </c>
      <c r="K76" s="324">
        <v>3349</v>
      </c>
      <c r="L76" s="325">
        <v>1584</v>
      </c>
      <c r="M76" s="325">
        <v>1765</v>
      </c>
      <c r="N76" s="324">
        <v>7621</v>
      </c>
      <c r="O76" s="325">
        <v>3798</v>
      </c>
      <c r="P76" s="325">
        <v>3823</v>
      </c>
      <c r="Q76" s="324">
        <v>7285</v>
      </c>
      <c r="R76" s="325">
        <v>3644</v>
      </c>
      <c r="S76" s="326">
        <v>3641</v>
      </c>
    </row>
    <row r="77" spans="1:19" ht="16.5" customHeight="1">
      <c r="A77" s="305" t="s">
        <v>174</v>
      </c>
      <c r="B77" s="324">
        <v>22526</v>
      </c>
      <c r="C77" s="325">
        <v>10998</v>
      </c>
      <c r="D77" s="325">
        <v>11528</v>
      </c>
      <c r="E77" s="324">
        <v>1477</v>
      </c>
      <c r="F77" s="325">
        <v>754</v>
      </c>
      <c r="G77" s="325">
        <v>723</v>
      </c>
      <c r="H77" s="324">
        <v>4721</v>
      </c>
      <c r="I77" s="325">
        <v>2259</v>
      </c>
      <c r="J77" s="325">
        <v>2462</v>
      </c>
      <c r="K77" s="324">
        <v>3084</v>
      </c>
      <c r="L77" s="325">
        <v>1402</v>
      </c>
      <c r="M77" s="325">
        <v>1682</v>
      </c>
      <c r="N77" s="324">
        <v>6964</v>
      </c>
      <c r="O77" s="325">
        <v>3356</v>
      </c>
      <c r="P77" s="325">
        <v>3608</v>
      </c>
      <c r="Q77" s="324">
        <v>6280</v>
      </c>
      <c r="R77" s="325">
        <v>3227</v>
      </c>
      <c r="S77" s="326">
        <v>3053</v>
      </c>
    </row>
    <row r="78" spans="1:19" ht="16.5" customHeight="1">
      <c r="A78" s="305" t="s">
        <v>142</v>
      </c>
      <c r="B78" s="324">
        <v>21769</v>
      </c>
      <c r="C78" s="325">
        <v>10956</v>
      </c>
      <c r="D78" s="325">
        <v>10813</v>
      </c>
      <c r="E78" s="324">
        <v>1582</v>
      </c>
      <c r="F78" s="325">
        <v>794</v>
      </c>
      <c r="G78" s="325">
        <v>788</v>
      </c>
      <c r="H78" s="324">
        <v>4458</v>
      </c>
      <c r="I78" s="325">
        <v>2192</v>
      </c>
      <c r="J78" s="325">
        <v>2266</v>
      </c>
      <c r="K78" s="324">
        <v>2903</v>
      </c>
      <c r="L78" s="325">
        <v>1399</v>
      </c>
      <c r="M78" s="325">
        <v>1504</v>
      </c>
      <c r="N78" s="324">
        <v>6738</v>
      </c>
      <c r="O78" s="325">
        <v>3415</v>
      </c>
      <c r="P78" s="325">
        <v>3323</v>
      </c>
      <c r="Q78" s="324">
        <v>6088</v>
      </c>
      <c r="R78" s="325">
        <v>3156</v>
      </c>
      <c r="S78" s="326">
        <v>2932</v>
      </c>
    </row>
    <row r="79" spans="1:19" s="304" customFormat="1" ht="16.5" customHeight="1">
      <c r="A79" s="309" t="s">
        <v>78</v>
      </c>
      <c r="B79" s="322">
        <v>102702</v>
      </c>
      <c r="C79" s="319">
        <v>50013</v>
      </c>
      <c r="D79" s="319">
        <v>52689</v>
      </c>
      <c r="E79" s="322">
        <v>7625</v>
      </c>
      <c r="F79" s="319">
        <v>3603</v>
      </c>
      <c r="G79" s="319">
        <v>4022</v>
      </c>
      <c r="H79" s="322">
        <v>20887</v>
      </c>
      <c r="I79" s="319">
        <v>10027</v>
      </c>
      <c r="J79" s="319">
        <v>10860</v>
      </c>
      <c r="K79" s="322">
        <v>15165</v>
      </c>
      <c r="L79" s="319">
        <v>6925</v>
      </c>
      <c r="M79" s="319">
        <v>8240</v>
      </c>
      <c r="N79" s="322">
        <v>32960</v>
      </c>
      <c r="O79" s="319">
        <v>15795</v>
      </c>
      <c r="P79" s="319">
        <v>17165</v>
      </c>
      <c r="Q79" s="322">
        <v>26065</v>
      </c>
      <c r="R79" s="319">
        <v>13663</v>
      </c>
      <c r="S79" s="323">
        <v>12402</v>
      </c>
    </row>
    <row r="80" spans="1:19" ht="16.5" customHeight="1">
      <c r="A80" s="305" t="s">
        <v>197</v>
      </c>
      <c r="B80" s="324">
        <v>21608</v>
      </c>
      <c r="C80" s="325">
        <v>10446</v>
      </c>
      <c r="D80" s="325">
        <v>11162</v>
      </c>
      <c r="E80" s="324">
        <v>1515</v>
      </c>
      <c r="F80" s="325">
        <v>740</v>
      </c>
      <c r="G80" s="325">
        <v>775</v>
      </c>
      <c r="H80" s="324">
        <v>4331</v>
      </c>
      <c r="I80" s="325">
        <v>2111</v>
      </c>
      <c r="J80" s="325">
        <v>2220</v>
      </c>
      <c r="K80" s="324">
        <v>3016</v>
      </c>
      <c r="L80" s="325">
        <v>1383</v>
      </c>
      <c r="M80" s="325">
        <v>1633</v>
      </c>
      <c r="N80" s="324">
        <v>6843</v>
      </c>
      <c r="O80" s="325">
        <v>3263</v>
      </c>
      <c r="P80" s="325">
        <v>3580</v>
      </c>
      <c r="Q80" s="324">
        <v>5903</v>
      </c>
      <c r="R80" s="325">
        <v>2949</v>
      </c>
      <c r="S80" s="326">
        <v>2954</v>
      </c>
    </row>
    <row r="81" spans="1:19" ht="16.5" customHeight="1">
      <c r="A81" s="305" t="s">
        <v>145</v>
      </c>
      <c r="B81" s="324">
        <v>20190</v>
      </c>
      <c r="C81" s="325">
        <v>9959</v>
      </c>
      <c r="D81" s="325">
        <v>10231</v>
      </c>
      <c r="E81" s="324">
        <v>1494</v>
      </c>
      <c r="F81" s="325">
        <v>684</v>
      </c>
      <c r="G81" s="325">
        <v>810</v>
      </c>
      <c r="H81" s="324">
        <v>4211</v>
      </c>
      <c r="I81" s="325">
        <v>2069</v>
      </c>
      <c r="J81" s="325">
        <v>2142</v>
      </c>
      <c r="K81" s="324">
        <v>2913</v>
      </c>
      <c r="L81" s="325">
        <v>1360</v>
      </c>
      <c r="M81" s="325">
        <v>1553</v>
      </c>
      <c r="N81" s="324">
        <v>6357</v>
      </c>
      <c r="O81" s="325">
        <v>3090</v>
      </c>
      <c r="P81" s="325">
        <v>3267</v>
      </c>
      <c r="Q81" s="324">
        <v>5215</v>
      </c>
      <c r="R81" s="325">
        <v>2756</v>
      </c>
      <c r="S81" s="326">
        <v>2459</v>
      </c>
    </row>
    <row r="82" spans="1:19" ht="16.5" customHeight="1">
      <c r="A82" s="305" t="s">
        <v>146</v>
      </c>
      <c r="B82" s="324">
        <v>20286</v>
      </c>
      <c r="C82" s="325">
        <v>9961</v>
      </c>
      <c r="D82" s="325">
        <v>10325</v>
      </c>
      <c r="E82" s="324">
        <v>1509</v>
      </c>
      <c r="F82" s="325">
        <v>716</v>
      </c>
      <c r="G82" s="325">
        <v>793</v>
      </c>
      <c r="H82" s="324">
        <v>4054</v>
      </c>
      <c r="I82" s="325">
        <v>1951</v>
      </c>
      <c r="J82" s="325">
        <v>2103</v>
      </c>
      <c r="K82" s="324">
        <v>2978</v>
      </c>
      <c r="L82" s="325">
        <v>1393</v>
      </c>
      <c r="M82" s="325">
        <v>1585</v>
      </c>
      <c r="N82" s="324">
        <v>6528</v>
      </c>
      <c r="O82" s="325">
        <v>3120</v>
      </c>
      <c r="P82" s="325">
        <v>3408</v>
      </c>
      <c r="Q82" s="324">
        <v>5217</v>
      </c>
      <c r="R82" s="325">
        <v>2781</v>
      </c>
      <c r="S82" s="326">
        <v>2436</v>
      </c>
    </row>
    <row r="83" spans="1:19" ht="16.5" customHeight="1">
      <c r="A83" s="305" t="s">
        <v>196</v>
      </c>
      <c r="B83" s="324">
        <v>20174</v>
      </c>
      <c r="C83" s="325">
        <v>9848</v>
      </c>
      <c r="D83" s="325">
        <v>10326</v>
      </c>
      <c r="E83" s="324">
        <v>1481</v>
      </c>
      <c r="F83" s="325">
        <v>706</v>
      </c>
      <c r="G83" s="325">
        <v>775</v>
      </c>
      <c r="H83" s="324">
        <v>4134</v>
      </c>
      <c r="I83" s="325">
        <v>1923</v>
      </c>
      <c r="J83" s="325">
        <v>2211</v>
      </c>
      <c r="K83" s="324">
        <v>3073</v>
      </c>
      <c r="L83" s="325">
        <v>1363</v>
      </c>
      <c r="M83" s="325">
        <v>1710</v>
      </c>
      <c r="N83" s="324">
        <v>6552</v>
      </c>
      <c r="O83" s="325">
        <v>3136</v>
      </c>
      <c r="P83" s="325">
        <v>3416</v>
      </c>
      <c r="Q83" s="324">
        <v>4934</v>
      </c>
      <c r="R83" s="325">
        <v>2720</v>
      </c>
      <c r="S83" s="326">
        <v>2214</v>
      </c>
    </row>
    <row r="84" spans="1:19" ht="16.5" customHeight="1">
      <c r="A84" s="305" t="s">
        <v>177</v>
      </c>
      <c r="B84" s="324">
        <v>20444</v>
      </c>
      <c r="C84" s="325">
        <v>9799</v>
      </c>
      <c r="D84" s="325">
        <v>10645</v>
      </c>
      <c r="E84" s="324">
        <v>1626</v>
      </c>
      <c r="F84" s="325">
        <v>757</v>
      </c>
      <c r="G84" s="325">
        <v>869</v>
      </c>
      <c r="H84" s="324">
        <v>4157</v>
      </c>
      <c r="I84" s="325">
        <v>1973</v>
      </c>
      <c r="J84" s="325">
        <v>2184</v>
      </c>
      <c r="K84" s="324">
        <v>3185</v>
      </c>
      <c r="L84" s="325">
        <v>1426</v>
      </c>
      <c r="M84" s="325">
        <v>1759</v>
      </c>
      <c r="N84" s="324">
        <v>6680</v>
      </c>
      <c r="O84" s="325">
        <v>3186</v>
      </c>
      <c r="P84" s="325">
        <v>3494</v>
      </c>
      <c r="Q84" s="324">
        <v>4796</v>
      </c>
      <c r="R84" s="325">
        <v>2457</v>
      </c>
      <c r="S84" s="326">
        <v>2339</v>
      </c>
    </row>
    <row r="85" spans="1:19" s="304" customFormat="1" ht="16.5" customHeight="1">
      <c r="A85" s="309" t="s">
        <v>83</v>
      </c>
      <c r="B85" s="322">
        <v>91312</v>
      </c>
      <c r="C85" s="319">
        <v>42941</v>
      </c>
      <c r="D85" s="319">
        <v>48371</v>
      </c>
      <c r="E85" s="322">
        <v>7776</v>
      </c>
      <c r="F85" s="319">
        <v>3656</v>
      </c>
      <c r="G85" s="319">
        <v>4120</v>
      </c>
      <c r="H85" s="322">
        <v>18768</v>
      </c>
      <c r="I85" s="319">
        <v>8617</v>
      </c>
      <c r="J85" s="319">
        <v>10151</v>
      </c>
      <c r="K85" s="322">
        <v>15336</v>
      </c>
      <c r="L85" s="319">
        <v>6873</v>
      </c>
      <c r="M85" s="319">
        <v>8463</v>
      </c>
      <c r="N85" s="322">
        <v>29938</v>
      </c>
      <c r="O85" s="319">
        <v>14032</v>
      </c>
      <c r="P85" s="319">
        <v>15906</v>
      </c>
      <c r="Q85" s="322">
        <v>19494</v>
      </c>
      <c r="R85" s="319">
        <v>9763</v>
      </c>
      <c r="S85" s="323">
        <v>9731</v>
      </c>
    </row>
    <row r="86" spans="1:19" ht="16.5" customHeight="1">
      <c r="A86" s="305" t="s">
        <v>189</v>
      </c>
      <c r="B86" s="324">
        <v>22087</v>
      </c>
      <c r="C86" s="325">
        <v>10460</v>
      </c>
      <c r="D86" s="325">
        <v>11627</v>
      </c>
      <c r="E86" s="324">
        <v>1762</v>
      </c>
      <c r="F86" s="325">
        <v>829</v>
      </c>
      <c r="G86" s="325">
        <v>933</v>
      </c>
      <c r="H86" s="324">
        <v>4553</v>
      </c>
      <c r="I86" s="325">
        <v>2121</v>
      </c>
      <c r="J86" s="325">
        <v>2432</v>
      </c>
      <c r="K86" s="324">
        <v>3505</v>
      </c>
      <c r="L86" s="325">
        <v>1543</v>
      </c>
      <c r="M86" s="325">
        <v>1962</v>
      </c>
      <c r="N86" s="324">
        <v>7279</v>
      </c>
      <c r="O86" s="325">
        <v>3443</v>
      </c>
      <c r="P86" s="325">
        <v>3836</v>
      </c>
      <c r="Q86" s="324">
        <v>4988</v>
      </c>
      <c r="R86" s="325">
        <v>2524</v>
      </c>
      <c r="S86" s="326">
        <v>2464</v>
      </c>
    </row>
    <row r="87" spans="1:19" ht="16.5" customHeight="1">
      <c r="A87" s="305" t="s">
        <v>195</v>
      </c>
      <c r="B87" s="324">
        <v>19777</v>
      </c>
      <c r="C87" s="325">
        <v>9226</v>
      </c>
      <c r="D87" s="325">
        <v>10551</v>
      </c>
      <c r="E87" s="324">
        <v>1584</v>
      </c>
      <c r="F87" s="325">
        <v>734</v>
      </c>
      <c r="G87" s="325">
        <v>850</v>
      </c>
      <c r="H87" s="324">
        <v>3996</v>
      </c>
      <c r="I87" s="325">
        <v>1808</v>
      </c>
      <c r="J87" s="325">
        <v>2188</v>
      </c>
      <c r="K87" s="324">
        <v>3294</v>
      </c>
      <c r="L87" s="325">
        <v>1479</v>
      </c>
      <c r="M87" s="325">
        <v>1815</v>
      </c>
      <c r="N87" s="324">
        <v>6609</v>
      </c>
      <c r="O87" s="325">
        <v>3055</v>
      </c>
      <c r="P87" s="325">
        <v>3554</v>
      </c>
      <c r="Q87" s="324">
        <v>4294</v>
      </c>
      <c r="R87" s="325">
        <v>2150</v>
      </c>
      <c r="S87" s="326">
        <v>2144</v>
      </c>
    </row>
    <row r="88" spans="1:19" ht="16.5" customHeight="1">
      <c r="A88" s="305" t="s">
        <v>227</v>
      </c>
      <c r="B88" s="324">
        <v>17615</v>
      </c>
      <c r="C88" s="325">
        <v>8244</v>
      </c>
      <c r="D88" s="325">
        <v>9371</v>
      </c>
      <c r="E88" s="324">
        <v>1535</v>
      </c>
      <c r="F88" s="325">
        <v>714</v>
      </c>
      <c r="G88" s="325">
        <v>821</v>
      </c>
      <c r="H88" s="324">
        <v>3668</v>
      </c>
      <c r="I88" s="325">
        <v>1642</v>
      </c>
      <c r="J88" s="325">
        <v>2026</v>
      </c>
      <c r="K88" s="324">
        <v>2946</v>
      </c>
      <c r="L88" s="325">
        <v>1344</v>
      </c>
      <c r="M88" s="325">
        <v>1602</v>
      </c>
      <c r="N88" s="324">
        <v>5674</v>
      </c>
      <c r="O88" s="325">
        <v>2609</v>
      </c>
      <c r="P88" s="325">
        <v>3065</v>
      </c>
      <c r="Q88" s="324">
        <v>3792</v>
      </c>
      <c r="R88" s="325">
        <v>1935</v>
      </c>
      <c r="S88" s="326">
        <v>1857</v>
      </c>
    </row>
    <row r="89" spans="1:19" ht="16.5" customHeight="1">
      <c r="A89" s="305" t="s">
        <v>190</v>
      </c>
      <c r="B89" s="324">
        <v>17222</v>
      </c>
      <c r="C89" s="325">
        <v>8069</v>
      </c>
      <c r="D89" s="325">
        <v>9153</v>
      </c>
      <c r="E89" s="324">
        <v>1560</v>
      </c>
      <c r="F89" s="325">
        <v>729</v>
      </c>
      <c r="G89" s="325">
        <v>831</v>
      </c>
      <c r="H89" s="324">
        <v>3552</v>
      </c>
      <c r="I89" s="325">
        <v>1649</v>
      </c>
      <c r="J89" s="325">
        <v>1903</v>
      </c>
      <c r="K89" s="324">
        <v>2995</v>
      </c>
      <c r="L89" s="325">
        <v>1339</v>
      </c>
      <c r="M89" s="325">
        <v>1656</v>
      </c>
      <c r="N89" s="324">
        <v>5623</v>
      </c>
      <c r="O89" s="325">
        <v>2641</v>
      </c>
      <c r="P89" s="325">
        <v>2982</v>
      </c>
      <c r="Q89" s="324">
        <v>3492</v>
      </c>
      <c r="R89" s="325">
        <v>1711</v>
      </c>
      <c r="S89" s="326">
        <v>1781</v>
      </c>
    </row>
    <row r="90" spans="1:19" ht="16.5" customHeight="1">
      <c r="A90" s="305" t="s">
        <v>139</v>
      </c>
      <c r="B90" s="324">
        <v>14611</v>
      </c>
      <c r="C90" s="325">
        <v>6942</v>
      </c>
      <c r="D90" s="325">
        <v>7669</v>
      </c>
      <c r="E90" s="324">
        <v>1335</v>
      </c>
      <c r="F90" s="325">
        <v>650</v>
      </c>
      <c r="G90" s="325">
        <v>685</v>
      </c>
      <c r="H90" s="324">
        <v>2999</v>
      </c>
      <c r="I90" s="325">
        <v>1397</v>
      </c>
      <c r="J90" s="325">
        <v>1602</v>
      </c>
      <c r="K90" s="324">
        <v>2596</v>
      </c>
      <c r="L90" s="325">
        <v>1168</v>
      </c>
      <c r="M90" s="325">
        <v>1428</v>
      </c>
      <c r="N90" s="324">
        <v>4753</v>
      </c>
      <c r="O90" s="325">
        <v>2284</v>
      </c>
      <c r="P90" s="325">
        <v>2469</v>
      </c>
      <c r="Q90" s="324">
        <v>2928</v>
      </c>
      <c r="R90" s="325">
        <v>1443</v>
      </c>
      <c r="S90" s="326">
        <v>1485</v>
      </c>
    </row>
    <row r="91" spans="1:19" s="304" customFormat="1" ht="13.5" customHeight="1">
      <c r="A91" s="309" t="s">
        <v>91</v>
      </c>
      <c r="B91" s="322">
        <v>61489</v>
      </c>
      <c r="C91" s="319">
        <v>27877</v>
      </c>
      <c r="D91" s="319">
        <v>33612</v>
      </c>
      <c r="E91" s="322">
        <v>6022</v>
      </c>
      <c r="F91" s="319">
        <v>2698</v>
      </c>
      <c r="G91" s="319">
        <v>3324</v>
      </c>
      <c r="H91" s="322">
        <v>12737</v>
      </c>
      <c r="I91" s="319">
        <v>5752</v>
      </c>
      <c r="J91" s="319">
        <v>6985</v>
      </c>
      <c r="K91" s="322">
        <v>11130</v>
      </c>
      <c r="L91" s="319">
        <v>4887</v>
      </c>
      <c r="M91" s="319">
        <v>6243</v>
      </c>
      <c r="N91" s="322">
        <v>20084</v>
      </c>
      <c r="O91" s="319">
        <v>9150</v>
      </c>
      <c r="P91" s="319">
        <v>10934</v>
      </c>
      <c r="Q91" s="322">
        <v>11516</v>
      </c>
      <c r="R91" s="319">
        <v>5390</v>
      </c>
      <c r="S91" s="323">
        <v>6126</v>
      </c>
    </row>
    <row r="92" spans="1:19" ht="13.5" customHeight="1">
      <c r="A92" s="305" t="s">
        <v>192</v>
      </c>
      <c r="B92" s="324">
        <v>15467</v>
      </c>
      <c r="C92" s="325">
        <v>7154</v>
      </c>
      <c r="D92" s="325">
        <v>8313</v>
      </c>
      <c r="E92" s="324">
        <v>1557</v>
      </c>
      <c r="F92" s="325">
        <v>710</v>
      </c>
      <c r="G92" s="325">
        <v>847</v>
      </c>
      <c r="H92" s="324">
        <v>3213</v>
      </c>
      <c r="I92" s="325">
        <v>1498</v>
      </c>
      <c r="J92" s="325">
        <v>1715</v>
      </c>
      <c r="K92" s="324">
        <v>2687</v>
      </c>
      <c r="L92" s="325">
        <v>1193</v>
      </c>
      <c r="M92" s="325">
        <v>1494</v>
      </c>
      <c r="N92" s="324">
        <v>5057</v>
      </c>
      <c r="O92" s="325">
        <v>2330</v>
      </c>
      <c r="P92" s="325">
        <v>2727</v>
      </c>
      <c r="Q92" s="324">
        <v>2953</v>
      </c>
      <c r="R92" s="325">
        <v>1423</v>
      </c>
      <c r="S92" s="326">
        <v>1530</v>
      </c>
    </row>
    <row r="93" spans="1:19" ht="13.5" customHeight="1">
      <c r="A93" s="305" t="s">
        <v>170</v>
      </c>
      <c r="B93" s="324">
        <v>12819</v>
      </c>
      <c r="C93" s="325">
        <v>5894</v>
      </c>
      <c r="D93" s="325">
        <v>6925</v>
      </c>
      <c r="E93" s="324">
        <v>1248</v>
      </c>
      <c r="F93" s="325">
        <v>577</v>
      </c>
      <c r="G93" s="325">
        <v>671</v>
      </c>
      <c r="H93" s="324">
        <v>2608</v>
      </c>
      <c r="I93" s="325">
        <v>1170</v>
      </c>
      <c r="J93" s="325">
        <v>1438</v>
      </c>
      <c r="K93" s="324">
        <v>2257</v>
      </c>
      <c r="L93" s="325">
        <v>999</v>
      </c>
      <c r="M93" s="325">
        <v>1258</v>
      </c>
      <c r="N93" s="324">
        <v>4226</v>
      </c>
      <c r="O93" s="325">
        <v>1947</v>
      </c>
      <c r="P93" s="325">
        <v>2279</v>
      </c>
      <c r="Q93" s="324">
        <v>2480</v>
      </c>
      <c r="R93" s="325">
        <v>1201</v>
      </c>
      <c r="S93" s="326">
        <v>1279</v>
      </c>
    </row>
    <row r="94" spans="1:19" ht="13.5" customHeight="1">
      <c r="A94" s="305" t="s">
        <v>169</v>
      </c>
      <c r="B94" s="324">
        <v>11052</v>
      </c>
      <c r="C94" s="325">
        <v>4942</v>
      </c>
      <c r="D94" s="325">
        <v>6110</v>
      </c>
      <c r="E94" s="324">
        <v>1065</v>
      </c>
      <c r="F94" s="325">
        <v>461</v>
      </c>
      <c r="G94" s="325">
        <v>604</v>
      </c>
      <c r="H94" s="324">
        <v>2327</v>
      </c>
      <c r="I94" s="325">
        <v>1043</v>
      </c>
      <c r="J94" s="325">
        <v>1284</v>
      </c>
      <c r="K94" s="324">
        <v>2002</v>
      </c>
      <c r="L94" s="325">
        <v>881</v>
      </c>
      <c r="M94" s="325">
        <v>1121</v>
      </c>
      <c r="N94" s="324">
        <v>3594</v>
      </c>
      <c r="O94" s="325">
        <v>1618</v>
      </c>
      <c r="P94" s="325">
        <v>1976</v>
      </c>
      <c r="Q94" s="324">
        <v>2064</v>
      </c>
      <c r="R94" s="325">
        <v>939</v>
      </c>
      <c r="S94" s="326">
        <v>1125</v>
      </c>
    </row>
    <row r="95" spans="1:19" ht="13.5" customHeight="1">
      <c r="A95" s="305" t="s">
        <v>166</v>
      </c>
      <c r="B95" s="324">
        <v>12264</v>
      </c>
      <c r="C95" s="325">
        <v>5466</v>
      </c>
      <c r="D95" s="325">
        <v>6798</v>
      </c>
      <c r="E95" s="324">
        <v>1167</v>
      </c>
      <c r="F95" s="325">
        <v>495</v>
      </c>
      <c r="G95" s="325">
        <v>672</v>
      </c>
      <c r="H95" s="324">
        <v>2545</v>
      </c>
      <c r="I95" s="325">
        <v>1137</v>
      </c>
      <c r="J95" s="325">
        <v>1408</v>
      </c>
      <c r="K95" s="324">
        <v>2343</v>
      </c>
      <c r="L95" s="325">
        <v>1008</v>
      </c>
      <c r="M95" s="325">
        <v>1335</v>
      </c>
      <c r="N95" s="324">
        <v>4008</v>
      </c>
      <c r="O95" s="325">
        <v>1819</v>
      </c>
      <c r="P95" s="325">
        <v>2189</v>
      </c>
      <c r="Q95" s="324">
        <v>2201</v>
      </c>
      <c r="R95" s="325">
        <v>1007</v>
      </c>
      <c r="S95" s="326">
        <v>1194</v>
      </c>
    </row>
    <row r="96" spans="1:19" ht="13.5" customHeight="1">
      <c r="A96" s="305" t="s">
        <v>191</v>
      </c>
      <c r="B96" s="324">
        <v>9887</v>
      </c>
      <c r="C96" s="325">
        <v>4421</v>
      </c>
      <c r="D96" s="325">
        <v>5466</v>
      </c>
      <c r="E96" s="324">
        <v>985</v>
      </c>
      <c r="F96" s="325">
        <v>455</v>
      </c>
      <c r="G96" s="325">
        <v>530</v>
      </c>
      <c r="H96" s="324">
        <v>2044</v>
      </c>
      <c r="I96" s="325">
        <v>904</v>
      </c>
      <c r="J96" s="325">
        <v>1140</v>
      </c>
      <c r="K96" s="324">
        <v>1841</v>
      </c>
      <c r="L96" s="325">
        <v>806</v>
      </c>
      <c r="M96" s="325">
        <v>1035</v>
      </c>
      <c r="N96" s="324">
        <v>3199</v>
      </c>
      <c r="O96" s="325">
        <v>1436</v>
      </c>
      <c r="P96" s="325">
        <v>1763</v>
      </c>
      <c r="Q96" s="324">
        <v>1818</v>
      </c>
      <c r="R96" s="325">
        <v>820</v>
      </c>
      <c r="S96" s="326">
        <v>998</v>
      </c>
    </row>
    <row r="97" spans="1:19" s="304" customFormat="1" ht="13.5" customHeight="1">
      <c r="A97" s="309" t="s">
        <v>94</v>
      </c>
      <c r="B97" s="322">
        <v>48636</v>
      </c>
      <c r="C97" s="319">
        <v>21069</v>
      </c>
      <c r="D97" s="319">
        <v>27567</v>
      </c>
      <c r="E97" s="322">
        <v>5151</v>
      </c>
      <c r="F97" s="319">
        <v>2178</v>
      </c>
      <c r="G97" s="319">
        <v>2973</v>
      </c>
      <c r="H97" s="322">
        <v>9988</v>
      </c>
      <c r="I97" s="319">
        <v>4330</v>
      </c>
      <c r="J97" s="319">
        <v>5658</v>
      </c>
      <c r="K97" s="322">
        <v>9263</v>
      </c>
      <c r="L97" s="319">
        <v>3975</v>
      </c>
      <c r="M97" s="319">
        <v>5288</v>
      </c>
      <c r="N97" s="322">
        <v>15491</v>
      </c>
      <c r="O97" s="319">
        <v>6794</v>
      </c>
      <c r="P97" s="319">
        <v>8697</v>
      </c>
      <c r="Q97" s="322">
        <v>8743</v>
      </c>
      <c r="R97" s="319">
        <v>3792</v>
      </c>
      <c r="S97" s="323">
        <v>4951</v>
      </c>
    </row>
    <row r="98" spans="1:19" ht="13.5" customHeight="1">
      <c r="A98" s="305" t="s">
        <v>168</v>
      </c>
      <c r="B98" s="324">
        <v>10288</v>
      </c>
      <c r="C98" s="325">
        <v>4545</v>
      </c>
      <c r="D98" s="325">
        <v>5743</v>
      </c>
      <c r="E98" s="324">
        <v>1069</v>
      </c>
      <c r="F98" s="325">
        <v>459</v>
      </c>
      <c r="G98" s="325">
        <v>610</v>
      </c>
      <c r="H98" s="324">
        <v>2185</v>
      </c>
      <c r="I98" s="325">
        <v>971</v>
      </c>
      <c r="J98" s="325">
        <v>1214</v>
      </c>
      <c r="K98" s="324">
        <v>1901</v>
      </c>
      <c r="L98" s="325">
        <v>812</v>
      </c>
      <c r="M98" s="325">
        <v>1089</v>
      </c>
      <c r="N98" s="324">
        <v>3318</v>
      </c>
      <c r="O98" s="325">
        <v>1514</v>
      </c>
      <c r="P98" s="325">
        <v>1804</v>
      </c>
      <c r="Q98" s="324">
        <v>1815</v>
      </c>
      <c r="R98" s="325">
        <v>789</v>
      </c>
      <c r="S98" s="326">
        <v>1026</v>
      </c>
    </row>
    <row r="99" spans="1:19" ht="13.5" customHeight="1">
      <c r="A99" s="305" t="s">
        <v>228</v>
      </c>
      <c r="B99" s="324">
        <v>10616</v>
      </c>
      <c r="C99" s="325">
        <v>4581</v>
      </c>
      <c r="D99" s="325">
        <v>6035</v>
      </c>
      <c r="E99" s="324">
        <v>1139</v>
      </c>
      <c r="F99" s="325">
        <v>497</v>
      </c>
      <c r="G99" s="325">
        <v>642</v>
      </c>
      <c r="H99" s="324">
        <v>2098</v>
      </c>
      <c r="I99" s="325">
        <v>896</v>
      </c>
      <c r="J99" s="325">
        <v>1202</v>
      </c>
      <c r="K99" s="324">
        <v>2062</v>
      </c>
      <c r="L99" s="325">
        <v>893</v>
      </c>
      <c r="M99" s="325">
        <v>1169</v>
      </c>
      <c r="N99" s="324">
        <v>3410</v>
      </c>
      <c r="O99" s="325">
        <v>1478</v>
      </c>
      <c r="P99" s="325">
        <v>1932</v>
      </c>
      <c r="Q99" s="324">
        <v>1907</v>
      </c>
      <c r="R99" s="325">
        <v>817</v>
      </c>
      <c r="S99" s="326">
        <v>1090</v>
      </c>
    </row>
    <row r="100" spans="1:19" ht="13.5" customHeight="1">
      <c r="A100" s="305" t="s">
        <v>165</v>
      </c>
      <c r="B100" s="324">
        <v>9679</v>
      </c>
      <c r="C100" s="325">
        <v>4206</v>
      </c>
      <c r="D100" s="325">
        <v>5473</v>
      </c>
      <c r="E100" s="324">
        <v>1028</v>
      </c>
      <c r="F100" s="325">
        <v>427</v>
      </c>
      <c r="G100" s="325">
        <v>601</v>
      </c>
      <c r="H100" s="324">
        <v>1965</v>
      </c>
      <c r="I100" s="325">
        <v>864</v>
      </c>
      <c r="J100" s="325">
        <v>1101</v>
      </c>
      <c r="K100" s="324">
        <v>1863</v>
      </c>
      <c r="L100" s="325">
        <v>778</v>
      </c>
      <c r="M100" s="325">
        <v>1085</v>
      </c>
      <c r="N100" s="324">
        <v>3093</v>
      </c>
      <c r="O100" s="325">
        <v>1366</v>
      </c>
      <c r="P100" s="325">
        <v>1727</v>
      </c>
      <c r="Q100" s="324">
        <v>1730</v>
      </c>
      <c r="R100" s="325">
        <v>771</v>
      </c>
      <c r="S100" s="326">
        <v>959</v>
      </c>
    </row>
    <row r="101" spans="1:19" ht="13.5" customHeight="1">
      <c r="A101" s="305" t="s">
        <v>167</v>
      </c>
      <c r="B101" s="324">
        <v>10092</v>
      </c>
      <c r="C101" s="325">
        <v>4225</v>
      </c>
      <c r="D101" s="325">
        <v>5867</v>
      </c>
      <c r="E101" s="324">
        <v>1067</v>
      </c>
      <c r="F101" s="325">
        <v>456</v>
      </c>
      <c r="G101" s="325">
        <v>611</v>
      </c>
      <c r="H101" s="324">
        <v>2131</v>
      </c>
      <c r="I101" s="325">
        <v>880</v>
      </c>
      <c r="J101" s="325">
        <v>1251</v>
      </c>
      <c r="K101" s="324">
        <v>1919</v>
      </c>
      <c r="L101" s="325">
        <v>813</v>
      </c>
      <c r="M101" s="325">
        <v>1106</v>
      </c>
      <c r="N101" s="324">
        <v>3139</v>
      </c>
      <c r="O101" s="325">
        <v>1315</v>
      </c>
      <c r="P101" s="325">
        <v>1824</v>
      </c>
      <c r="Q101" s="324">
        <v>1836</v>
      </c>
      <c r="R101" s="325">
        <v>761</v>
      </c>
      <c r="S101" s="326">
        <v>1075</v>
      </c>
    </row>
    <row r="102" spans="1:19" ht="13.5" customHeight="1">
      <c r="A102" s="305" t="s">
        <v>176</v>
      </c>
      <c r="B102" s="324">
        <v>7961</v>
      </c>
      <c r="C102" s="325">
        <v>3512</v>
      </c>
      <c r="D102" s="325">
        <v>4449</v>
      </c>
      <c r="E102" s="324">
        <v>848</v>
      </c>
      <c r="F102" s="325">
        <v>339</v>
      </c>
      <c r="G102" s="325">
        <v>509</v>
      </c>
      <c r="H102" s="324">
        <v>1609</v>
      </c>
      <c r="I102" s="325">
        <v>719</v>
      </c>
      <c r="J102" s="325">
        <v>890</v>
      </c>
      <c r="K102" s="324">
        <v>1518</v>
      </c>
      <c r="L102" s="325">
        <v>679</v>
      </c>
      <c r="M102" s="325">
        <v>839</v>
      </c>
      <c r="N102" s="324">
        <v>2531</v>
      </c>
      <c r="O102" s="325">
        <v>1121</v>
      </c>
      <c r="P102" s="325">
        <v>1410</v>
      </c>
      <c r="Q102" s="324">
        <v>1455</v>
      </c>
      <c r="R102" s="325">
        <v>654</v>
      </c>
      <c r="S102" s="326">
        <v>801</v>
      </c>
    </row>
    <row r="103" spans="1:19" s="304" customFormat="1" ht="13.5" customHeight="1">
      <c r="A103" s="309" t="s">
        <v>100</v>
      </c>
      <c r="B103" s="322">
        <v>33128</v>
      </c>
      <c r="C103" s="319">
        <v>13378</v>
      </c>
      <c r="D103" s="319">
        <v>19750</v>
      </c>
      <c r="E103" s="322">
        <v>3853</v>
      </c>
      <c r="F103" s="319">
        <v>1643</v>
      </c>
      <c r="G103" s="319">
        <v>2210</v>
      </c>
      <c r="H103" s="322">
        <v>6750</v>
      </c>
      <c r="I103" s="319">
        <v>2745</v>
      </c>
      <c r="J103" s="319">
        <v>4005</v>
      </c>
      <c r="K103" s="322">
        <v>6159</v>
      </c>
      <c r="L103" s="319">
        <v>2566</v>
      </c>
      <c r="M103" s="319">
        <v>3593</v>
      </c>
      <c r="N103" s="322">
        <v>10396</v>
      </c>
      <c r="O103" s="319">
        <v>4192</v>
      </c>
      <c r="P103" s="319">
        <v>6204</v>
      </c>
      <c r="Q103" s="322">
        <v>5970</v>
      </c>
      <c r="R103" s="319">
        <v>2232</v>
      </c>
      <c r="S103" s="323">
        <v>3738</v>
      </c>
    </row>
    <row r="104" spans="1:19" ht="13.5" customHeight="1">
      <c r="A104" s="305" t="s">
        <v>163</v>
      </c>
      <c r="B104" s="324">
        <v>6910</v>
      </c>
      <c r="C104" s="325">
        <v>2902</v>
      </c>
      <c r="D104" s="325">
        <v>4008</v>
      </c>
      <c r="E104" s="324">
        <v>790</v>
      </c>
      <c r="F104" s="325">
        <v>341</v>
      </c>
      <c r="G104" s="325">
        <v>449</v>
      </c>
      <c r="H104" s="324">
        <v>1408</v>
      </c>
      <c r="I104" s="325">
        <v>590</v>
      </c>
      <c r="J104" s="325">
        <v>818</v>
      </c>
      <c r="K104" s="324">
        <v>1323</v>
      </c>
      <c r="L104" s="325">
        <v>573</v>
      </c>
      <c r="M104" s="325">
        <v>750</v>
      </c>
      <c r="N104" s="324">
        <v>2182</v>
      </c>
      <c r="O104" s="325">
        <v>896</v>
      </c>
      <c r="P104" s="325">
        <v>1286</v>
      </c>
      <c r="Q104" s="324">
        <v>1207</v>
      </c>
      <c r="R104" s="325">
        <v>502</v>
      </c>
      <c r="S104" s="326">
        <v>705</v>
      </c>
    </row>
    <row r="105" spans="1:19" ht="13.5" customHeight="1">
      <c r="A105" s="305" t="s">
        <v>162</v>
      </c>
      <c r="B105" s="324">
        <v>6639</v>
      </c>
      <c r="C105" s="325">
        <v>2743</v>
      </c>
      <c r="D105" s="325">
        <v>3896</v>
      </c>
      <c r="E105" s="324">
        <v>738</v>
      </c>
      <c r="F105" s="325">
        <v>340</v>
      </c>
      <c r="G105" s="325">
        <v>398</v>
      </c>
      <c r="H105" s="324">
        <v>1340</v>
      </c>
      <c r="I105" s="325">
        <v>548</v>
      </c>
      <c r="J105" s="325">
        <v>792</v>
      </c>
      <c r="K105" s="324">
        <v>1249</v>
      </c>
      <c r="L105" s="325">
        <v>519</v>
      </c>
      <c r="M105" s="325">
        <v>730</v>
      </c>
      <c r="N105" s="324">
        <v>2139</v>
      </c>
      <c r="O105" s="325">
        <v>882</v>
      </c>
      <c r="P105" s="325">
        <v>1257</v>
      </c>
      <c r="Q105" s="324">
        <v>1173</v>
      </c>
      <c r="R105" s="325">
        <v>454</v>
      </c>
      <c r="S105" s="326">
        <v>719</v>
      </c>
    </row>
    <row r="106" spans="1:19" ht="13.5" customHeight="1">
      <c r="A106" s="305" t="s">
        <v>160</v>
      </c>
      <c r="B106" s="324">
        <v>5844</v>
      </c>
      <c r="C106" s="325">
        <v>2354</v>
      </c>
      <c r="D106" s="325">
        <v>3490</v>
      </c>
      <c r="E106" s="324">
        <v>682</v>
      </c>
      <c r="F106" s="325">
        <v>278</v>
      </c>
      <c r="G106" s="325">
        <v>404</v>
      </c>
      <c r="H106" s="324">
        <v>1217</v>
      </c>
      <c r="I106" s="325">
        <v>519</v>
      </c>
      <c r="J106" s="325">
        <v>698</v>
      </c>
      <c r="K106" s="324">
        <v>1082</v>
      </c>
      <c r="L106" s="325">
        <v>457</v>
      </c>
      <c r="M106" s="325">
        <v>625</v>
      </c>
      <c r="N106" s="324">
        <v>1816</v>
      </c>
      <c r="O106" s="325">
        <v>706</v>
      </c>
      <c r="P106" s="325">
        <v>1110</v>
      </c>
      <c r="Q106" s="324">
        <v>1047</v>
      </c>
      <c r="R106" s="325">
        <v>394</v>
      </c>
      <c r="S106" s="326">
        <v>653</v>
      </c>
    </row>
    <row r="107" spans="1:19" ht="13.5" customHeight="1">
      <c r="A107" s="305" t="s">
        <v>161</v>
      </c>
      <c r="B107" s="324">
        <v>7835</v>
      </c>
      <c r="C107" s="325">
        <v>3170</v>
      </c>
      <c r="D107" s="325">
        <v>4665</v>
      </c>
      <c r="E107" s="324">
        <v>926</v>
      </c>
      <c r="F107" s="325">
        <v>392</v>
      </c>
      <c r="G107" s="325">
        <v>534</v>
      </c>
      <c r="H107" s="324">
        <v>1579</v>
      </c>
      <c r="I107" s="325">
        <v>614</v>
      </c>
      <c r="J107" s="325">
        <v>965</v>
      </c>
      <c r="K107" s="324">
        <v>1407</v>
      </c>
      <c r="L107" s="325">
        <v>598</v>
      </c>
      <c r="M107" s="325">
        <v>809</v>
      </c>
      <c r="N107" s="324">
        <v>2483</v>
      </c>
      <c r="O107" s="325">
        <v>1039</v>
      </c>
      <c r="P107" s="325">
        <v>1444</v>
      </c>
      <c r="Q107" s="324">
        <v>1440</v>
      </c>
      <c r="R107" s="325">
        <v>527</v>
      </c>
      <c r="S107" s="326">
        <v>913</v>
      </c>
    </row>
    <row r="108" spans="1:19" ht="13.5" customHeight="1">
      <c r="A108" s="305" t="s">
        <v>155</v>
      </c>
      <c r="B108" s="324">
        <v>5900</v>
      </c>
      <c r="C108" s="325">
        <v>2209</v>
      </c>
      <c r="D108" s="325">
        <v>3691</v>
      </c>
      <c r="E108" s="324">
        <v>717</v>
      </c>
      <c r="F108" s="325">
        <v>292</v>
      </c>
      <c r="G108" s="325">
        <v>425</v>
      </c>
      <c r="H108" s="324">
        <v>1206</v>
      </c>
      <c r="I108" s="325">
        <v>474</v>
      </c>
      <c r="J108" s="325">
        <v>732</v>
      </c>
      <c r="K108" s="324">
        <v>1098</v>
      </c>
      <c r="L108" s="325">
        <v>419</v>
      </c>
      <c r="M108" s="325">
        <v>679</v>
      </c>
      <c r="N108" s="324">
        <v>1776</v>
      </c>
      <c r="O108" s="325">
        <v>669</v>
      </c>
      <c r="P108" s="325">
        <v>1107</v>
      </c>
      <c r="Q108" s="324">
        <v>1103</v>
      </c>
      <c r="R108" s="325">
        <v>355</v>
      </c>
      <c r="S108" s="326">
        <v>748</v>
      </c>
    </row>
    <row r="109" spans="1:19" s="304" customFormat="1" ht="13.5" customHeight="1">
      <c r="A109" s="309" t="s">
        <v>107</v>
      </c>
      <c r="B109" s="322">
        <v>18201</v>
      </c>
      <c r="C109" s="319">
        <v>6217</v>
      </c>
      <c r="D109" s="319">
        <v>11984</v>
      </c>
      <c r="E109" s="322">
        <v>2161</v>
      </c>
      <c r="F109" s="319">
        <v>864</v>
      </c>
      <c r="G109" s="319">
        <v>1297</v>
      </c>
      <c r="H109" s="322">
        <v>3625</v>
      </c>
      <c r="I109" s="319">
        <v>1243</v>
      </c>
      <c r="J109" s="319">
        <v>2382</v>
      </c>
      <c r="K109" s="322">
        <v>3373</v>
      </c>
      <c r="L109" s="319">
        <v>1229</v>
      </c>
      <c r="M109" s="319">
        <v>2144</v>
      </c>
      <c r="N109" s="322">
        <v>5622</v>
      </c>
      <c r="O109" s="319">
        <v>1904</v>
      </c>
      <c r="P109" s="319">
        <v>3718</v>
      </c>
      <c r="Q109" s="322">
        <v>3420</v>
      </c>
      <c r="R109" s="319">
        <v>977</v>
      </c>
      <c r="S109" s="323">
        <v>2443</v>
      </c>
    </row>
    <row r="110" spans="1:19" ht="13.5" customHeight="1">
      <c r="A110" s="305" t="s">
        <v>153</v>
      </c>
      <c r="B110" s="324">
        <v>4729</v>
      </c>
      <c r="C110" s="325">
        <v>1701</v>
      </c>
      <c r="D110" s="325">
        <v>3028</v>
      </c>
      <c r="E110" s="324">
        <v>573</v>
      </c>
      <c r="F110" s="325">
        <v>221</v>
      </c>
      <c r="G110" s="325">
        <v>352</v>
      </c>
      <c r="H110" s="324">
        <v>928</v>
      </c>
      <c r="I110" s="325">
        <v>343</v>
      </c>
      <c r="J110" s="325">
        <v>585</v>
      </c>
      <c r="K110" s="324">
        <v>870</v>
      </c>
      <c r="L110" s="325">
        <v>344</v>
      </c>
      <c r="M110" s="325">
        <v>526</v>
      </c>
      <c r="N110" s="324">
        <v>1472</v>
      </c>
      <c r="O110" s="325">
        <v>520</v>
      </c>
      <c r="P110" s="325">
        <v>952</v>
      </c>
      <c r="Q110" s="324">
        <v>886</v>
      </c>
      <c r="R110" s="325">
        <v>273</v>
      </c>
      <c r="S110" s="326">
        <v>613</v>
      </c>
    </row>
    <row r="111" spans="1:19" ht="13.5" customHeight="1">
      <c r="A111" s="305" t="s">
        <v>164</v>
      </c>
      <c r="B111" s="324">
        <v>4271</v>
      </c>
      <c r="C111" s="325">
        <v>1532</v>
      </c>
      <c r="D111" s="325">
        <v>2739</v>
      </c>
      <c r="E111" s="324">
        <v>519</v>
      </c>
      <c r="F111" s="325">
        <v>218</v>
      </c>
      <c r="G111" s="325">
        <v>301</v>
      </c>
      <c r="H111" s="324">
        <v>871</v>
      </c>
      <c r="I111" s="325">
        <v>306</v>
      </c>
      <c r="J111" s="325">
        <v>565</v>
      </c>
      <c r="K111" s="324">
        <v>807</v>
      </c>
      <c r="L111" s="325">
        <v>318</v>
      </c>
      <c r="M111" s="325">
        <v>489</v>
      </c>
      <c r="N111" s="324">
        <v>1303</v>
      </c>
      <c r="O111" s="325">
        <v>471</v>
      </c>
      <c r="P111" s="325">
        <v>832</v>
      </c>
      <c r="Q111" s="324">
        <v>771</v>
      </c>
      <c r="R111" s="325">
        <v>219</v>
      </c>
      <c r="S111" s="326">
        <v>552</v>
      </c>
    </row>
    <row r="112" spans="1:19" ht="13.5" customHeight="1">
      <c r="A112" s="305" t="s">
        <v>159</v>
      </c>
      <c r="B112" s="324">
        <v>3612</v>
      </c>
      <c r="C112" s="325">
        <v>1212</v>
      </c>
      <c r="D112" s="325">
        <v>2400</v>
      </c>
      <c r="E112" s="324">
        <v>410</v>
      </c>
      <c r="F112" s="325">
        <v>161</v>
      </c>
      <c r="G112" s="325">
        <v>249</v>
      </c>
      <c r="H112" s="324">
        <v>720</v>
      </c>
      <c r="I112" s="325">
        <v>220</v>
      </c>
      <c r="J112" s="325">
        <v>500</v>
      </c>
      <c r="K112" s="324">
        <v>668</v>
      </c>
      <c r="L112" s="325">
        <v>247</v>
      </c>
      <c r="M112" s="325">
        <v>421</v>
      </c>
      <c r="N112" s="324">
        <v>1114</v>
      </c>
      <c r="O112" s="325">
        <v>369</v>
      </c>
      <c r="P112" s="325">
        <v>745</v>
      </c>
      <c r="Q112" s="324">
        <v>700</v>
      </c>
      <c r="R112" s="325">
        <v>215</v>
      </c>
      <c r="S112" s="326">
        <v>485</v>
      </c>
    </row>
    <row r="113" spans="1:19" ht="13.5" customHeight="1">
      <c r="A113" s="305" t="s">
        <v>147</v>
      </c>
      <c r="B113" s="324">
        <v>3174</v>
      </c>
      <c r="C113" s="325">
        <v>1032</v>
      </c>
      <c r="D113" s="325">
        <v>2142</v>
      </c>
      <c r="E113" s="324">
        <v>368</v>
      </c>
      <c r="F113" s="325">
        <v>154</v>
      </c>
      <c r="G113" s="325">
        <v>214</v>
      </c>
      <c r="H113" s="324">
        <v>604</v>
      </c>
      <c r="I113" s="325">
        <v>200</v>
      </c>
      <c r="J113" s="325">
        <v>404</v>
      </c>
      <c r="K113" s="324">
        <v>602</v>
      </c>
      <c r="L113" s="325">
        <v>187</v>
      </c>
      <c r="M113" s="325">
        <v>415</v>
      </c>
      <c r="N113" s="324">
        <v>978</v>
      </c>
      <c r="O113" s="325">
        <v>321</v>
      </c>
      <c r="P113" s="325">
        <v>657</v>
      </c>
      <c r="Q113" s="324">
        <v>622</v>
      </c>
      <c r="R113" s="325">
        <v>170</v>
      </c>
      <c r="S113" s="326">
        <v>452</v>
      </c>
    </row>
    <row r="114" spans="1:19" ht="13.5" customHeight="1">
      <c r="A114" s="305" t="s">
        <v>157</v>
      </c>
      <c r="B114" s="324">
        <v>2415</v>
      </c>
      <c r="C114" s="325">
        <v>740</v>
      </c>
      <c r="D114" s="325">
        <v>1675</v>
      </c>
      <c r="E114" s="324">
        <v>291</v>
      </c>
      <c r="F114" s="325">
        <v>110</v>
      </c>
      <c r="G114" s="325">
        <v>181</v>
      </c>
      <c r="H114" s="324">
        <v>502</v>
      </c>
      <c r="I114" s="325">
        <v>174</v>
      </c>
      <c r="J114" s="325">
        <v>328</v>
      </c>
      <c r="K114" s="324">
        <v>426</v>
      </c>
      <c r="L114" s="325">
        <v>133</v>
      </c>
      <c r="M114" s="325">
        <v>293</v>
      </c>
      <c r="N114" s="324">
        <v>755</v>
      </c>
      <c r="O114" s="325">
        <v>223</v>
      </c>
      <c r="P114" s="325">
        <v>532</v>
      </c>
      <c r="Q114" s="324">
        <v>441</v>
      </c>
      <c r="R114" s="325">
        <v>100</v>
      </c>
      <c r="S114" s="326">
        <v>341</v>
      </c>
    </row>
    <row r="115" spans="1:19" s="304" customFormat="1" ht="13.5" customHeight="1">
      <c r="A115" s="309" t="s">
        <v>116</v>
      </c>
      <c r="B115" s="322">
        <v>6757</v>
      </c>
      <c r="C115" s="319">
        <v>1740</v>
      </c>
      <c r="D115" s="319">
        <v>5017</v>
      </c>
      <c r="E115" s="322">
        <v>730</v>
      </c>
      <c r="F115" s="319">
        <v>237</v>
      </c>
      <c r="G115" s="319">
        <v>493</v>
      </c>
      <c r="H115" s="322">
        <v>1380</v>
      </c>
      <c r="I115" s="319">
        <v>373</v>
      </c>
      <c r="J115" s="319">
        <v>1007</v>
      </c>
      <c r="K115" s="322">
        <v>1264</v>
      </c>
      <c r="L115" s="319">
        <v>335</v>
      </c>
      <c r="M115" s="319">
        <v>929</v>
      </c>
      <c r="N115" s="322">
        <v>2101</v>
      </c>
      <c r="O115" s="319">
        <v>531</v>
      </c>
      <c r="P115" s="319">
        <v>1570</v>
      </c>
      <c r="Q115" s="322">
        <v>1282</v>
      </c>
      <c r="R115" s="319">
        <v>264</v>
      </c>
      <c r="S115" s="323">
        <v>1018</v>
      </c>
    </row>
    <row r="116" spans="1:19" ht="13.5" customHeight="1">
      <c r="A116" s="305" t="s">
        <v>150</v>
      </c>
      <c r="B116" s="324">
        <v>2141</v>
      </c>
      <c r="C116" s="325">
        <v>616</v>
      </c>
      <c r="D116" s="325">
        <v>1525</v>
      </c>
      <c r="E116" s="324">
        <v>217</v>
      </c>
      <c r="F116" s="325">
        <v>68</v>
      </c>
      <c r="G116" s="325">
        <v>149</v>
      </c>
      <c r="H116" s="324">
        <v>422</v>
      </c>
      <c r="I116" s="325">
        <v>138</v>
      </c>
      <c r="J116" s="325">
        <v>284</v>
      </c>
      <c r="K116" s="324">
        <v>424</v>
      </c>
      <c r="L116" s="325">
        <v>121</v>
      </c>
      <c r="M116" s="325">
        <v>303</v>
      </c>
      <c r="N116" s="324">
        <v>669</v>
      </c>
      <c r="O116" s="325">
        <v>179</v>
      </c>
      <c r="P116" s="325">
        <v>490</v>
      </c>
      <c r="Q116" s="324">
        <v>409</v>
      </c>
      <c r="R116" s="325">
        <v>110</v>
      </c>
      <c r="S116" s="326">
        <v>299</v>
      </c>
    </row>
    <row r="117" spans="1:19" ht="13.5" customHeight="1">
      <c r="A117" s="305" t="s">
        <v>171</v>
      </c>
      <c r="B117" s="324">
        <v>1736</v>
      </c>
      <c r="C117" s="325">
        <v>472</v>
      </c>
      <c r="D117" s="325">
        <v>1264</v>
      </c>
      <c r="E117" s="324">
        <v>203</v>
      </c>
      <c r="F117" s="325">
        <v>77</v>
      </c>
      <c r="G117" s="325">
        <v>126</v>
      </c>
      <c r="H117" s="324">
        <v>348</v>
      </c>
      <c r="I117" s="325">
        <v>89</v>
      </c>
      <c r="J117" s="325">
        <v>259</v>
      </c>
      <c r="K117" s="324">
        <v>308</v>
      </c>
      <c r="L117" s="325">
        <v>92</v>
      </c>
      <c r="M117" s="325">
        <v>216</v>
      </c>
      <c r="N117" s="324">
        <v>522</v>
      </c>
      <c r="O117" s="325">
        <v>137</v>
      </c>
      <c r="P117" s="325">
        <v>385</v>
      </c>
      <c r="Q117" s="324">
        <v>355</v>
      </c>
      <c r="R117" s="325">
        <v>77</v>
      </c>
      <c r="S117" s="326">
        <v>278</v>
      </c>
    </row>
    <row r="118" spans="1:19" ht="13.5" customHeight="1">
      <c r="A118" s="305" t="s">
        <v>158</v>
      </c>
      <c r="B118" s="324">
        <v>1221</v>
      </c>
      <c r="C118" s="325">
        <v>284</v>
      </c>
      <c r="D118" s="325">
        <v>937</v>
      </c>
      <c r="E118" s="324">
        <v>127</v>
      </c>
      <c r="F118" s="325">
        <v>42</v>
      </c>
      <c r="G118" s="325">
        <v>85</v>
      </c>
      <c r="H118" s="324">
        <v>260</v>
      </c>
      <c r="I118" s="325">
        <v>60</v>
      </c>
      <c r="J118" s="325">
        <v>200</v>
      </c>
      <c r="K118" s="324">
        <v>238</v>
      </c>
      <c r="L118" s="325">
        <v>56</v>
      </c>
      <c r="M118" s="325">
        <v>182</v>
      </c>
      <c r="N118" s="324">
        <v>390</v>
      </c>
      <c r="O118" s="325">
        <v>95</v>
      </c>
      <c r="P118" s="325">
        <v>295</v>
      </c>
      <c r="Q118" s="324">
        <v>206</v>
      </c>
      <c r="R118" s="325">
        <v>31</v>
      </c>
      <c r="S118" s="326">
        <v>175</v>
      </c>
    </row>
    <row r="119" spans="1:19" ht="13.5" customHeight="1">
      <c r="A119" s="305" t="s">
        <v>154</v>
      </c>
      <c r="B119" s="324">
        <v>965</v>
      </c>
      <c r="C119" s="325">
        <v>224</v>
      </c>
      <c r="D119" s="325">
        <v>741</v>
      </c>
      <c r="E119" s="324">
        <v>110</v>
      </c>
      <c r="F119" s="325">
        <v>27</v>
      </c>
      <c r="G119" s="325">
        <v>83</v>
      </c>
      <c r="H119" s="324">
        <v>204</v>
      </c>
      <c r="I119" s="325">
        <v>51</v>
      </c>
      <c r="J119" s="325">
        <v>153</v>
      </c>
      <c r="K119" s="324">
        <v>172</v>
      </c>
      <c r="L119" s="325">
        <v>44</v>
      </c>
      <c r="M119" s="325">
        <v>128</v>
      </c>
      <c r="N119" s="324">
        <v>289</v>
      </c>
      <c r="O119" s="325">
        <v>73</v>
      </c>
      <c r="P119" s="325">
        <v>216</v>
      </c>
      <c r="Q119" s="324">
        <v>190</v>
      </c>
      <c r="R119" s="325">
        <v>29</v>
      </c>
      <c r="S119" s="326">
        <v>161</v>
      </c>
    </row>
    <row r="120" spans="1:19" ht="13.5" customHeight="1">
      <c r="A120" s="305" t="s">
        <v>148</v>
      </c>
      <c r="B120" s="324">
        <v>694</v>
      </c>
      <c r="C120" s="325">
        <v>144</v>
      </c>
      <c r="D120" s="325">
        <v>550</v>
      </c>
      <c r="E120" s="324">
        <v>73</v>
      </c>
      <c r="F120" s="325">
        <v>23</v>
      </c>
      <c r="G120" s="325">
        <v>50</v>
      </c>
      <c r="H120" s="324">
        <v>146</v>
      </c>
      <c r="I120" s="325">
        <v>35</v>
      </c>
      <c r="J120" s="325">
        <v>111</v>
      </c>
      <c r="K120" s="324">
        <v>122</v>
      </c>
      <c r="L120" s="325">
        <v>22</v>
      </c>
      <c r="M120" s="325">
        <v>100</v>
      </c>
      <c r="N120" s="324">
        <v>231</v>
      </c>
      <c r="O120" s="325">
        <v>47</v>
      </c>
      <c r="P120" s="325">
        <v>184</v>
      </c>
      <c r="Q120" s="324">
        <v>122</v>
      </c>
      <c r="R120" s="325">
        <v>17</v>
      </c>
      <c r="S120" s="326">
        <v>105</v>
      </c>
    </row>
    <row r="121" spans="1:19" s="304" customFormat="1" ht="13.5" customHeight="1">
      <c r="A121" s="309" t="s">
        <v>117</v>
      </c>
      <c r="B121" s="322">
        <v>1550</v>
      </c>
      <c r="C121" s="319">
        <v>275</v>
      </c>
      <c r="D121" s="319">
        <v>1275</v>
      </c>
      <c r="E121" s="322">
        <v>169</v>
      </c>
      <c r="F121" s="319">
        <v>35</v>
      </c>
      <c r="G121" s="319">
        <v>134</v>
      </c>
      <c r="H121" s="322">
        <v>318</v>
      </c>
      <c r="I121" s="319">
        <v>68</v>
      </c>
      <c r="J121" s="319">
        <v>250</v>
      </c>
      <c r="K121" s="322">
        <v>301</v>
      </c>
      <c r="L121" s="319">
        <v>53</v>
      </c>
      <c r="M121" s="319">
        <v>248</v>
      </c>
      <c r="N121" s="322">
        <v>457</v>
      </c>
      <c r="O121" s="319">
        <v>72</v>
      </c>
      <c r="P121" s="319">
        <v>385</v>
      </c>
      <c r="Q121" s="322">
        <v>305</v>
      </c>
      <c r="R121" s="319">
        <v>47</v>
      </c>
      <c r="S121" s="323">
        <v>258</v>
      </c>
    </row>
    <row r="122" spans="1:19" ht="13.5" customHeight="1">
      <c r="A122" s="305" t="s">
        <v>152</v>
      </c>
      <c r="B122" s="324">
        <v>565</v>
      </c>
      <c r="C122" s="325">
        <v>85</v>
      </c>
      <c r="D122" s="325">
        <v>480</v>
      </c>
      <c r="E122" s="324">
        <v>56</v>
      </c>
      <c r="F122" s="325">
        <v>9</v>
      </c>
      <c r="G122" s="325">
        <v>47</v>
      </c>
      <c r="H122" s="324">
        <v>107</v>
      </c>
      <c r="I122" s="325">
        <v>19</v>
      </c>
      <c r="J122" s="325">
        <v>88</v>
      </c>
      <c r="K122" s="324">
        <v>103</v>
      </c>
      <c r="L122" s="325">
        <v>17</v>
      </c>
      <c r="M122" s="325">
        <v>86</v>
      </c>
      <c r="N122" s="324">
        <v>177</v>
      </c>
      <c r="O122" s="325">
        <v>24</v>
      </c>
      <c r="P122" s="325">
        <v>153</v>
      </c>
      <c r="Q122" s="324">
        <v>122</v>
      </c>
      <c r="R122" s="325">
        <v>16</v>
      </c>
      <c r="S122" s="326">
        <v>106</v>
      </c>
    </row>
    <row r="123" spans="1:19" ht="13.5" customHeight="1">
      <c r="A123" s="305" t="s">
        <v>149</v>
      </c>
      <c r="B123" s="324">
        <v>441</v>
      </c>
      <c r="C123" s="325">
        <v>96</v>
      </c>
      <c r="D123" s="325">
        <v>345</v>
      </c>
      <c r="E123" s="324">
        <v>56</v>
      </c>
      <c r="F123" s="325">
        <v>15</v>
      </c>
      <c r="G123" s="325">
        <v>41</v>
      </c>
      <c r="H123" s="324">
        <v>94</v>
      </c>
      <c r="I123" s="325">
        <v>25</v>
      </c>
      <c r="J123" s="325">
        <v>69</v>
      </c>
      <c r="K123" s="324">
        <v>87</v>
      </c>
      <c r="L123" s="325">
        <v>19</v>
      </c>
      <c r="M123" s="325">
        <v>68</v>
      </c>
      <c r="N123" s="324">
        <v>116</v>
      </c>
      <c r="O123" s="325">
        <v>21</v>
      </c>
      <c r="P123" s="325">
        <v>95</v>
      </c>
      <c r="Q123" s="324">
        <v>88</v>
      </c>
      <c r="R123" s="325">
        <v>16</v>
      </c>
      <c r="S123" s="326">
        <v>72</v>
      </c>
    </row>
    <row r="124" spans="1:19" ht="13.5" customHeight="1">
      <c r="A124" s="305" t="s">
        <v>172</v>
      </c>
      <c r="B124" s="324">
        <v>259</v>
      </c>
      <c r="C124" s="325">
        <v>45</v>
      </c>
      <c r="D124" s="325">
        <v>214</v>
      </c>
      <c r="E124" s="324">
        <v>30</v>
      </c>
      <c r="F124" s="325">
        <v>6</v>
      </c>
      <c r="G124" s="325">
        <v>24</v>
      </c>
      <c r="H124" s="324">
        <v>54</v>
      </c>
      <c r="I124" s="325">
        <v>10</v>
      </c>
      <c r="J124" s="325">
        <v>44</v>
      </c>
      <c r="K124" s="324">
        <v>56</v>
      </c>
      <c r="L124" s="325">
        <v>11</v>
      </c>
      <c r="M124" s="325">
        <v>45</v>
      </c>
      <c r="N124" s="324">
        <v>74</v>
      </c>
      <c r="O124" s="325">
        <v>9</v>
      </c>
      <c r="P124" s="325">
        <v>65</v>
      </c>
      <c r="Q124" s="324">
        <v>45</v>
      </c>
      <c r="R124" s="325">
        <v>9</v>
      </c>
      <c r="S124" s="326">
        <v>36</v>
      </c>
    </row>
    <row r="125" spans="1:19" ht="13.5" customHeight="1">
      <c r="A125" s="305" t="s">
        <v>156</v>
      </c>
      <c r="B125" s="324">
        <v>167</v>
      </c>
      <c r="C125" s="325">
        <v>30</v>
      </c>
      <c r="D125" s="325">
        <v>137</v>
      </c>
      <c r="E125" s="324">
        <v>19</v>
      </c>
      <c r="F125" s="325">
        <v>4</v>
      </c>
      <c r="G125" s="325">
        <v>15</v>
      </c>
      <c r="H125" s="324">
        <v>40</v>
      </c>
      <c r="I125" s="325">
        <v>9</v>
      </c>
      <c r="J125" s="325">
        <v>31</v>
      </c>
      <c r="K125" s="324">
        <v>34</v>
      </c>
      <c r="L125" s="325">
        <v>4</v>
      </c>
      <c r="M125" s="325">
        <v>30</v>
      </c>
      <c r="N125" s="324">
        <v>46</v>
      </c>
      <c r="O125" s="325">
        <v>10</v>
      </c>
      <c r="P125" s="325">
        <v>36</v>
      </c>
      <c r="Q125" s="324">
        <v>28</v>
      </c>
      <c r="R125" s="325">
        <v>3</v>
      </c>
      <c r="S125" s="326">
        <v>25</v>
      </c>
    </row>
    <row r="126" spans="1:19" ht="13.5" customHeight="1">
      <c r="A126" s="305" t="s">
        <v>151</v>
      </c>
      <c r="B126" s="324">
        <v>118</v>
      </c>
      <c r="C126" s="325">
        <v>19</v>
      </c>
      <c r="D126" s="325">
        <v>99</v>
      </c>
      <c r="E126" s="324">
        <v>8</v>
      </c>
      <c r="F126" s="325">
        <v>1</v>
      </c>
      <c r="G126" s="325">
        <v>7</v>
      </c>
      <c r="H126" s="324">
        <v>23</v>
      </c>
      <c r="I126" s="325">
        <v>5</v>
      </c>
      <c r="J126" s="325">
        <v>18</v>
      </c>
      <c r="K126" s="324">
        <v>21</v>
      </c>
      <c r="L126" s="325">
        <v>2</v>
      </c>
      <c r="M126" s="325">
        <v>19</v>
      </c>
      <c r="N126" s="324">
        <v>44</v>
      </c>
      <c r="O126" s="325">
        <v>8</v>
      </c>
      <c r="P126" s="325">
        <v>36</v>
      </c>
      <c r="Q126" s="324">
        <v>22</v>
      </c>
      <c r="R126" s="325">
        <v>3</v>
      </c>
      <c r="S126" s="326">
        <v>19</v>
      </c>
    </row>
    <row r="127" spans="1:19" s="304" customFormat="1" ht="13.5" customHeight="1" thickBot="1">
      <c r="A127" s="312" t="s">
        <v>125</v>
      </c>
      <c r="B127" s="327">
        <v>186</v>
      </c>
      <c r="C127" s="328">
        <v>20</v>
      </c>
      <c r="D127" s="329">
        <v>166</v>
      </c>
      <c r="E127" s="327">
        <v>16</v>
      </c>
      <c r="F127" s="328">
        <v>3</v>
      </c>
      <c r="G127" s="329">
        <v>13</v>
      </c>
      <c r="H127" s="327">
        <v>40</v>
      </c>
      <c r="I127" s="328">
        <v>1</v>
      </c>
      <c r="J127" s="329">
        <v>39</v>
      </c>
      <c r="K127" s="327">
        <v>46</v>
      </c>
      <c r="L127" s="328">
        <v>8</v>
      </c>
      <c r="M127" s="329">
        <v>38</v>
      </c>
      <c r="N127" s="327">
        <v>48</v>
      </c>
      <c r="O127" s="328">
        <v>5</v>
      </c>
      <c r="P127" s="329">
        <v>43</v>
      </c>
      <c r="Q127" s="327">
        <v>36</v>
      </c>
      <c r="R127" s="328">
        <v>3</v>
      </c>
      <c r="S127" s="330">
        <v>33</v>
      </c>
    </row>
    <row r="128" spans="1:19" ht="15.75">
      <c r="B128" s="297"/>
      <c r="C128" s="317"/>
      <c r="D128" s="317"/>
    </row>
  </sheetData>
  <mergeCells count="7">
    <mergeCell ref="Q4:S4"/>
    <mergeCell ref="A1:G1"/>
    <mergeCell ref="B4:D4"/>
    <mergeCell ref="E4:G4"/>
    <mergeCell ref="H4:J4"/>
    <mergeCell ref="K4:M4"/>
    <mergeCell ref="N4:P4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A98DC-11D5-4C2E-812A-A7A5F206DF41}">
  <dimension ref="A1:S128"/>
  <sheetViews>
    <sheetView tabSelected="1" zoomScaleNormal="100" workbookViewId="0">
      <selection activeCell="A6" sqref="A6"/>
    </sheetView>
  </sheetViews>
  <sheetFormatPr defaultColWidth="8.88671875" defaultRowHeight="14.25"/>
  <cols>
    <col min="1" max="1" width="10.21875" style="287" customWidth="1"/>
    <col min="2" max="4" width="12.109375" style="286" customWidth="1"/>
    <col min="5" max="19" width="10.6640625" style="286" customWidth="1"/>
    <col min="20" max="16384" width="8.88671875" style="286"/>
  </cols>
  <sheetData>
    <row r="1" spans="1:19" ht="22.5">
      <c r="A1" s="334" t="s">
        <v>382</v>
      </c>
      <c r="B1" s="334"/>
      <c r="C1" s="334"/>
      <c r="D1" s="334"/>
      <c r="E1" s="334"/>
      <c r="F1" s="334"/>
      <c r="G1" s="334"/>
    </row>
    <row r="3" spans="1:19" ht="15" thickBot="1">
      <c r="S3" s="331" t="s">
        <v>371</v>
      </c>
    </row>
    <row r="4" spans="1:19" ht="24.75" customHeight="1">
      <c r="A4" s="289" t="s">
        <v>219</v>
      </c>
      <c r="B4" s="368" t="s">
        <v>361</v>
      </c>
      <c r="C4" s="368"/>
      <c r="D4" s="368"/>
      <c r="E4" s="369" t="s">
        <v>362</v>
      </c>
      <c r="F4" s="369"/>
      <c r="G4" s="369"/>
      <c r="H4" s="368" t="s">
        <v>363</v>
      </c>
      <c r="I4" s="368"/>
      <c r="J4" s="368"/>
      <c r="K4" s="369" t="s">
        <v>364</v>
      </c>
      <c r="L4" s="369"/>
      <c r="M4" s="369"/>
      <c r="N4" s="368" t="s">
        <v>365</v>
      </c>
      <c r="O4" s="368"/>
      <c r="P4" s="368"/>
      <c r="Q4" s="369" t="s">
        <v>366</v>
      </c>
      <c r="R4" s="369"/>
      <c r="S4" s="370"/>
    </row>
    <row r="5" spans="1:19" ht="24.75" customHeight="1" thickBot="1">
      <c r="A5" s="290" t="s">
        <v>343</v>
      </c>
      <c r="B5" s="291" t="s">
        <v>3</v>
      </c>
      <c r="C5" s="292" t="s">
        <v>1</v>
      </c>
      <c r="D5" s="292" t="s">
        <v>2</v>
      </c>
      <c r="E5" s="293" t="s">
        <v>3</v>
      </c>
      <c r="F5" s="293" t="s">
        <v>1</v>
      </c>
      <c r="G5" s="293" t="s">
        <v>2</v>
      </c>
      <c r="H5" s="292" t="s">
        <v>3</v>
      </c>
      <c r="I5" s="292" t="s">
        <v>1</v>
      </c>
      <c r="J5" s="292" t="s">
        <v>2</v>
      </c>
      <c r="K5" s="293" t="s">
        <v>3</v>
      </c>
      <c r="L5" s="293" t="s">
        <v>1</v>
      </c>
      <c r="M5" s="293" t="s">
        <v>2</v>
      </c>
      <c r="N5" s="292" t="s">
        <v>3</v>
      </c>
      <c r="O5" s="292" t="s">
        <v>1</v>
      </c>
      <c r="P5" s="292" t="s">
        <v>2</v>
      </c>
      <c r="Q5" s="293" t="s">
        <v>3</v>
      </c>
      <c r="R5" s="293" t="s">
        <v>1</v>
      </c>
      <c r="S5" s="294" t="s">
        <v>2</v>
      </c>
    </row>
    <row r="6" spans="1:19" s="300" customFormat="1" ht="25.5" customHeight="1" thickTop="1">
      <c r="A6" s="295" t="s">
        <v>213</v>
      </c>
      <c r="B6" s="318">
        <v>1385460</v>
      </c>
      <c r="C6" s="319">
        <v>683328</v>
      </c>
      <c r="D6" s="320">
        <v>702132</v>
      </c>
      <c r="E6" s="318">
        <v>105200</v>
      </c>
      <c r="F6" s="319">
        <v>51441</v>
      </c>
      <c r="G6" s="320">
        <v>53759</v>
      </c>
      <c r="H6" s="318">
        <v>274624</v>
      </c>
      <c r="I6" s="319">
        <v>134238</v>
      </c>
      <c r="J6" s="320">
        <v>140386</v>
      </c>
      <c r="K6" s="318">
        <v>205647</v>
      </c>
      <c r="L6" s="319">
        <v>98098</v>
      </c>
      <c r="M6" s="320">
        <v>107549</v>
      </c>
      <c r="N6" s="318">
        <v>416783</v>
      </c>
      <c r="O6" s="319">
        <v>205951</v>
      </c>
      <c r="P6" s="320">
        <v>210832</v>
      </c>
      <c r="Q6" s="318">
        <v>383206</v>
      </c>
      <c r="R6" s="319">
        <v>193600</v>
      </c>
      <c r="S6" s="321">
        <v>189606</v>
      </c>
    </row>
    <row r="7" spans="1:19" s="304" customFormat="1" ht="15.75" customHeight="1">
      <c r="A7" s="301" t="s">
        <v>56</v>
      </c>
      <c r="B7" s="322">
        <v>34414</v>
      </c>
      <c r="C7" s="319">
        <v>17507</v>
      </c>
      <c r="D7" s="319">
        <v>16907</v>
      </c>
      <c r="E7" s="322">
        <v>3081</v>
      </c>
      <c r="F7" s="319">
        <v>1585</v>
      </c>
      <c r="G7" s="319">
        <v>1496</v>
      </c>
      <c r="H7" s="322">
        <v>5728</v>
      </c>
      <c r="I7" s="319">
        <v>2909</v>
      </c>
      <c r="J7" s="319">
        <v>2819</v>
      </c>
      <c r="K7" s="322">
        <v>4573</v>
      </c>
      <c r="L7" s="319">
        <v>2351</v>
      </c>
      <c r="M7" s="319">
        <v>2222</v>
      </c>
      <c r="N7" s="322">
        <v>10675</v>
      </c>
      <c r="O7" s="319">
        <v>5491</v>
      </c>
      <c r="P7" s="319">
        <v>5184</v>
      </c>
      <c r="Q7" s="322">
        <v>10357</v>
      </c>
      <c r="R7" s="319">
        <v>5171</v>
      </c>
      <c r="S7" s="323">
        <v>5186</v>
      </c>
    </row>
    <row r="8" spans="1:19" ht="15.75" customHeight="1">
      <c r="A8" s="305" t="s">
        <v>345</v>
      </c>
      <c r="B8" s="324">
        <v>6978</v>
      </c>
      <c r="C8" s="325">
        <v>3566</v>
      </c>
      <c r="D8" s="325">
        <v>3412</v>
      </c>
      <c r="E8" s="324">
        <v>654</v>
      </c>
      <c r="F8" s="325">
        <v>341</v>
      </c>
      <c r="G8" s="325">
        <v>313</v>
      </c>
      <c r="H8" s="324">
        <v>1135</v>
      </c>
      <c r="I8" s="325">
        <v>578</v>
      </c>
      <c r="J8" s="325">
        <v>557</v>
      </c>
      <c r="K8" s="324">
        <v>920</v>
      </c>
      <c r="L8" s="325">
        <v>473</v>
      </c>
      <c r="M8" s="325">
        <v>447</v>
      </c>
      <c r="N8" s="324">
        <v>2202</v>
      </c>
      <c r="O8" s="325">
        <v>1144</v>
      </c>
      <c r="P8" s="325">
        <v>1058</v>
      </c>
      <c r="Q8" s="324">
        <v>2067</v>
      </c>
      <c r="R8" s="325">
        <v>1030</v>
      </c>
      <c r="S8" s="326">
        <v>1037</v>
      </c>
    </row>
    <row r="9" spans="1:19" ht="15.75" customHeight="1">
      <c r="A9" s="305" t="s">
        <v>347</v>
      </c>
      <c r="B9" s="324">
        <v>6565</v>
      </c>
      <c r="C9" s="325">
        <v>3294</v>
      </c>
      <c r="D9" s="325">
        <v>3271</v>
      </c>
      <c r="E9" s="324">
        <v>653</v>
      </c>
      <c r="F9" s="325">
        <v>330</v>
      </c>
      <c r="G9" s="325">
        <v>323</v>
      </c>
      <c r="H9" s="324">
        <v>1105</v>
      </c>
      <c r="I9" s="325">
        <v>562</v>
      </c>
      <c r="J9" s="325">
        <v>543</v>
      </c>
      <c r="K9" s="324">
        <v>814</v>
      </c>
      <c r="L9" s="325">
        <v>392</v>
      </c>
      <c r="M9" s="325">
        <v>422</v>
      </c>
      <c r="N9" s="324">
        <v>2065</v>
      </c>
      <c r="O9" s="325">
        <v>1055</v>
      </c>
      <c r="P9" s="325">
        <v>1010</v>
      </c>
      <c r="Q9" s="324">
        <v>1928</v>
      </c>
      <c r="R9" s="325">
        <v>955</v>
      </c>
      <c r="S9" s="326">
        <v>973</v>
      </c>
    </row>
    <row r="10" spans="1:19" ht="15.75" customHeight="1">
      <c r="A10" s="305" t="s">
        <v>338</v>
      </c>
      <c r="B10" s="324">
        <v>6220</v>
      </c>
      <c r="C10" s="325">
        <v>3159</v>
      </c>
      <c r="D10" s="325">
        <v>3061</v>
      </c>
      <c r="E10" s="324">
        <v>554</v>
      </c>
      <c r="F10" s="325">
        <v>291</v>
      </c>
      <c r="G10" s="325">
        <v>263</v>
      </c>
      <c r="H10" s="324">
        <v>1025</v>
      </c>
      <c r="I10" s="325">
        <v>517</v>
      </c>
      <c r="J10" s="325">
        <v>508</v>
      </c>
      <c r="K10" s="324">
        <v>810</v>
      </c>
      <c r="L10" s="325">
        <v>428</v>
      </c>
      <c r="M10" s="325">
        <v>382</v>
      </c>
      <c r="N10" s="324">
        <v>1928</v>
      </c>
      <c r="O10" s="325">
        <v>976</v>
      </c>
      <c r="P10" s="325">
        <v>952</v>
      </c>
      <c r="Q10" s="324">
        <v>1903</v>
      </c>
      <c r="R10" s="325">
        <v>947</v>
      </c>
      <c r="S10" s="326">
        <v>956</v>
      </c>
    </row>
    <row r="11" spans="1:19" ht="15.75" customHeight="1">
      <c r="A11" s="305" t="s">
        <v>344</v>
      </c>
      <c r="B11" s="324">
        <v>7046</v>
      </c>
      <c r="C11" s="325">
        <v>3641</v>
      </c>
      <c r="D11" s="325">
        <v>3405</v>
      </c>
      <c r="E11" s="324">
        <v>559</v>
      </c>
      <c r="F11" s="325">
        <v>282</v>
      </c>
      <c r="G11" s="325">
        <v>277</v>
      </c>
      <c r="H11" s="324">
        <v>1188</v>
      </c>
      <c r="I11" s="325">
        <v>600</v>
      </c>
      <c r="J11" s="325">
        <v>588</v>
      </c>
      <c r="K11" s="324">
        <v>996</v>
      </c>
      <c r="L11" s="325">
        <v>542</v>
      </c>
      <c r="M11" s="325">
        <v>454</v>
      </c>
      <c r="N11" s="324">
        <v>2128</v>
      </c>
      <c r="O11" s="325">
        <v>1105</v>
      </c>
      <c r="P11" s="325">
        <v>1023</v>
      </c>
      <c r="Q11" s="324">
        <v>2175</v>
      </c>
      <c r="R11" s="325">
        <v>1112</v>
      </c>
      <c r="S11" s="326">
        <v>1063</v>
      </c>
    </row>
    <row r="12" spans="1:19" ht="15.75" customHeight="1">
      <c r="A12" s="305" t="s">
        <v>339</v>
      </c>
      <c r="B12" s="324">
        <v>7605</v>
      </c>
      <c r="C12" s="325">
        <v>3847</v>
      </c>
      <c r="D12" s="325">
        <v>3758</v>
      </c>
      <c r="E12" s="324">
        <v>661</v>
      </c>
      <c r="F12" s="325">
        <v>341</v>
      </c>
      <c r="G12" s="325">
        <v>320</v>
      </c>
      <c r="H12" s="324">
        <v>1275</v>
      </c>
      <c r="I12" s="325">
        <v>652</v>
      </c>
      <c r="J12" s="325">
        <v>623</v>
      </c>
      <c r="K12" s="324">
        <v>1033</v>
      </c>
      <c r="L12" s="325">
        <v>516</v>
      </c>
      <c r="M12" s="325">
        <v>517</v>
      </c>
      <c r="N12" s="324">
        <v>2352</v>
      </c>
      <c r="O12" s="325">
        <v>1211</v>
      </c>
      <c r="P12" s="325">
        <v>1141</v>
      </c>
      <c r="Q12" s="324">
        <v>2284</v>
      </c>
      <c r="R12" s="325">
        <v>1127</v>
      </c>
      <c r="S12" s="326">
        <v>1157</v>
      </c>
    </row>
    <row r="13" spans="1:19" s="304" customFormat="1" ht="15.75" customHeight="1">
      <c r="A13" s="309" t="s">
        <v>50</v>
      </c>
      <c r="B13" s="322">
        <v>49013</v>
      </c>
      <c r="C13" s="319">
        <v>25039</v>
      </c>
      <c r="D13" s="319">
        <v>23974</v>
      </c>
      <c r="E13" s="322">
        <v>3454</v>
      </c>
      <c r="F13" s="319">
        <v>1771</v>
      </c>
      <c r="G13" s="319">
        <v>1683</v>
      </c>
      <c r="H13" s="322">
        <v>8570</v>
      </c>
      <c r="I13" s="319">
        <v>4461</v>
      </c>
      <c r="J13" s="319">
        <v>4109</v>
      </c>
      <c r="K13" s="322">
        <v>7668</v>
      </c>
      <c r="L13" s="319">
        <v>3859</v>
      </c>
      <c r="M13" s="319">
        <v>3809</v>
      </c>
      <c r="N13" s="322">
        <v>14439</v>
      </c>
      <c r="O13" s="319">
        <v>7363</v>
      </c>
      <c r="P13" s="319">
        <v>7076</v>
      </c>
      <c r="Q13" s="322">
        <v>14882</v>
      </c>
      <c r="R13" s="319">
        <v>7585</v>
      </c>
      <c r="S13" s="323">
        <v>7297</v>
      </c>
    </row>
    <row r="14" spans="1:19" ht="15.75" customHeight="1">
      <c r="A14" s="305" t="s">
        <v>346</v>
      </c>
      <c r="B14" s="324">
        <v>8183</v>
      </c>
      <c r="C14" s="325">
        <v>4209</v>
      </c>
      <c r="D14" s="325">
        <v>3974</v>
      </c>
      <c r="E14" s="324">
        <v>644</v>
      </c>
      <c r="F14" s="325">
        <v>327</v>
      </c>
      <c r="G14" s="325">
        <v>317</v>
      </c>
      <c r="H14" s="324">
        <v>1389</v>
      </c>
      <c r="I14" s="325">
        <v>729</v>
      </c>
      <c r="J14" s="325">
        <v>660</v>
      </c>
      <c r="K14" s="324">
        <v>1143</v>
      </c>
      <c r="L14" s="325">
        <v>576</v>
      </c>
      <c r="M14" s="325">
        <v>567</v>
      </c>
      <c r="N14" s="324">
        <v>2557</v>
      </c>
      <c r="O14" s="325">
        <v>1301</v>
      </c>
      <c r="P14" s="325">
        <v>1256</v>
      </c>
      <c r="Q14" s="324">
        <v>2450</v>
      </c>
      <c r="R14" s="325">
        <v>1276</v>
      </c>
      <c r="S14" s="326">
        <v>1174</v>
      </c>
    </row>
    <row r="15" spans="1:19" ht="15.75" customHeight="1">
      <c r="A15" s="305" t="s">
        <v>340</v>
      </c>
      <c r="B15" s="324">
        <v>8827</v>
      </c>
      <c r="C15" s="325">
        <v>4417</v>
      </c>
      <c r="D15" s="325">
        <v>4410</v>
      </c>
      <c r="E15" s="324">
        <v>621</v>
      </c>
      <c r="F15" s="325">
        <v>315</v>
      </c>
      <c r="G15" s="325">
        <v>306</v>
      </c>
      <c r="H15" s="324">
        <v>1567</v>
      </c>
      <c r="I15" s="325">
        <v>790</v>
      </c>
      <c r="J15" s="325">
        <v>777</v>
      </c>
      <c r="K15" s="324">
        <v>1399</v>
      </c>
      <c r="L15" s="325">
        <v>688</v>
      </c>
      <c r="M15" s="325">
        <v>711</v>
      </c>
      <c r="N15" s="324">
        <v>2573</v>
      </c>
      <c r="O15" s="325">
        <v>1305</v>
      </c>
      <c r="P15" s="325">
        <v>1268</v>
      </c>
      <c r="Q15" s="324">
        <v>2667</v>
      </c>
      <c r="R15" s="325">
        <v>1319</v>
      </c>
      <c r="S15" s="326">
        <v>1348</v>
      </c>
    </row>
    <row r="16" spans="1:19" ht="15.75" customHeight="1">
      <c r="A16" s="305" t="s">
        <v>337</v>
      </c>
      <c r="B16" s="324">
        <v>9639</v>
      </c>
      <c r="C16" s="325">
        <v>4916</v>
      </c>
      <c r="D16" s="325">
        <v>4723</v>
      </c>
      <c r="E16" s="324">
        <v>703</v>
      </c>
      <c r="F16" s="325">
        <v>344</v>
      </c>
      <c r="G16" s="325">
        <v>359</v>
      </c>
      <c r="H16" s="324">
        <v>1684</v>
      </c>
      <c r="I16" s="325">
        <v>868</v>
      </c>
      <c r="J16" s="325">
        <v>816</v>
      </c>
      <c r="K16" s="324">
        <v>1529</v>
      </c>
      <c r="L16" s="325">
        <v>767</v>
      </c>
      <c r="M16" s="325">
        <v>762</v>
      </c>
      <c r="N16" s="324">
        <v>2825</v>
      </c>
      <c r="O16" s="325">
        <v>1426</v>
      </c>
      <c r="P16" s="325">
        <v>1399</v>
      </c>
      <c r="Q16" s="324">
        <v>2898</v>
      </c>
      <c r="R16" s="325">
        <v>1511</v>
      </c>
      <c r="S16" s="326">
        <v>1387</v>
      </c>
    </row>
    <row r="17" spans="1:19" ht="15.75" customHeight="1">
      <c r="A17" s="305" t="s">
        <v>342</v>
      </c>
      <c r="B17" s="324">
        <v>10589</v>
      </c>
      <c r="C17" s="325">
        <v>5455</v>
      </c>
      <c r="D17" s="325">
        <v>5134</v>
      </c>
      <c r="E17" s="324">
        <v>714</v>
      </c>
      <c r="F17" s="325">
        <v>371</v>
      </c>
      <c r="G17" s="325">
        <v>343</v>
      </c>
      <c r="H17" s="324">
        <v>1884</v>
      </c>
      <c r="I17" s="325">
        <v>996</v>
      </c>
      <c r="J17" s="325">
        <v>888</v>
      </c>
      <c r="K17" s="324">
        <v>1680</v>
      </c>
      <c r="L17" s="325">
        <v>847</v>
      </c>
      <c r="M17" s="325">
        <v>833</v>
      </c>
      <c r="N17" s="324">
        <v>3126</v>
      </c>
      <c r="O17" s="325">
        <v>1593</v>
      </c>
      <c r="P17" s="325">
        <v>1533</v>
      </c>
      <c r="Q17" s="324">
        <v>3185</v>
      </c>
      <c r="R17" s="325">
        <v>1648</v>
      </c>
      <c r="S17" s="326">
        <v>1537</v>
      </c>
    </row>
    <row r="18" spans="1:19" ht="15.75" customHeight="1">
      <c r="A18" s="305" t="s">
        <v>341</v>
      </c>
      <c r="B18" s="324">
        <v>11775</v>
      </c>
      <c r="C18" s="325">
        <v>6042</v>
      </c>
      <c r="D18" s="325">
        <v>5733</v>
      </c>
      <c r="E18" s="324">
        <v>772</v>
      </c>
      <c r="F18" s="325">
        <v>414</v>
      </c>
      <c r="G18" s="325">
        <v>358</v>
      </c>
      <c r="H18" s="324">
        <v>2046</v>
      </c>
      <c r="I18" s="325">
        <v>1078</v>
      </c>
      <c r="J18" s="325">
        <v>968</v>
      </c>
      <c r="K18" s="324">
        <v>1917</v>
      </c>
      <c r="L18" s="325">
        <v>981</v>
      </c>
      <c r="M18" s="325">
        <v>936</v>
      </c>
      <c r="N18" s="324">
        <v>3358</v>
      </c>
      <c r="O18" s="325">
        <v>1738</v>
      </c>
      <c r="P18" s="325">
        <v>1620</v>
      </c>
      <c r="Q18" s="324">
        <v>3682</v>
      </c>
      <c r="R18" s="325">
        <v>1831</v>
      </c>
      <c r="S18" s="326">
        <v>1851</v>
      </c>
    </row>
    <row r="19" spans="1:19" s="304" customFormat="1" ht="15.75" customHeight="1">
      <c r="A19" s="309" t="s">
        <v>44</v>
      </c>
      <c r="B19" s="322">
        <v>69417</v>
      </c>
      <c r="C19" s="319">
        <v>35636</v>
      </c>
      <c r="D19" s="319">
        <v>33781</v>
      </c>
      <c r="E19" s="322">
        <v>3902</v>
      </c>
      <c r="F19" s="319">
        <v>2009</v>
      </c>
      <c r="G19" s="319">
        <v>1893</v>
      </c>
      <c r="H19" s="322">
        <v>12550</v>
      </c>
      <c r="I19" s="319">
        <v>6582</v>
      </c>
      <c r="J19" s="319">
        <v>5968</v>
      </c>
      <c r="K19" s="322">
        <v>11705</v>
      </c>
      <c r="L19" s="319">
        <v>5805</v>
      </c>
      <c r="M19" s="319">
        <v>5900</v>
      </c>
      <c r="N19" s="322">
        <v>19219</v>
      </c>
      <c r="O19" s="319">
        <v>9865</v>
      </c>
      <c r="P19" s="319">
        <v>9354</v>
      </c>
      <c r="Q19" s="322">
        <v>22041</v>
      </c>
      <c r="R19" s="319">
        <v>11375</v>
      </c>
      <c r="S19" s="323">
        <v>10666</v>
      </c>
    </row>
    <row r="20" spans="1:19" ht="15.75" customHeight="1">
      <c r="A20" s="305" t="s">
        <v>204</v>
      </c>
      <c r="B20" s="324">
        <v>13162</v>
      </c>
      <c r="C20" s="325">
        <v>6698</v>
      </c>
      <c r="D20" s="325">
        <v>6464</v>
      </c>
      <c r="E20" s="324">
        <v>792</v>
      </c>
      <c r="F20" s="325">
        <v>415</v>
      </c>
      <c r="G20" s="325">
        <v>377</v>
      </c>
      <c r="H20" s="324">
        <v>2312</v>
      </c>
      <c r="I20" s="325">
        <v>1176</v>
      </c>
      <c r="J20" s="325">
        <v>1136</v>
      </c>
      <c r="K20" s="324">
        <v>2152</v>
      </c>
      <c r="L20" s="325">
        <v>1060</v>
      </c>
      <c r="M20" s="325">
        <v>1092</v>
      </c>
      <c r="N20" s="324">
        <v>3742</v>
      </c>
      <c r="O20" s="325">
        <v>1899</v>
      </c>
      <c r="P20" s="325">
        <v>1843</v>
      </c>
      <c r="Q20" s="324">
        <v>4164</v>
      </c>
      <c r="R20" s="325">
        <v>2148</v>
      </c>
      <c r="S20" s="326">
        <v>2016</v>
      </c>
    </row>
    <row r="21" spans="1:19" ht="15.75" customHeight="1">
      <c r="A21" s="305" t="s">
        <v>214</v>
      </c>
      <c r="B21" s="324">
        <v>13439</v>
      </c>
      <c r="C21" s="325">
        <v>6931</v>
      </c>
      <c r="D21" s="325">
        <v>6508</v>
      </c>
      <c r="E21" s="324">
        <v>852</v>
      </c>
      <c r="F21" s="325">
        <v>446</v>
      </c>
      <c r="G21" s="325">
        <v>406</v>
      </c>
      <c r="H21" s="324">
        <v>2410</v>
      </c>
      <c r="I21" s="325">
        <v>1278</v>
      </c>
      <c r="J21" s="325">
        <v>1132</v>
      </c>
      <c r="K21" s="324">
        <v>2282</v>
      </c>
      <c r="L21" s="325">
        <v>1144</v>
      </c>
      <c r="M21" s="325">
        <v>1138</v>
      </c>
      <c r="N21" s="324">
        <v>3740</v>
      </c>
      <c r="O21" s="325">
        <v>1934</v>
      </c>
      <c r="P21" s="325">
        <v>1806</v>
      </c>
      <c r="Q21" s="324">
        <v>4155</v>
      </c>
      <c r="R21" s="325">
        <v>2129</v>
      </c>
      <c r="S21" s="326">
        <v>2026</v>
      </c>
    </row>
    <row r="22" spans="1:19" ht="15.75" customHeight="1">
      <c r="A22" s="305" t="s">
        <v>206</v>
      </c>
      <c r="B22" s="324">
        <v>13515</v>
      </c>
      <c r="C22" s="325">
        <v>6889</v>
      </c>
      <c r="D22" s="325">
        <v>6626</v>
      </c>
      <c r="E22" s="324">
        <v>734</v>
      </c>
      <c r="F22" s="325">
        <v>371</v>
      </c>
      <c r="G22" s="325">
        <v>363</v>
      </c>
      <c r="H22" s="324">
        <v>2455</v>
      </c>
      <c r="I22" s="325">
        <v>1298</v>
      </c>
      <c r="J22" s="325">
        <v>1157</v>
      </c>
      <c r="K22" s="324">
        <v>2373</v>
      </c>
      <c r="L22" s="325">
        <v>1174</v>
      </c>
      <c r="M22" s="325">
        <v>1199</v>
      </c>
      <c r="N22" s="324">
        <v>3743</v>
      </c>
      <c r="O22" s="325">
        <v>1881</v>
      </c>
      <c r="P22" s="325">
        <v>1862</v>
      </c>
      <c r="Q22" s="324">
        <v>4210</v>
      </c>
      <c r="R22" s="325">
        <v>2165</v>
      </c>
      <c r="S22" s="326">
        <v>2045</v>
      </c>
    </row>
    <row r="23" spans="1:19" ht="15.75" customHeight="1">
      <c r="A23" s="305" t="s">
        <v>198</v>
      </c>
      <c r="B23" s="324">
        <v>14590</v>
      </c>
      <c r="C23" s="325">
        <v>7607</v>
      </c>
      <c r="D23" s="325">
        <v>6983</v>
      </c>
      <c r="E23" s="324">
        <v>788</v>
      </c>
      <c r="F23" s="325">
        <v>402</v>
      </c>
      <c r="G23" s="325">
        <v>386</v>
      </c>
      <c r="H23" s="324">
        <v>2705</v>
      </c>
      <c r="I23" s="325">
        <v>1432</v>
      </c>
      <c r="J23" s="325">
        <v>1273</v>
      </c>
      <c r="K23" s="324">
        <v>2436</v>
      </c>
      <c r="L23" s="325">
        <v>1240</v>
      </c>
      <c r="M23" s="325">
        <v>1196</v>
      </c>
      <c r="N23" s="324">
        <v>3938</v>
      </c>
      <c r="O23" s="325">
        <v>2101</v>
      </c>
      <c r="P23" s="325">
        <v>1837</v>
      </c>
      <c r="Q23" s="324">
        <v>4723</v>
      </c>
      <c r="R23" s="325">
        <v>2432</v>
      </c>
      <c r="S23" s="326">
        <v>2291</v>
      </c>
    </row>
    <row r="24" spans="1:19" ht="15.75" customHeight="1">
      <c r="A24" s="305" t="s">
        <v>205</v>
      </c>
      <c r="B24" s="324">
        <v>14711</v>
      </c>
      <c r="C24" s="325">
        <v>7511</v>
      </c>
      <c r="D24" s="325">
        <v>7200</v>
      </c>
      <c r="E24" s="324">
        <v>736</v>
      </c>
      <c r="F24" s="325">
        <v>375</v>
      </c>
      <c r="G24" s="325">
        <v>361</v>
      </c>
      <c r="H24" s="324">
        <v>2668</v>
      </c>
      <c r="I24" s="325">
        <v>1398</v>
      </c>
      <c r="J24" s="325">
        <v>1270</v>
      </c>
      <c r="K24" s="324">
        <v>2462</v>
      </c>
      <c r="L24" s="325">
        <v>1187</v>
      </c>
      <c r="M24" s="325">
        <v>1275</v>
      </c>
      <c r="N24" s="324">
        <v>4056</v>
      </c>
      <c r="O24" s="325">
        <v>2050</v>
      </c>
      <c r="P24" s="325">
        <v>2006</v>
      </c>
      <c r="Q24" s="324">
        <v>4789</v>
      </c>
      <c r="R24" s="325">
        <v>2501</v>
      </c>
      <c r="S24" s="326">
        <v>2288</v>
      </c>
    </row>
    <row r="25" spans="1:19" s="304" customFormat="1" ht="15.75" customHeight="1">
      <c r="A25" s="309" t="s">
        <v>38</v>
      </c>
      <c r="B25" s="322">
        <v>73468</v>
      </c>
      <c r="C25" s="319">
        <v>37890</v>
      </c>
      <c r="D25" s="319">
        <v>35578</v>
      </c>
      <c r="E25" s="322">
        <v>3859</v>
      </c>
      <c r="F25" s="319">
        <v>1940</v>
      </c>
      <c r="G25" s="319">
        <v>1919</v>
      </c>
      <c r="H25" s="322">
        <v>13795</v>
      </c>
      <c r="I25" s="319">
        <v>7213</v>
      </c>
      <c r="J25" s="319">
        <v>6582</v>
      </c>
      <c r="K25" s="322">
        <v>11252</v>
      </c>
      <c r="L25" s="319">
        <v>5592</v>
      </c>
      <c r="M25" s="319">
        <v>5660</v>
      </c>
      <c r="N25" s="322">
        <v>20087</v>
      </c>
      <c r="O25" s="319">
        <v>10575</v>
      </c>
      <c r="P25" s="319">
        <v>9512</v>
      </c>
      <c r="Q25" s="322">
        <v>24475</v>
      </c>
      <c r="R25" s="319">
        <v>12570</v>
      </c>
      <c r="S25" s="323">
        <v>11905</v>
      </c>
    </row>
    <row r="26" spans="1:19" ht="15.75" customHeight="1">
      <c r="A26" s="305" t="s">
        <v>200</v>
      </c>
      <c r="B26" s="324">
        <v>15106</v>
      </c>
      <c r="C26" s="325">
        <v>7771</v>
      </c>
      <c r="D26" s="325">
        <v>7335</v>
      </c>
      <c r="E26" s="324">
        <v>795</v>
      </c>
      <c r="F26" s="325">
        <v>419</v>
      </c>
      <c r="G26" s="325">
        <v>376</v>
      </c>
      <c r="H26" s="324">
        <v>2747</v>
      </c>
      <c r="I26" s="325">
        <v>1445</v>
      </c>
      <c r="J26" s="325">
        <v>1302</v>
      </c>
      <c r="K26" s="324">
        <v>2411</v>
      </c>
      <c r="L26" s="325">
        <v>1185</v>
      </c>
      <c r="M26" s="325">
        <v>1226</v>
      </c>
      <c r="N26" s="324">
        <v>4067</v>
      </c>
      <c r="O26" s="325">
        <v>2100</v>
      </c>
      <c r="P26" s="325">
        <v>1967</v>
      </c>
      <c r="Q26" s="324">
        <v>5086</v>
      </c>
      <c r="R26" s="325">
        <v>2622</v>
      </c>
      <c r="S26" s="326">
        <v>2464</v>
      </c>
    </row>
    <row r="27" spans="1:19" ht="15.75" customHeight="1">
      <c r="A27" s="305" t="s">
        <v>215</v>
      </c>
      <c r="B27" s="324">
        <v>14134</v>
      </c>
      <c r="C27" s="325">
        <v>7286</v>
      </c>
      <c r="D27" s="325">
        <v>6848</v>
      </c>
      <c r="E27" s="324">
        <v>680</v>
      </c>
      <c r="F27" s="325">
        <v>343</v>
      </c>
      <c r="G27" s="325">
        <v>337</v>
      </c>
      <c r="H27" s="324">
        <v>2597</v>
      </c>
      <c r="I27" s="325">
        <v>1359</v>
      </c>
      <c r="J27" s="325">
        <v>1238</v>
      </c>
      <c r="K27" s="324">
        <v>2248</v>
      </c>
      <c r="L27" s="325">
        <v>1119</v>
      </c>
      <c r="M27" s="325">
        <v>1129</v>
      </c>
      <c r="N27" s="324">
        <v>3939</v>
      </c>
      <c r="O27" s="325">
        <v>2046</v>
      </c>
      <c r="P27" s="325">
        <v>1893</v>
      </c>
      <c r="Q27" s="324">
        <v>4670</v>
      </c>
      <c r="R27" s="325">
        <v>2419</v>
      </c>
      <c r="S27" s="326">
        <v>2251</v>
      </c>
    </row>
    <row r="28" spans="1:19" ht="15.75" customHeight="1">
      <c r="A28" s="305" t="s">
        <v>201</v>
      </c>
      <c r="B28" s="324">
        <v>14424</v>
      </c>
      <c r="C28" s="325">
        <v>7354</v>
      </c>
      <c r="D28" s="325">
        <v>7070</v>
      </c>
      <c r="E28" s="324">
        <v>666</v>
      </c>
      <c r="F28" s="325">
        <v>330</v>
      </c>
      <c r="G28" s="325">
        <v>336</v>
      </c>
      <c r="H28" s="324">
        <v>2771</v>
      </c>
      <c r="I28" s="325">
        <v>1431</v>
      </c>
      <c r="J28" s="325">
        <v>1340</v>
      </c>
      <c r="K28" s="324">
        <v>2204</v>
      </c>
      <c r="L28" s="325">
        <v>1119</v>
      </c>
      <c r="M28" s="325">
        <v>1085</v>
      </c>
      <c r="N28" s="324">
        <v>3960</v>
      </c>
      <c r="O28" s="325">
        <v>2070</v>
      </c>
      <c r="P28" s="325">
        <v>1890</v>
      </c>
      <c r="Q28" s="324">
        <v>4823</v>
      </c>
      <c r="R28" s="325">
        <v>2404</v>
      </c>
      <c r="S28" s="326">
        <v>2419</v>
      </c>
    </row>
    <row r="29" spans="1:19" ht="15.75" customHeight="1">
      <c r="A29" s="305" t="s">
        <v>210</v>
      </c>
      <c r="B29" s="324">
        <v>15272</v>
      </c>
      <c r="C29" s="325">
        <v>7957</v>
      </c>
      <c r="D29" s="325">
        <v>7315</v>
      </c>
      <c r="E29" s="324">
        <v>818</v>
      </c>
      <c r="F29" s="325">
        <v>408</v>
      </c>
      <c r="G29" s="325">
        <v>410</v>
      </c>
      <c r="H29" s="324">
        <v>2875</v>
      </c>
      <c r="I29" s="325">
        <v>1516</v>
      </c>
      <c r="J29" s="325">
        <v>1359</v>
      </c>
      <c r="K29" s="324">
        <v>2244</v>
      </c>
      <c r="L29" s="325">
        <v>1097</v>
      </c>
      <c r="M29" s="325">
        <v>1147</v>
      </c>
      <c r="N29" s="324">
        <v>4174</v>
      </c>
      <c r="O29" s="325">
        <v>2279</v>
      </c>
      <c r="P29" s="325">
        <v>1895</v>
      </c>
      <c r="Q29" s="324">
        <v>5161</v>
      </c>
      <c r="R29" s="325">
        <v>2657</v>
      </c>
      <c r="S29" s="326">
        <v>2504</v>
      </c>
    </row>
    <row r="30" spans="1:19" ht="15.75" customHeight="1">
      <c r="A30" s="305" t="s">
        <v>209</v>
      </c>
      <c r="B30" s="324">
        <v>14532</v>
      </c>
      <c r="C30" s="325">
        <v>7522</v>
      </c>
      <c r="D30" s="325">
        <v>7010</v>
      </c>
      <c r="E30" s="324">
        <v>900</v>
      </c>
      <c r="F30" s="325">
        <v>440</v>
      </c>
      <c r="G30" s="325">
        <v>460</v>
      </c>
      <c r="H30" s="324">
        <v>2805</v>
      </c>
      <c r="I30" s="325">
        <v>1462</v>
      </c>
      <c r="J30" s="325">
        <v>1343</v>
      </c>
      <c r="K30" s="324">
        <v>2145</v>
      </c>
      <c r="L30" s="325">
        <v>1072</v>
      </c>
      <c r="M30" s="325">
        <v>1073</v>
      </c>
      <c r="N30" s="324">
        <v>3947</v>
      </c>
      <c r="O30" s="325">
        <v>2080</v>
      </c>
      <c r="P30" s="325">
        <v>1867</v>
      </c>
      <c r="Q30" s="324">
        <v>4735</v>
      </c>
      <c r="R30" s="325">
        <v>2468</v>
      </c>
      <c r="S30" s="326">
        <v>2267</v>
      </c>
    </row>
    <row r="31" spans="1:19" s="304" customFormat="1" ht="16.5" customHeight="1">
      <c r="A31" s="309" t="s">
        <v>32</v>
      </c>
      <c r="B31" s="322">
        <v>74855</v>
      </c>
      <c r="C31" s="319">
        <v>39037</v>
      </c>
      <c r="D31" s="319">
        <v>35818</v>
      </c>
      <c r="E31" s="322">
        <v>6009</v>
      </c>
      <c r="F31" s="319">
        <v>2992</v>
      </c>
      <c r="G31" s="319">
        <v>3017</v>
      </c>
      <c r="H31" s="322">
        <v>14999</v>
      </c>
      <c r="I31" s="319">
        <v>7752</v>
      </c>
      <c r="J31" s="319">
        <v>7247</v>
      </c>
      <c r="K31" s="322">
        <v>9680</v>
      </c>
      <c r="L31" s="319">
        <v>4988</v>
      </c>
      <c r="M31" s="319">
        <v>4692</v>
      </c>
      <c r="N31" s="322">
        <v>21756</v>
      </c>
      <c r="O31" s="319">
        <v>11428</v>
      </c>
      <c r="P31" s="319">
        <v>10328</v>
      </c>
      <c r="Q31" s="322">
        <v>22411</v>
      </c>
      <c r="R31" s="319">
        <v>11877</v>
      </c>
      <c r="S31" s="323">
        <v>10534</v>
      </c>
    </row>
    <row r="32" spans="1:19" ht="16.5" customHeight="1">
      <c r="A32" s="305" t="s">
        <v>203</v>
      </c>
      <c r="B32" s="324">
        <v>13992</v>
      </c>
      <c r="C32" s="325">
        <v>7218</v>
      </c>
      <c r="D32" s="325">
        <v>6774</v>
      </c>
      <c r="E32" s="324">
        <v>945</v>
      </c>
      <c r="F32" s="325">
        <v>416</v>
      </c>
      <c r="G32" s="325">
        <v>529</v>
      </c>
      <c r="H32" s="324">
        <v>2730</v>
      </c>
      <c r="I32" s="325">
        <v>1475</v>
      </c>
      <c r="J32" s="325">
        <v>1255</v>
      </c>
      <c r="K32" s="324">
        <v>1936</v>
      </c>
      <c r="L32" s="325">
        <v>980</v>
      </c>
      <c r="M32" s="325">
        <v>956</v>
      </c>
      <c r="N32" s="324">
        <v>3900</v>
      </c>
      <c r="O32" s="325">
        <v>2023</v>
      </c>
      <c r="P32" s="325">
        <v>1877</v>
      </c>
      <c r="Q32" s="324">
        <v>4481</v>
      </c>
      <c r="R32" s="325">
        <v>2324</v>
      </c>
      <c r="S32" s="326">
        <v>2157</v>
      </c>
    </row>
    <row r="33" spans="1:19" ht="16.5" customHeight="1">
      <c r="A33" s="305" t="s">
        <v>208</v>
      </c>
      <c r="B33" s="324">
        <v>14384</v>
      </c>
      <c r="C33" s="325">
        <v>7405</v>
      </c>
      <c r="D33" s="325">
        <v>6979</v>
      </c>
      <c r="E33" s="324">
        <v>1135</v>
      </c>
      <c r="F33" s="325">
        <v>526</v>
      </c>
      <c r="G33" s="325">
        <v>609</v>
      </c>
      <c r="H33" s="324">
        <v>2798</v>
      </c>
      <c r="I33" s="325">
        <v>1394</v>
      </c>
      <c r="J33" s="325">
        <v>1404</v>
      </c>
      <c r="K33" s="324">
        <v>1908</v>
      </c>
      <c r="L33" s="325">
        <v>981</v>
      </c>
      <c r="M33" s="325">
        <v>927</v>
      </c>
      <c r="N33" s="324">
        <v>4147</v>
      </c>
      <c r="O33" s="325">
        <v>2177</v>
      </c>
      <c r="P33" s="325">
        <v>1970</v>
      </c>
      <c r="Q33" s="324">
        <v>4396</v>
      </c>
      <c r="R33" s="325">
        <v>2327</v>
      </c>
      <c r="S33" s="326">
        <v>2069</v>
      </c>
    </row>
    <row r="34" spans="1:19" ht="16.5" customHeight="1">
      <c r="A34" s="305" t="s">
        <v>207</v>
      </c>
      <c r="B34" s="324">
        <v>15266</v>
      </c>
      <c r="C34" s="325">
        <v>7894</v>
      </c>
      <c r="D34" s="325">
        <v>7372</v>
      </c>
      <c r="E34" s="324">
        <v>1322</v>
      </c>
      <c r="F34" s="325">
        <v>683</v>
      </c>
      <c r="G34" s="325">
        <v>639</v>
      </c>
      <c r="H34" s="324">
        <v>3087</v>
      </c>
      <c r="I34" s="325">
        <v>1579</v>
      </c>
      <c r="J34" s="325">
        <v>1508</v>
      </c>
      <c r="K34" s="324">
        <v>1945</v>
      </c>
      <c r="L34" s="325">
        <v>997</v>
      </c>
      <c r="M34" s="325">
        <v>948</v>
      </c>
      <c r="N34" s="324">
        <v>4420</v>
      </c>
      <c r="O34" s="325">
        <v>2261</v>
      </c>
      <c r="P34" s="325">
        <v>2159</v>
      </c>
      <c r="Q34" s="324">
        <v>4492</v>
      </c>
      <c r="R34" s="325">
        <v>2374</v>
      </c>
      <c r="S34" s="326">
        <v>2118</v>
      </c>
    </row>
    <row r="35" spans="1:19" ht="16.5" customHeight="1">
      <c r="A35" s="305" t="s">
        <v>225</v>
      </c>
      <c r="B35" s="324">
        <v>15202</v>
      </c>
      <c r="C35" s="325">
        <v>8052</v>
      </c>
      <c r="D35" s="325">
        <v>7150</v>
      </c>
      <c r="E35" s="324">
        <v>1306</v>
      </c>
      <c r="F35" s="325">
        <v>704</v>
      </c>
      <c r="G35" s="325">
        <v>602</v>
      </c>
      <c r="H35" s="324">
        <v>3039</v>
      </c>
      <c r="I35" s="325">
        <v>1541</v>
      </c>
      <c r="J35" s="325">
        <v>1498</v>
      </c>
      <c r="K35" s="324">
        <v>1902</v>
      </c>
      <c r="L35" s="325">
        <v>998</v>
      </c>
      <c r="M35" s="325">
        <v>904</v>
      </c>
      <c r="N35" s="324">
        <v>4550</v>
      </c>
      <c r="O35" s="325">
        <v>2454</v>
      </c>
      <c r="P35" s="325">
        <v>2096</v>
      </c>
      <c r="Q35" s="324">
        <v>4405</v>
      </c>
      <c r="R35" s="325">
        <v>2355</v>
      </c>
      <c r="S35" s="326">
        <v>2050</v>
      </c>
    </row>
    <row r="36" spans="1:19" ht="16.5" customHeight="1">
      <c r="A36" s="305" t="s">
        <v>211</v>
      </c>
      <c r="B36" s="324">
        <v>16011</v>
      </c>
      <c r="C36" s="325">
        <v>8468</v>
      </c>
      <c r="D36" s="325">
        <v>7543</v>
      </c>
      <c r="E36" s="324">
        <v>1301</v>
      </c>
      <c r="F36" s="325">
        <v>663</v>
      </c>
      <c r="G36" s="325">
        <v>638</v>
      </c>
      <c r="H36" s="324">
        <v>3345</v>
      </c>
      <c r="I36" s="325">
        <v>1763</v>
      </c>
      <c r="J36" s="325">
        <v>1582</v>
      </c>
      <c r="K36" s="324">
        <v>1989</v>
      </c>
      <c r="L36" s="325">
        <v>1032</v>
      </c>
      <c r="M36" s="325">
        <v>957</v>
      </c>
      <c r="N36" s="324">
        <v>4739</v>
      </c>
      <c r="O36" s="325">
        <v>2513</v>
      </c>
      <c r="P36" s="325">
        <v>2226</v>
      </c>
      <c r="Q36" s="324">
        <v>4637</v>
      </c>
      <c r="R36" s="325">
        <v>2497</v>
      </c>
      <c r="S36" s="326">
        <v>2140</v>
      </c>
    </row>
    <row r="37" spans="1:19" s="304" customFormat="1" ht="16.5" customHeight="1">
      <c r="A37" s="310" t="s">
        <v>26</v>
      </c>
      <c r="B37" s="322">
        <v>91087</v>
      </c>
      <c r="C37" s="319">
        <v>47643</v>
      </c>
      <c r="D37" s="319">
        <v>43444</v>
      </c>
      <c r="E37" s="322">
        <v>7391</v>
      </c>
      <c r="F37" s="319">
        <v>3725</v>
      </c>
      <c r="G37" s="319">
        <v>3666</v>
      </c>
      <c r="H37" s="322">
        <v>19806</v>
      </c>
      <c r="I37" s="319">
        <v>10162</v>
      </c>
      <c r="J37" s="319">
        <v>9644</v>
      </c>
      <c r="K37" s="322">
        <v>11109</v>
      </c>
      <c r="L37" s="319">
        <v>5640</v>
      </c>
      <c r="M37" s="319">
        <v>5469</v>
      </c>
      <c r="N37" s="322">
        <v>26443</v>
      </c>
      <c r="O37" s="319">
        <v>13976</v>
      </c>
      <c r="P37" s="319">
        <v>12467</v>
      </c>
      <c r="Q37" s="322">
        <v>26338</v>
      </c>
      <c r="R37" s="319">
        <v>14140</v>
      </c>
      <c r="S37" s="323">
        <v>12198</v>
      </c>
    </row>
    <row r="38" spans="1:19" ht="16.5" customHeight="1">
      <c r="A38" s="311" t="s">
        <v>25</v>
      </c>
      <c r="B38" s="324">
        <v>17969</v>
      </c>
      <c r="C38" s="325">
        <v>9567</v>
      </c>
      <c r="D38" s="325">
        <v>8402</v>
      </c>
      <c r="E38" s="324">
        <v>1530</v>
      </c>
      <c r="F38" s="325">
        <v>762</v>
      </c>
      <c r="G38" s="325">
        <v>768</v>
      </c>
      <c r="H38" s="324">
        <v>3859</v>
      </c>
      <c r="I38" s="325">
        <v>1984</v>
      </c>
      <c r="J38" s="325">
        <v>1875</v>
      </c>
      <c r="K38" s="324">
        <v>2190</v>
      </c>
      <c r="L38" s="325">
        <v>1145</v>
      </c>
      <c r="M38" s="325">
        <v>1045</v>
      </c>
      <c r="N38" s="324">
        <v>5216</v>
      </c>
      <c r="O38" s="325">
        <v>2856</v>
      </c>
      <c r="P38" s="325">
        <v>2360</v>
      </c>
      <c r="Q38" s="324">
        <v>5174</v>
      </c>
      <c r="R38" s="325">
        <v>2820</v>
      </c>
      <c r="S38" s="326">
        <v>2354</v>
      </c>
    </row>
    <row r="39" spans="1:19" ht="16.5" customHeight="1">
      <c r="A39" s="311" t="s">
        <v>24</v>
      </c>
      <c r="B39" s="324">
        <v>18111</v>
      </c>
      <c r="C39" s="325">
        <v>9602</v>
      </c>
      <c r="D39" s="325">
        <v>8509</v>
      </c>
      <c r="E39" s="324">
        <v>1536</v>
      </c>
      <c r="F39" s="325">
        <v>801</v>
      </c>
      <c r="G39" s="325">
        <v>735</v>
      </c>
      <c r="H39" s="324">
        <v>3872</v>
      </c>
      <c r="I39" s="325">
        <v>2023</v>
      </c>
      <c r="J39" s="325">
        <v>1849</v>
      </c>
      <c r="K39" s="324">
        <v>2134</v>
      </c>
      <c r="L39" s="325">
        <v>1087</v>
      </c>
      <c r="M39" s="325">
        <v>1047</v>
      </c>
      <c r="N39" s="324">
        <v>5265</v>
      </c>
      <c r="O39" s="325">
        <v>2810</v>
      </c>
      <c r="P39" s="325">
        <v>2455</v>
      </c>
      <c r="Q39" s="324">
        <v>5304</v>
      </c>
      <c r="R39" s="325">
        <v>2881</v>
      </c>
      <c r="S39" s="326">
        <v>2423</v>
      </c>
    </row>
    <row r="40" spans="1:19" ht="16.5" customHeight="1">
      <c r="A40" s="311" t="s">
        <v>23</v>
      </c>
      <c r="B40" s="324">
        <v>17716</v>
      </c>
      <c r="C40" s="325">
        <v>9182</v>
      </c>
      <c r="D40" s="325">
        <v>8534</v>
      </c>
      <c r="E40" s="324">
        <v>1427</v>
      </c>
      <c r="F40" s="325">
        <v>697</v>
      </c>
      <c r="G40" s="325">
        <v>730</v>
      </c>
      <c r="H40" s="324">
        <v>3981</v>
      </c>
      <c r="I40" s="325">
        <v>2010</v>
      </c>
      <c r="J40" s="325">
        <v>1971</v>
      </c>
      <c r="K40" s="324">
        <v>2166</v>
      </c>
      <c r="L40" s="325">
        <v>1090</v>
      </c>
      <c r="M40" s="325">
        <v>1076</v>
      </c>
      <c r="N40" s="324">
        <v>5123</v>
      </c>
      <c r="O40" s="325">
        <v>2718</v>
      </c>
      <c r="P40" s="325">
        <v>2405</v>
      </c>
      <c r="Q40" s="324">
        <v>5019</v>
      </c>
      <c r="R40" s="325">
        <v>2667</v>
      </c>
      <c r="S40" s="326">
        <v>2352</v>
      </c>
    </row>
    <row r="41" spans="1:19" ht="16.5" customHeight="1">
      <c r="A41" s="305" t="s">
        <v>199</v>
      </c>
      <c r="B41" s="324">
        <v>18502</v>
      </c>
      <c r="C41" s="325">
        <v>9590</v>
      </c>
      <c r="D41" s="325">
        <v>8912</v>
      </c>
      <c r="E41" s="324">
        <v>1439</v>
      </c>
      <c r="F41" s="325">
        <v>739</v>
      </c>
      <c r="G41" s="325">
        <v>700</v>
      </c>
      <c r="H41" s="324">
        <v>4045</v>
      </c>
      <c r="I41" s="325">
        <v>2048</v>
      </c>
      <c r="J41" s="325">
        <v>1997</v>
      </c>
      <c r="K41" s="324">
        <v>2295</v>
      </c>
      <c r="L41" s="325">
        <v>1162</v>
      </c>
      <c r="M41" s="325">
        <v>1133</v>
      </c>
      <c r="N41" s="324">
        <v>5382</v>
      </c>
      <c r="O41" s="325">
        <v>2773</v>
      </c>
      <c r="P41" s="325">
        <v>2609</v>
      </c>
      <c r="Q41" s="324">
        <v>5341</v>
      </c>
      <c r="R41" s="325">
        <v>2868</v>
      </c>
      <c r="S41" s="326">
        <v>2473</v>
      </c>
    </row>
    <row r="42" spans="1:19" ht="16.5" customHeight="1">
      <c r="A42" s="305" t="s">
        <v>223</v>
      </c>
      <c r="B42" s="324">
        <v>18789</v>
      </c>
      <c r="C42" s="325">
        <v>9702</v>
      </c>
      <c r="D42" s="325">
        <v>9087</v>
      </c>
      <c r="E42" s="324">
        <v>1459</v>
      </c>
      <c r="F42" s="325">
        <v>726</v>
      </c>
      <c r="G42" s="325">
        <v>733</v>
      </c>
      <c r="H42" s="324">
        <v>4049</v>
      </c>
      <c r="I42" s="325">
        <v>2097</v>
      </c>
      <c r="J42" s="325">
        <v>1952</v>
      </c>
      <c r="K42" s="324">
        <v>2324</v>
      </c>
      <c r="L42" s="325">
        <v>1156</v>
      </c>
      <c r="M42" s="325">
        <v>1168</v>
      </c>
      <c r="N42" s="324">
        <v>5457</v>
      </c>
      <c r="O42" s="325">
        <v>2819</v>
      </c>
      <c r="P42" s="325">
        <v>2638</v>
      </c>
      <c r="Q42" s="324">
        <v>5500</v>
      </c>
      <c r="R42" s="325">
        <v>2904</v>
      </c>
      <c r="S42" s="326">
        <v>2596</v>
      </c>
    </row>
    <row r="43" spans="1:19" s="304" customFormat="1" ht="16.5" customHeight="1">
      <c r="A43" s="309" t="s">
        <v>20</v>
      </c>
      <c r="B43" s="322">
        <v>94592</v>
      </c>
      <c r="C43" s="319">
        <v>49697</v>
      </c>
      <c r="D43" s="319">
        <v>44895</v>
      </c>
      <c r="E43" s="322">
        <v>7730</v>
      </c>
      <c r="F43" s="319">
        <v>3948</v>
      </c>
      <c r="G43" s="319">
        <v>3782</v>
      </c>
      <c r="H43" s="322">
        <v>19180</v>
      </c>
      <c r="I43" s="319">
        <v>10111</v>
      </c>
      <c r="J43" s="319">
        <v>9069</v>
      </c>
      <c r="K43" s="322">
        <v>12008</v>
      </c>
      <c r="L43" s="319">
        <v>6089</v>
      </c>
      <c r="M43" s="319">
        <v>5919</v>
      </c>
      <c r="N43" s="322">
        <v>28801</v>
      </c>
      <c r="O43" s="319">
        <v>15067</v>
      </c>
      <c r="P43" s="319">
        <v>13734</v>
      </c>
      <c r="Q43" s="322">
        <v>26873</v>
      </c>
      <c r="R43" s="319">
        <v>14482</v>
      </c>
      <c r="S43" s="323">
        <v>12391</v>
      </c>
    </row>
    <row r="44" spans="1:19" ht="16.5" customHeight="1">
      <c r="A44" s="305" t="s">
        <v>202</v>
      </c>
      <c r="B44" s="324">
        <v>19194</v>
      </c>
      <c r="C44" s="325">
        <v>9948</v>
      </c>
      <c r="D44" s="325">
        <v>9246</v>
      </c>
      <c r="E44" s="324">
        <v>1505</v>
      </c>
      <c r="F44" s="325">
        <v>738</v>
      </c>
      <c r="G44" s="325">
        <v>767</v>
      </c>
      <c r="H44" s="324">
        <v>3997</v>
      </c>
      <c r="I44" s="325">
        <v>2077</v>
      </c>
      <c r="J44" s="325">
        <v>1920</v>
      </c>
      <c r="K44" s="324">
        <v>2440</v>
      </c>
      <c r="L44" s="325">
        <v>1236</v>
      </c>
      <c r="M44" s="325">
        <v>1204</v>
      </c>
      <c r="N44" s="324">
        <v>5756</v>
      </c>
      <c r="O44" s="325">
        <v>2940</v>
      </c>
      <c r="P44" s="325">
        <v>2816</v>
      </c>
      <c r="Q44" s="324">
        <v>5496</v>
      </c>
      <c r="R44" s="325">
        <v>2957</v>
      </c>
      <c r="S44" s="326">
        <v>2539</v>
      </c>
    </row>
    <row r="45" spans="1:19" ht="16.5" customHeight="1">
      <c r="A45" s="305" t="s">
        <v>226</v>
      </c>
      <c r="B45" s="324">
        <v>19163</v>
      </c>
      <c r="C45" s="325">
        <v>10018</v>
      </c>
      <c r="D45" s="325">
        <v>9145</v>
      </c>
      <c r="E45" s="324">
        <v>1624</v>
      </c>
      <c r="F45" s="325">
        <v>843</v>
      </c>
      <c r="G45" s="325">
        <v>781</v>
      </c>
      <c r="H45" s="324">
        <v>3949</v>
      </c>
      <c r="I45" s="325">
        <v>2074</v>
      </c>
      <c r="J45" s="325">
        <v>1875</v>
      </c>
      <c r="K45" s="324">
        <v>2515</v>
      </c>
      <c r="L45" s="325">
        <v>1263</v>
      </c>
      <c r="M45" s="325">
        <v>1252</v>
      </c>
      <c r="N45" s="324">
        <v>5747</v>
      </c>
      <c r="O45" s="325">
        <v>2991</v>
      </c>
      <c r="P45" s="325">
        <v>2756</v>
      </c>
      <c r="Q45" s="324">
        <v>5328</v>
      </c>
      <c r="R45" s="325">
        <v>2847</v>
      </c>
      <c r="S45" s="326">
        <v>2481</v>
      </c>
    </row>
    <row r="46" spans="1:19" ht="16.5" customHeight="1">
      <c r="A46" s="305" t="s">
        <v>230</v>
      </c>
      <c r="B46" s="324">
        <v>18954</v>
      </c>
      <c r="C46" s="325">
        <v>10055</v>
      </c>
      <c r="D46" s="325">
        <v>8899</v>
      </c>
      <c r="E46" s="324">
        <v>1509</v>
      </c>
      <c r="F46" s="325">
        <v>757</v>
      </c>
      <c r="G46" s="325">
        <v>752</v>
      </c>
      <c r="H46" s="324">
        <v>3968</v>
      </c>
      <c r="I46" s="325">
        <v>2143</v>
      </c>
      <c r="J46" s="325">
        <v>1825</v>
      </c>
      <c r="K46" s="324">
        <v>2340</v>
      </c>
      <c r="L46" s="325">
        <v>1213</v>
      </c>
      <c r="M46" s="325">
        <v>1127</v>
      </c>
      <c r="N46" s="324">
        <v>5737</v>
      </c>
      <c r="O46" s="325">
        <v>3065</v>
      </c>
      <c r="P46" s="325">
        <v>2672</v>
      </c>
      <c r="Q46" s="324">
        <v>5400</v>
      </c>
      <c r="R46" s="325">
        <v>2877</v>
      </c>
      <c r="S46" s="326">
        <v>2523</v>
      </c>
    </row>
    <row r="47" spans="1:19" ht="16.5" customHeight="1">
      <c r="A47" s="305" t="s">
        <v>229</v>
      </c>
      <c r="B47" s="324">
        <v>18946</v>
      </c>
      <c r="C47" s="325">
        <v>10054</v>
      </c>
      <c r="D47" s="325">
        <v>8892</v>
      </c>
      <c r="E47" s="324">
        <v>1546</v>
      </c>
      <c r="F47" s="325">
        <v>799</v>
      </c>
      <c r="G47" s="325">
        <v>747</v>
      </c>
      <c r="H47" s="324">
        <v>3734</v>
      </c>
      <c r="I47" s="325">
        <v>1990</v>
      </c>
      <c r="J47" s="325">
        <v>1744</v>
      </c>
      <c r="K47" s="324">
        <v>2384</v>
      </c>
      <c r="L47" s="325">
        <v>1201</v>
      </c>
      <c r="M47" s="325">
        <v>1183</v>
      </c>
      <c r="N47" s="324">
        <v>5871</v>
      </c>
      <c r="O47" s="325">
        <v>3114</v>
      </c>
      <c r="P47" s="325">
        <v>2757</v>
      </c>
      <c r="Q47" s="324">
        <v>5411</v>
      </c>
      <c r="R47" s="325">
        <v>2950</v>
      </c>
      <c r="S47" s="326">
        <v>2461</v>
      </c>
    </row>
    <row r="48" spans="1:19" ht="16.5" customHeight="1">
      <c r="A48" s="305" t="s">
        <v>233</v>
      </c>
      <c r="B48" s="324">
        <v>18335</v>
      </c>
      <c r="C48" s="325">
        <v>9622</v>
      </c>
      <c r="D48" s="325">
        <v>8713</v>
      </c>
      <c r="E48" s="324">
        <v>1546</v>
      </c>
      <c r="F48" s="325">
        <v>811</v>
      </c>
      <c r="G48" s="325">
        <v>735</v>
      </c>
      <c r="H48" s="324">
        <v>3532</v>
      </c>
      <c r="I48" s="325">
        <v>1827</v>
      </c>
      <c r="J48" s="325">
        <v>1705</v>
      </c>
      <c r="K48" s="324">
        <v>2329</v>
      </c>
      <c r="L48" s="325">
        <v>1176</v>
      </c>
      <c r="M48" s="325">
        <v>1153</v>
      </c>
      <c r="N48" s="324">
        <v>5690</v>
      </c>
      <c r="O48" s="325">
        <v>2957</v>
      </c>
      <c r="P48" s="325">
        <v>2733</v>
      </c>
      <c r="Q48" s="324">
        <v>5238</v>
      </c>
      <c r="R48" s="325">
        <v>2851</v>
      </c>
      <c r="S48" s="326">
        <v>2387</v>
      </c>
    </row>
    <row r="49" spans="1:19" s="304" customFormat="1" ht="16.5" customHeight="1">
      <c r="A49" s="309" t="s">
        <v>14</v>
      </c>
      <c r="B49" s="322">
        <v>79311</v>
      </c>
      <c r="C49" s="319">
        <v>40939</v>
      </c>
      <c r="D49" s="319">
        <v>38372</v>
      </c>
      <c r="E49" s="322">
        <v>6550</v>
      </c>
      <c r="F49" s="319">
        <v>3409</v>
      </c>
      <c r="G49" s="319">
        <v>3141</v>
      </c>
      <c r="H49" s="322">
        <v>14941</v>
      </c>
      <c r="I49" s="319">
        <v>7767</v>
      </c>
      <c r="J49" s="319">
        <v>7174</v>
      </c>
      <c r="K49" s="322">
        <v>10732</v>
      </c>
      <c r="L49" s="319">
        <v>5362</v>
      </c>
      <c r="M49" s="319">
        <v>5370</v>
      </c>
      <c r="N49" s="322">
        <v>24788</v>
      </c>
      <c r="O49" s="319">
        <v>12812</v>
      </c>
      <c r="P49" s="319">
        <v>11976</v>
      </c>
      <c r="Q49" s="322">
        <v>22300</v>
      </c>
      <c r="R49" s="319">
        <v>11589</v>
      </c>
      <c r="S49" s="323">
        <v>10711</v>
      </c>
    </row>
    <row r="50" spans="1:19" ht="16.5" customHeight="1">
      <c r="A50" s="305" t="s">
        <v>231</v>
      </c>
      <c r="B50" s="324">
        <v>16661</v>
      </c>
      <c r="C50" s="325">
        <v>8709</v>
      </c>
      <c r="D50" s="325">
        <v>7952</v>
      </c>
      <c r="E50" s="324">
        <v>1398</v>
      </c>
      <c r="F50" s="325">
        <v>729</v>
      </c>
      <c r="G50" s="325">
        <v>669</v>
      </c>
      <c r="H50" s="324">
        <v>3196</v>
      </c>
      <c r="I50" s="325">
        <v>1673</v>
      </c>
      <c r="J50" s="325">
        <v>1523</v>
      </c>
      <c r="K50" s="324">
        <v>2123</v>
      </c>
      <c r="L50" s="325">
        <v>1091</v>
      </c>
      <c r="M50" s="325">
        <v>1032</v>
      </c>
      <c r="N50" s="324">
        <v>5243</v>
      </c>
      <c r="O50" s="325">
        <v>2755</v>
      </c>
      <c r="P50" s="325">
        <v>2488</v>
      </c>
      <c r="Q50" s="324">
        <v>4701</v>
      </c>
      <c r="R50" s="325">
        <v>2461</v>
      </c>
      <c r="S50" s="326">
        <v>2240</v>
      </c>
    </row>
    <row r="51" spans="1:19" ht="16.5" customHeight="1">
      <c r="A51" s="305" t="s">
        <v>212</v>
      </c>
      <c r="B51" s="324">
        <v>16134</v>
      </c>
      <c r="C51" s="325">
        <v>8533</v>
      </c>
      <c r="D51" s="325">
        <v>7601</v>
      </c>
      <c r="E51" s="324">
        <v>1320</v>
      </c>
      <c r="F51" s="325">
        <v>688</v>
      </c>
      <c r="G51" s="325">
        <v>632</v>
      </c>
      <c r="H51" s="324">
        <v>3105</v>
      </c>
      <c r="I51" s="325">
        <v>1662</v>
      </c>
      <c r="J51" s="325">
        <v>1443</v>
      </c>
      <c r="K51" s="324">
        <v>2125</v>
      </c>
      <c r="L51" s="325">
        <v>1096</v>
      </c>
      <c r="M51" s="325">
        <v>1029</v>
      </c>
      <c r="N51" s="324">
        <v>5044</v>
      </c>
      <c r="O51" s="325">
        <v>2664</v>
      </c>
      <c r="P51" s="325">
        <v>2380</v>
      </c>
      <c r="Q51" s="324">
        <v>4540</v>
      </c>
      <c r="R51" s="325">
        <v>2423</v>
      </c>
      <c r="S51" s="326">
        <v>2117</v>
      </c>
    </row>
    <row r="52" spans="1:19" ht="16.5" customHeight="1">
      <c r="A52" s="305" t="s">
        <v>232</v>
      </c>
      <c r="B52" s="324">
        <v>15466</v>
      </c>
      <c r="C52" s="325">
        <v>7945</v>
      </c>
      <c r="D52" s="325">
        <v>7521</v>
      </c>
      <c r="E52" s="324">
        <v>1309</v>
      </c>
      <c r="F52" s="325">
        <v>683</v>
      </c>
      <c r="G52" s="325">
        <v>626</v>
      </c>
      <c r="H52" s="324">
        <v>2977</v>
      </c>
      <c r="I52" s="325">
        <v>1526</v>
      </c>
      <c r="J52" s="325">
        <v>1451</v>
      </c>
      <c r="K52" s="324">
        <v>2108</v>
      </c>
      <c r="L52" s="325">
        <v>1040</v>
      </c>
      <c r="M52" s="325">
        <v>1068</v>
      </c>
      <c r="N52" s="324">
        <v>4790</v>
      </c>
      <c r="O52" s="325">
        <v>2471</v>
      </c>
      <c r="P52" s="325">
        <v>2319</v>
      </c>
      <c r="Q52" s="324">
        <v>4282</v>
      </c>
      <c r="R52" s="325">
        <v>2225</v>
      </c>
      <c r="S52" s="326">
        <v>2057</v>
      </c>
    </row>
    <row r="53" spans="1:19" ht="16.5" customHeight="1">
      <c r="A53" s="305" t="s">
        <v>224</v>
      </c>
      <c r="B53" s="324">
        <v>15246</v>
      </c>
      <c r="C53" s="325">
        <v>7751</v>
      </c>
      <c r="D53" s="325">
        <v>7495</v>
      </c>
      <c r="E53" s="324">
        <v>1312</v>
      </c>
      <c r="F53" s="325">
        <v>678</v>
      </c>
      <c r="G53" s="325">
        <v>634</v>
      </c>
      <c r="H53" s="324">
        <v>2719</v>
      </c>
      <c r="I53" s="325">
        <v>1384</v>
      </c>
      <c r="J53" s="325">
        <v>1335</v>
      </c>
      <c r="K53" s="324">
        <v>2103</v>
      </c>
      <c r="L53" s="325">
        <v>1052</v>
      </c>
      <c r="M53" s="325">
        <v>1051</v>
      </c>
      <c r="N53" s="324">
        <v>4827</v>
      </c>
      <c r="O53" s="325">
        <v>2438</v>
      </c>
      <c r="P53" s="325">
        <v>2389</v>
      </c>
      <c r="Q53" s="324">
        <v>4285</v>
      </c>
      <c r="R53" s="325">
        <v>2199</v>
      </c>
      <c r="S53" s="326">
        <v>2086</v>
      </c>
    </row>
    <row r="54" spans="1:19" ht="16.5" customHeight="1">
      <c r="A54" s="305" t="s">
        <v>187</v>
      </c>
      <c r="B54" s="324">
        <v>15804</v>
      </c>
      <c r="C54" s="325">
        <v>8001</v>
      </c>
      <c r="D54" s="325">
        <v>7803</v>
      </c>
      <c r="E54" s="324">
        <v>1211</v>
      </c>
      <c r="F54" s="325">
        <v>631</v>
      </c>
      <c r="G54" s="325">
        <v>580</v>
      </c>
      <c r="H54" s="324">
        <v>2944</v>
      </c>
      <c r="I54" s="325">
        <v>1522</v>
      </c>
      <c r="J54" s="325">
        <v>1422</v>
      </c>
      <c r="K54" s="324">
        <v>2273</v>
      </c>
      <c r="L54" s="325">
        <v>1083</v>
      </c>
      <c r="M54" s="325">
        <v>1190</v>
      </c>
      <c r="N54" s="324">
        <v>4884</v>
      </c>
      <c r="O54" s="325">
        <v>2484</v>
      </c>
      <c r="P54" s="325">
        <v>2400</v>
      </c>
      <c r="Q54" s="324">
        <v>4492</v>
      </c>
      <c r="R54" s="325">
        <v>2281</v>
      </c>
      <c r="S54" s="326">
        <v>2211</v>
      </c>
    </row>
    <row r="55" spans="1:19" s="304" customFormat="1" ht="16.5" customHeight="1">
      <c r="A55" s="309" t="s">
        <v>9</v>
      </c>
      <c r="B55" s="322">
        <v>98083</v>
      </c>
      <c r="C55" s="319">
        <v>49470</v>
      </c>
      <c r="D55" s="319">
        <v>48613</v>
      </c>
      <c r="E55" s="322">
        <v>7071</v>
      </c>
      <c r="F55" s="319">
        <v>3637</v>
      </c>
      <c r="G55" s="319">
        <v>3434</v>
      </c>
      <c r="H55" s="322">
        <v>18434</v>
      </c>
      <c r="I55" s="319">
        <v>9149</v>
      </c>
      <c r="J55" s="319">
        <v>9285</v>
      </c>
      <c r="K55" s="322">
        <v>14890</v>
      </c>
      <c r="L55" s="319">
        <v>7203</v>
      </c>
      <c r="M55" s="319">
        <v>7687</v>
      </c>
      <c r="N55" s="322">
        <v>29125</v>
      </c>
      <c r="O55" s="319">
        <v>15045</v>
      </c>
      <c r="P55" s="319">
        <v>14080</v>
      </c>
      <c r="Q55" s="322">
        <v>28563</v>
      </c>
      <c r="R55" s="319">
        <v>14436</v>
      </c>
      <c r="S55" s="323">
        <v>14127</v>
      </c>
    </row>
    <row r="56" spans="1:19" ht="16.5" customHeight="1">
      <c r="A56" s="305" t="s">
        <v>188</v>
      </c>
      <c r="B56" s="324">
        <v>16803</v>
      </c>
      <c r="C56" s="325">
        <v>8494</v>
      </c>
      <c r="D56" s="325">
        <v>8309</v>
      </c>
      <c r="E56" s="324">
        <v>1336</v>
      </c>
      <c r="F56" s="325">
        <v>674</v>
      </c>
      <c r="G56" s="325">
        <v>662</v>
      </c>
      <c r="H56" s="324">
        <v>3190</v>
      </c>
      <c r="I56" s="325">
        <v>1580</v>
      </c>
      <c r="J56" s="325">
        <v>1610</v>
      </c>
      <c r="K56" s="324">
        <v>2444</v>
      </c>
      <c r="L56" s="325">
        <v>1186</v>
      </c>
      <c r="M56" s="325">
        <v>1258</v>
      </c>
      <c r="N56" s="324">
        <v>5098</v>
      </c>
      <c r="O56" s="325">
        <v>2633</v>
      </c>
      <c r="P56" s="325">
        <v>2465</v>
      </c>
      <c r="Q56" s="324">
        <v>4735</v>
      </c>
      <c r="R56" s="325">
        <v>2421</v>
      </c>
      <c r="S56" s="326">
        <v>2314</v>
      </c>
    </row>
    <row r="57" spans="1:19" ht="16.5" customHeight="1">
      <c r="A57" s="305" t="s">
        <v>186</v>
      </c>
      <c r="B57" s="324">
        <v>17032</v>
      </c>
      <c r="C57" s="325">
        <v>8617</v>
      </c>
      <c r="D57" s="325">
        <v>8415</v>
      </c>
      <c r="E57" s="324">
        <v>1254</v>
      </c>
      <c r="F57" s="325">
        <v>633</v>
      </c>
      <c r="G57" s="325">
        <v>621</v>
      </c>
      <c r="H57" s="324">
        <v>3130</v>
      </c>
      <c r="I57" s="325">
        <v>1554</v>
      </c>
      <c r="J57" s="325">
        <v>1576</v>
      </c>
      <c r="K57" s="324">
        <v>2609</v>
      </c>
      <c r="L57" s="325">
        <v>1219</v>
      </c>
      <c r="M57" s="325">
        <v>1390</v>
      </c>
      <c r="N57" s="324">
        <v>5118</v>
      </c>
      <c r="O57" s="325">
        <v>2715</v>
      </c>
      <c r="P57" s="325">
        <v>2403</v>
      </c>
      <c r="Q57" s="324">
        <v>4921</v>
      </c>
      <c r="R57" s="325">
        <v>2496</v>
      </c>
      <c r="S57" s="326">
        <v>2425</v>
      </c>
    </row>
    <row r="58" spans="1:19" ht="16.5" customHeight="1">
      <c r="A58" s="305" t="s">
        <v>185</v>
      </c>
      <c r="B58" s="324">
        <v>19213</v>
      </c>
      <c r="C58" s="325">
        <v>9737</v>
      </c>
      <c r="D58" s="325">
        <v>9476</v>
      </c>
      <c r="E58" s="324">
        <v>1392</v>
      </c>
      <c r="F58" s="325">
        <v>718</v>
      </c>
      <c r="G58" s="325">
        <v>674</v>
      </c>
      <c r="H58" s="324">
        <v>3608</v>
      </c>
      <c r="I58" s="325">
        <v>1811</v>
      </c>
      <c r="J58" s="325">
        <v>1797</v>
      </c>
      <c r="K58" s="324">
        <v>2912</v>
      </c>
      <c r="L58" s="325">
        <v>1431</v>
      </c>
      <c r="M58" s="325">
        <v>1481</v>
      </c>
      <c r="N58" s="324">
        <v>5854</v>
      </c>
      <c r="O58" s="325">
        <v>3050</v>
      </c>
      <c r="P58" s="325">
        <v>2804</v>
      </c>
      <c r="Q58" s="324">
        <v>5447</v>
      </c>
      <c r="R58" s="325">
        <v>2727</v>
      </c>
      <c r="S58" s="326">
        <v>2720</v>
      </c>
    </row>
    <row r="59" spans="1:19" ht="16.5" customHeight="1">
      <c r="A59" s="305" t="s">
        <v>183</v>
      </c>
      <c r="B59" s="324">
        <v>21621</v>
      </c>
      <c r="C59" s="325">
        <v>10943</v>
      </c>
      <c r="D59" s="325">
        <v>10678</v>
      </c>
      <c r="E59" s="324">
        <v>1479</v>
      </c>
      <c r="F59" s="325">
        <v>772</v>
      </c>
      <c r="G59" s="325">
        <v>707</v>
      </c>
      <c r="H59" s="324">
        <v>4127</v>
      </c>
      <c r="I59" s="325">
        <v>2065</v>
      </c>
      <c r="J59" s="325">
        <v>2062</v>
      </c>
      <c r="K59" s="324">
        <v>3336</v>
      </c>
      <c r="L59" s="325">
        <v>1639</v>
      </c>
      <c r="M59" s="325">
        <v>1697</v>
      </c>
      <c r="N59" s="324">
        <v>6338</v>
      </c>
      <c r="O59" s="325">
        <v>3250</v>
      </c>
      <c r="P59" s="325">
        <v>3088</v>
      </c>
      <c r="Q59" s="324">
        <v>6341</v>
      </c>
      <c r="R59" s="325">
        <v>3217</v>
      </c>
      <c r="S59" s="326">
        <v>3124</v>
      </c>
    </row>
    <row r="60" spans="1:19" ht="16.5" customHeight="1">
      <c r="A60" s="305" t="s">
        <v>184</v>
      </c>
      <c r="B60" s="324">
        <v>23414</v>
      </c>
      <c r="C60" s="325">
        <v>11679</v>
      </c>
      <c r="D60" s="325">
        <v>11735</v>
      </c>
      <c r="E60" s="324">
        <v>1610</v>
      </c>
      <c r="F60" s="325">
        <v>840</v>
      </c>
      <c r="G60" s="325">
        <v>770</v>
      </c>
      <c r="H60" s="324">
        <v>4379</v>
      </c>
      <c r="I60" s="325">
        <v>2139</v>
      </c>
      <c r="J60" s="325">
        <v>2240</v>
      </c>
      <c r="K60" s="324">
        <v>3589</v>
      </c>
      <c r="L60" s="325">
        <v>1728</v>
      </c>
      <c r="M60" s="325">
        <v>1861</v>
      </c>
      <c r="N60" s="324">
        <v>6717</v>
      </c>
      <c r="O60" s="325">
        <v>3397</v>
      </c>
      <c r="P60" s="325">
        <v>3320</v>
      </c>
      <c r="Q60" s="324">
        <v>7119</v>
      </c>
      <c r="R60" s="325">
        <v>3575</v>
      </c>
      <c r="S60" s="326">
        <v>3544</v>
      </c>
    </row>
    <row r="61" spans="1:19" s="304" customFormat="1" ht="16.5" customHeight="1">
      <c r="A61" s="309" t="s">
        <v>59</v>
      </c>
      <c r="B61" s="322">
        <v>111594</v>
      </c>
      <c r="C61" s="319">
        <v>55201</v>
      </c>
      <c r="D61" s="319">
        <v>56393</v>
      </c>
      <c r="E61" s="322">
        <v>6989</v>
      </c>
      <c r="F61" s="319">
        <v>3650</v>
      </c>
      <c r="G61" s="319">
        <v>3339</v>
      </c>
      <c r="H61" s="322">
        <v>21581</v>
      </c>
      <c r="I61" s="319">
        <v>10501</v>
      </c>
      <c r="J61" s="319">
        <v>11080</v>
      </c>
      <c r="K61" s="322">
        <v>16937</v>
      </c>
      <c r="L61" s="319">
        <v>8297</v>
      </c>
      <c r="M61" s="319">
        <v>8640</v>
      </c>
      <c r="N61" s="322">
        <v>31650</v>
      </c>
      <c r="O61" s="319">
        <v>15829</v>
      </c>
      <c r="P61" s="319">
        <v>15821</v>
      </c>
      <c r="Q61" s="322">
        <v>34437</v>
      </c>
      <c r="R61" s="319">
        <v>16924</v>
      </c>
      <c r="S61" s="323">
        <v>17513</v>
      </c>
    </row>
    <row r="62" spans="1:19" ht="16.5" customHeight="1">
      <c r="A62" s="305" t="s">
        <v>182</v>
      </c>
      <c r="B62" s="324">
        <v>22832</v>
      </c>
      <c r="C62" s="325">
        <v>11339</v>
      </c>
      <c r="D62" s="325">
        <v>11493</v>
      </c>
      <c r="E62" s="324">
        <v>1445</v>
      </c>
      <c r="F62" s="325">
        <v>762</v>
      </c>
      <c r="G62" s="325">
        <v>683</v>
      </c>
      <c r="H62" s="324">
        <v>4346</v>
      </c>
      <c r="I62" s="325">
        <v>2187</v>
      </c>
      <c r="J62" s="325">
        <v>2159</v>
      </c>
      <c r="K62" s="324">
        <v>3581</v>
      </c>
      <c r="L62" s="325">
        <v>1723</v>
      </c>
      <c r="M62" s="325">
        <v>1858</v>
      </c>
      <c r="N62" s="324">
        <v>6592</v>
      </c>
      <c r="O62" s="325">
        <v>3307</v>
      </c>
      <c r="P62" s="325">
        <v>3285</v>
      </c>
      <c r="Q62" s="324">
        <v>6868</v>
      </c>
      <c r="R62" s="325">
        <v>3360</v>
      </c>
      <c r="S62" s="326">
        <v>3508</v>
      </c>
    </row>
    <row r="63" spans="1:19" ht="16.5" customHeight="1">
      <c r="A63" s="305" t="s">
        <v>181</v>
      </c>
      <c r="B63" s="324">
        <v>23424</v>
      </c>
      <c r="C63" s="325">
        <v>11547</v>
      </c>
      <c r="D63" s="325">
        <v>11877</v>
      </c>
      <c r="E63" s="324">
        <v>1430</v>
      </c>
      <c r="F63" s="325">
        <v>725</v>
      </c>
      <c r="G63" s="325">
        <v>705</v>
      </c>
      <c r="H63" s="324">
        <v>4433</v>
      </c>
      <c r="I63" s="325">
        <v>2129</v>
      </c>
      <c r="J63" s="325">
        <v>2304</v>
      </c>
      <c r="K63" s="324">
        <v>3571</v>
      </c>
      <c r="L63" s="325">
        <v>1734</v>
      </c>
      <c r="M63" s="325">
        <v>1837</v>
      </c>
      <c r="N63" s="324">
        <v>6687</v>
      </c>
      <c r="O63" s="325">
        <v>3379</v>
      </c>
      <c r="P63" s="325">
        <v>3308</v>
      </c>
      <c r="Q63" s="324">
        <v>7303</v>
      </c>
      <c r="R63" s="325">
        <v>3580</v>
      </c>
      <c r="S63" s="326">
        <v>3723</v>
      </c>
    </row>
    <row r="64" spans="1:19" ht="16.5" customHeight="1">
      <c r="A64" s="305" t="s">
        <v>180</v>
      </c>
      <c r="B64" s="324">
        <v>21877</v>
      </c>
      <c r="C64" s="325">
        <v>10773</v>
      </c>
      <c r="D64" s="325">
        <v>11104</v>
      </c>
      <c r="E64" s="324">
        <v>1383</v>
      </c>
      <c r="F64" s="325">
        <v>735</v>
      </c>
      <c r="G64" s="325">
        <v>648</v>
      </c>
      <c r="H64" s="324">
        <v>4208</v>
      </c>
      <c r="I64" s="325">
        <v>2022</v>
      </c>
      <c r="J64" s="325">
        <v>2186</v>
      </c>
      <c r="K64" s="324">
        <v>3264</v>
      </c>
      <c r="L64" s="325">
        <v>1640</v>
      </c>
      <c r="M64" s="325">
        <v>1624</v>
      </c>
      <c r="N64" s="324">
        <v>6232</v>
      </c>
      <c r="O64" s="325">
        <v>3046</v>
      </c>
      <c r="P64" s="325">
        <v>3186</v>
      </c>
      <c r="Q64" s="324">
        <v>6790</v>
      </c>
      <c r="R64" s="325">
        <v>3330</v>
      </c>
      <c r="S64" s="326">
        <v>3460</v>
      </c>
    </row>
    <row r="65" spans="1:19" ht="16.5" customHeight="1">
      <c r="A65" s="305" t="s">
        <v>179</v>
      </c>
      <c r="B65" s="324">
        <v>21387</v>
      </c>
      <c r="C65" s="325">
        <v>10473</v>
      </c>
      <c r="D65" s="325">
        <v>10914</v>
      </c>
      <c r="E65" s="324">
        <v>1344</v>
      </c>
      <c r="F65" s="325">
        <v>686</v>
      </c>
      <c r="G65" s="325">
        <v>658</v>
      </c>
      <c r="H65" s="324">
        <v>4252</v>
      </c>
      <c r="I65" s="325">
        <v>2054</v>
      </c>
      <c r="J65" s="325">
        <v>2198</v>
      </c>
      <c r="K65" s="324">
        <v>3188</v>
      </c>
      <c r="L65" s="325">
        <v>1562</v>
      </c>
      <c r="M65" s="325">
        <v>1626</v>
      </c>
      <c r="N65" s="324">
        <v>6003</v>
      </c>
      <c r="O65" s="325">
        <v>2953</v>
      </c>
      <c r="P65" s="325">
        <v>3050</v>
      </c>
      <c r="Q65" s="324">
        <v>6600</v>
      </c>
      <c r="R65" s="325">
        <v>3218</v>
      </c>
      <c r="S65" s="326">
        <v>3382</v>
      </c>
    </row>
    <row r="66" spans="1:19" ht="16.5" customHeight="1">
      <c r="A66" s="305" t="s">
        <v>143</v>
      </c>
      <c r="B66" s="324">
        <v>22074</v>
      </c>
      <c r="C66" s="325">
        <v>11069</v>
      </c>
      <c r="D66" s="325">
        <v>11005</v>
      </c>
      <c r="E66" s="324">
        <v>1387</v>
      </c>
      <c r="F66" s="325">
        <v>742</v>
      </c>
      <c r="G66" s="325">
        <v>645</v>
      </c>
      <c r="H66" s="324">
        <v>4342</v>
      </c>
      <c r="I66" s="325">
        <v>2109</v>
      </c>
      <c r="J66" s="325">
        <v>2233</v>
      </c>
      <c r="K66" s="324">
        <v>3333</v>
      </c>
      <c r="L66" s="325">
        <v>1638</v>
      </c>
      <c r="M66" s="325">
        <v>1695</v>
      </c>
      <c r="N66" s="324">
        <v>6136</v>
      </c>
      <c r="O66" s="325">
        <v>3144</v>
      </c>
      <c r="P66" s="325">
        <v>2992</v>
      </c>
      <c r="Q66" s="324">
        <v>6876</v>
      </c>
      <c r="R66" s="325">
        <v>3436</v>
      </c>
      <c r="S66" s="326">
        <v>3440</v>
      </c>
    </row>
    <row r="67" spans="1:19" s="304" customFormat="1" ht="16.5" customHeight="1">
      <c r="A67" s="309" t="s">
        <v>65</v>
      </c>
      <c r="B67" s="322">
        <v>119619</v>
      </c>
      <c r="C67" s="319">
        <v>59454</v>
      </c>
      <c r="D67" s="319">
        <v>60165</v>
      </c>
      <c r="E67" s="322">
        <v>7458</v>
      </c>
      <c r="F67" s="319">
        <v>3781</v>
      </c>
      <c r="G67" s="319">
        <v>3677</v>
      </c>
      <c r="H67" s="322">
        <v>24125</v>
      </c>
      <c r="I67" s="319">
        <v>11587</v>
      </c>
      <c r="J67" s="319">
        <v>12538</v>
      </c>
      <c r="K67" s="322">
        <v>16563</v>
      </c>
      <c r="L67" s="319">
        <v>8244</v>
      </c>
      <c r="M67" s="319">
        <v>8319</v>
      </c>
      <c r="N67" s="322">
        <v>34341</v>
      </c>
      <c r="O67" s="319">
        <v>17190</v>
      </c>
      <c r="P67" s="319">
        <v>17151</v>
      </c>
      <c r="Q67" s="322">
        <v>37132</v>
      </c>
      <c r="R67" s="319">
        <v>18652</v>
      </c>
      <c r="S67" s="323">
        <v>18480</v>
      </c>
    </row>
    <row r="68" spans="1:19" ht="16.5" customHeight="1">
      <c r="A68" s="305" t="s">
        <v>178</v>
      </c>
      <c r="B68" s="324">
        <v>21483</v>
      </c>
      <c r="C68" s="325">
        <v>10699</v>
      </c>
      <c r="D68" s="325">
        <v>10784</v>
      </c>
      <c r="E68" s="324">
        <v>1344</v>
      </c>
      <c r="F68" s="325">
        <v>691</v>
      </c>
      <c r="G68" s="325">
        <v>653</v>
      </c>
      <c r="H68" s="324">
        <v>4213</v>
      </c>
      <c r="I68" s="325">
        <v>2034</v>
      </c>
      <c r="J68" s="325">
        <v>2179</v>
      </c>
      <c r="K68" s="324">
        <v>3096</v>
      </c>
      <c r="L68" s="325">
        <v>1569</v>
      </c>
      <c r="M68" s="325">
        <v>1527</v>
      </c>
      <c r="N68" s="324">
        <v>6098</v>
      </c>
      <c r="O68" s="325">
        <v>3113</v>
      </c>
      <c r="P68" s="325">
        <v>2985</v>
      </c>
      <c r="Q68" s="324">
        <v>6732</v>
      </c>
      <c r="R68" s="325">
        <v>3292</v>
      </c>
      <c r="S68" s="326">
        <v>3440</v>
      </c>
    </row>
    <row r="69" spans="1:19" ht="16.5" customHeight="1">
      <c r="A69" s="305" t="s">
        <v>194</v>
      </c>
      <c r="B69" s="324">
        <v>23117</v>
      </c>
      <c r="C69" s="325">
        <v>11525</v>
      </c>
      <c r="D69" s="325">
        <v>11592</v>
      </c>
      <c r="E69" s="324">
        <v>1350</v>
      </c>
      <c r="F69" s="325">
        <v>705</v>
      </c>
      <c r="G69" s="325">
        <v>645</v>
      </c>
      <c r="H69" s="324">
        <v>4605</v>
      </c>
      <c r="I69" s="325">
        <v>2203</v>
      </c>
      <c r="J69" s="325">
        <v>2402</v>
      </c>
      <c r="K69" s="324">
        <v>3255</v>
      </c>
      <c r="L69" s="325">
        <v>1643</v>
      </c>
      <c r="M69" s="325">
        <v>1612</v>
      </c>
      <c r="N69" s="324">
        <v>6657</v>
      </c>
      <c r="O69" s="325">
        <v>3317</v>
      </c>
      <c r="P69" s="325">
        <v>3340</v>
      </c>
      <c r="Q69" s="324">
        <v>7250</v>
      </c>
      <c r="R69" s="325">
        <v>3657</v>
      </c>
      <c r="S69" s="326">
        <v>3593</v>
      </c>
    </row>
    <row r="70" spans="1:19" ht="16.5" customHeight="1">
      <c r="A70" s="305" t="s">
        <v>140</v>
      </c>
      <c r="B70" s="324">
        <v>25052</v>
      </c>
      <c r="C70" s="325">
        <v>12481</v>
      </c>
      <c r="D70" s="325">
        <v>12571</v>
      </c>
      <c r="E70" s="324">
        <v>1543</v>
      </c>
      <c r="F70" s="325">
        <v>790</v>
      </c>
      <c r="G70" s="325">
        <v>753</v>
      </c>
      <c r="H70" s="324">
        <v>5103</v>
      </c>
      <c r="I70" s="325">
        <v>2504</v>
      </c>
      <c r="J70" s="325">
        <v>2599</v>
      </c>
      <c r="K70" s="324">
        <v>3422</v>
      </c>
      <c r="L70" s="325">
        <v>1715</v>
      </c>
      <c r="M70" s="325">
        <v>1707</v>
      </c>
      <c r="N70" s="324">
        <v>7187</v>
      </c>
      <c r="O70" s="325">
        <v>3604</v>
      </c>
      <c r="P70" s="325">
        <v>3583</v>
      </c>
      <c r="Q70" s="324">
        <v>7797</v>
      </c>
      <c r="R70" s="325">
        <v>3868</v>
      </c>
      <c r="S70" s="326">
        <v>3929</v>
      </c>
    </row>
    <row r="71" spans="1:19" ht="16.5" customHeight="1">
      <c r="A71" s="305" t="s">
        <v>173</v>
      </c>
      <c r="B71" s="324">
        <v>25361</v>
      </c>
      <c r="C71" s="325">
        <v>12574</v>
      </c>
      <c r="D71" s="325">
        <v>12787</v>
      </c>
      <c r="E71" s="324">
        <v>1617</v>
      </c>
      <c r="F71" s="325">
        <v>780</v>
      </c>
      <c r="G71" s="325">
        <v>837</v>
      </c>
      <c r="H71" s="324">
        <v>5121</v>
      </c>
      <c r="I71" s="325">
        <v>2449</v>
      </c>
      <c r="J71" s="325">
        <v>2672</v>
      </c>
      <c r="K71" s="324">
        <v>3463</v>
      </c>
      <c r="L71" s="325">
        <v>1672</v>
      </c>
      <c r="M71" s="325">
        <v>1791</v>
      </c>
      <c r="N71" s="324">
        <v>7275</v>
      </c>
      <c r="O71" s="325">
        <v>3677</v>
      </c>
      <c r="P71" s="325">
        <v>3598</v>
      </c>
      <c r="Q71" s="324">
        <v>7885</v>
      </c>
      <c r="R71" s="325">
        <v>3996</v>
      </c>
      <c r="S71" s="326">
        <v>3889</v>
      </c>
    </row>
    <row r="72" spans="1:19" ht="16.5" customHeight="1">
      <c r="A72" s="305" t="s">
        <v>193</v>
      </c>
      <c r="B72" s="324">
        <v>24606</v>
      </c>
      <c r="C72" s="325">
        <v>12175</v>
      </c>
      <c r="D72" s="325">
        <v>12431</v>
      </c>
      <c r="E72" s="324">
        <v>1604</v>
      </c>
      <c r="F72" s="325">
        <v>815</v>
      </c>
      <c r="G72" s="325">
        <v>789</v>
      </c>
      <c r="H72" s="324">
        <v>5083</v>
      </c>
      <c r="I72" s="325">
        <v>2397</v>
      </c>
      <c r="J72" s="325">
        <v>2686</v>
      </c>
      <c r="K72" s="324">
        <v>3327</v>
      </c>
      <c r="L72" s="325">
        <v>1645</v>
      </c>
      <c r="M72" s="325">
        <v>1682</v>
      </c>
      <c r="N72" s="324">
        <v>7124</v>
      </c>
      <c r="O72" s="325">
        <v>3479</v>
      </c>
      <c r="P72" s="325">
        <v>3645</v>
      </c>
      <c r="Q72" s="324">
        <v>7468</v>
      </c>
      <c r="R72" s="325">
        <v>3839</v>
      </c>
      <c r="S72" s="326">
        <v>3629</v>
      </c>
    </row>
    <row r="73" spans="1:19" s="304" customFormat="1" ht="16.5" customHeight="1">
      <c r="A73" s="309" t="s">
        <v>71</v>
      </c>
      <c r="B73" s="322">
        <v>119901</v>
      </c>
      <c r="C73" s="319">
        <v>59297</v>
      </c>
      <c r="D73" s="319">
        <v>60604</v>
      </c>
      <c r="E73" s="322">
        <v>7854</v>
      </c>
      <c r="F73" s="319">
        <v>3936</v>
      </c>
      <c r="G73" s="319">
        <v>3918</v>
      </c>
      <c r="H73" s="322">
        <v>25035</v>
      </c>
      <c r="I73" s="319">
        <v>12222</v>
      </c>
      <c r="J73" s="319">
        <v>12813</v>
      </c>
      <c r="K73" s="322">
        <v>16072</v>
      </c>
      <c r="L73" s="319">
        <v>7637</v>
      </c>
      <c r="M73" s="319">
        <v>8435</v>
      </c>
      <c r="N73" s="322">
        <v>36240</v>
      </c>
      <c r="O73" s="319">
        <v>17789</v>
      </c>
      <c r="P73" s="319">
        <v>18451</v>
      </c>
      <c r="Q73" s="322">
        <v>34700</v>
      </c>
      <c r="R73" s="319">
        <v>17713</v>
      </c>
      <c r="S73" s="323">
        <v>16987</v>
      </c>
    </row>
    <row r="74" spans="1:19" ht="16.5" customHeight="1">
      <c r="A74" s="305" t="s">
        <v>141</v>
      </c>
      <c r="B74" s="324">
        <v>25952</v>
      </c>
      <c r="C74" s="325">
        <v>12935</v>
      </c>
      <c r="D74" s="325">
        <v>13017</v>
      </c>
      <c r="E74" s="324">
        <v>1656</v>
      </c>
      <c r="F74" s="325">
        <v>828</v>
      </c>
      <c r="G74" s="325">
        <v>828</v>
      </c>
      <c r="H74" s="324">
        <v>5440</v>
      </c>
      <c r="I74" s="325">
        <v>2738</v>
      </c>
      <c r="J74" s="325">
        <v>2702</v>
      </c>
      <c r="K74" s="324">
        <v>3412</v>
      </c>
      <c r="L74" s="325">
        <v>1642</v>
      </c>
      <c r="M74" s="325">
        <v>1770</v>
      </c>
      <c r="N74" s="324">
        <v>7659</v>
      </c>
      <c r="O74" s="325">
        <v>3749</v>
      </c>
      <c r="P74" s="325">
        <v>3910</v>
      </c>
      <c r="Q74" s="324">
        <v>7785</v>
      </c>
      <c r="R74" s="325">
        <v>3978</v>
      </c>
      <c r="S74" s="326">
        <v>3807</v>
      </c>
    </row>
    <row r="75" spans="1:19" ht="16.5" customHeight="1">
      <c r="A75" s="305" t="s">
        <v>175</v>
      </c>
      <c r="B75" s="324">
        <v>24177</v>
      </c>
      <c r="C75" s="325">
        <v>11952</v>
      </c>
      <c r="D75" s="325">
        <v>12225</v>
      </c>
      <c r="E75" s="324">
        <v>1591</v>
      </c>
      <c r="F75" s="325">
        <v>802</v>
      </c>
      <c r="G75" s="325">
        <v>789</v>
      </c>
      <c r="H75" s="324">
        <v>5103</v>
      </c>
      <c r="I75" s="325">
        <v>2467</v>
      </c>
      <c r="J75" s="325">
        <v>2636</v>
      </c>
      <c r="K75" s="324">
        <v>3250</v>
      </c>
      <c r="L75" s="325">
        <v>1552</v>
      </c>
      <c r="M75" s="325">
        <v>1698</v>
      </c>
      <c r="N75" s="324">
        <v>7148</v>
      </c>
      <c r="O75" s="325">
        <v>3474</v>
      </c>
      <c r="P75" s="325">
        <v>3674</v>
      </c>
      <c r="Q75" s="324">
        <v>7085</v>
      </c>
      <c r="R75" s="325">
        <v>3657</v>
      </c>
      <c r="S75" s="326">
        <v>3428</v>
      </c>
    </row>
    <row r="76" spans="1:19" ht="16.5" customHeight="1">
      <c r="A76" s="305" t="s">
        <v>144</v>
      </c>
      <c r="B76" s="324">
        <v>25512</v>
      </c>
      <c r="C76" s="325">
        <v>12576</v>
      </c>
      <c r="D76" s="325">
        <v>12936</v>
      </c>
      <c r="E76" s="324">
        <v>1669</v>
      </c>
      <c r="F76" s="325">
        <v>807</v>
      </c>
      <c r="G76" s="325">
        <v>862</v>
      </c>
      <c r="H76" s="324">
        <v>5282</v>
      </c>
      <c r="I76" s="325">
        <v>2543</v>
      </c>
      <c r="J76" s="325">
        <v>2739</v>
      </c>
      <c r="K76" s="324">
        <v>3403</v>
      </c>
      <c r="L76" s="325">
        <v>1649</v>
      </c>
      <c r="M76" s="325">
        <v>1754</v>
      </c>
      <c r="N76" s="324">
        <v>7743</v>
      </c>
      <c r="O76" s="325">
        <v>3836</v>
      </c>
      <c r="P76" s="325">
        <v>3907</v>
      </c>
      <c r="Q76" s="324">
        <v>7415</v>
      </c>
      <c r="R76" s="325">
        <v>3741</v>
      </c>
      <c r="S76" s="326">
        <v>3674</v>
      </c>
    </row>
    <row r="77" spans="1:19" ht="16.5" customHeight="1">
      <c r="A77" s="305" t="s">
        <v>174</v>
      </c>
      <c r="B77" s="324">
        <v>22545</v>
      </c>
      <c r="C77" s="325">
        <v>11106</v>
      </c>
      <c r="D77" s="325">
        <v>11439</v>
      </c>
      <c r="E77" s="324">
        <v>1439</v>
      </c>
      <c r="F77" s="325">
        <v>722</v>
      </c>
      <c r="G77" s="325">
        <v>717</v>
      </c>
      <c r="H77" s="324">
        <v>4749</v>
      </c>
      <c r="I77" s="325">
        <v>2298</v>
      </c>
      <c r="J77" s="325">
        <v>2451</v>
      </c>
      <c r="K77" s="324">
        <v>3012</v>
      </c>
      <c r="L77" s="325">
        <v>1383</v>
      </c>
      <c r="M77" s="325">
        <v>1629</v>
      </c>
      <c r="N77" s="324">
        <v>6953</v>
      </c>
      <c r="O77" s="325">
        <v>3467</v>
      </c>
      <c r="P77" s="325">
        <v>3486</v>
      </c>
      <c r="Q77" s="324">
        <v>6392</v>
      </c>
      <c r="R77" s="325">
        <v>3236</v>
      </c>
      <c r="S77" s="326">
        <v>3156</v>
      </c>
    </row>
    <row r="78" spans="1:19" ht="16.5" customHeight="1">
      <c r="A78" s="305" t="s">
        <v>142</v>
      </c>
      <c r="B78" s="324">
        <v>21715</v>
      </c>
      <c r="C78" s="325">
        <v>10728</v>
      </c>
      <c r="D78" s="325">
        <v>10987</v>
      </c>
      <c r="E78" s="324">
        <v>1499</v>
      </c>
      <c r="F78" s="325">
        <v>777</v>
      </c>
      <c r="G78" s="325">
        <v>722</v>
      </c>
      <c r="H78" s="324">
        <v>4461</v>
      </c>
      <c r="I78" s="325">
        <v>2176</v>
      </c>
      <c r="J78" s="325">
        <v>2285</v>
      </c>
      <c r="K78" s="324">
        <v>2995</v>
      </c>
      <c r="L78" s="325">
        <v>1411</v>
      </c>
      <c r="M78" s="325">
        <v>1584</v>
      </c>
      <c r="N78" s="324">
        <v>6737</v>
      </c>
      <c r="O78" s="325">
        <v>3263</v>
      </c>
      <c r="P78" s="325">
        <v>3474</v>
      </c>
      <c r="Q78" s="324">
        <v>6023</v>
      </c>
      <c r="R78" s="325">
        <v>3101</v>
      </c>
      <c r="S78" s="326">
        <v>2922</v>
      </c>
    </row>
    <row r="79" spans="1:19" s="304" customFormat="1" ht="16.5" customHeight="1">
      <c r="A79" s="309" t="s">
        <v>78</v>
      </c>
      <c r="B79" s="322">
        <v>101991</v>
      </c>
      <c r="C79" s="319">
        <v>49905</v>
      </c>
      <c r="D79" s="319">
        <v>52086</v>
      </c>
      <c r="E79" s="322">
        <v>7518</v>
      </c>
      <c r="F79" s="319">
        <v>3594</v>
      </c>
      <c r="G79" s="319">
        <v>3924</v>
      </c>
      <c r="H79" s="322">
        <v>20793</v>
      </c>
      <c r="I79" s="319">
        <v>10004</v>
      </c>
      <c r="J79" s="319">
        <v>10789</v>
      </c>
      <c r="K79" s="322">
        <v>14707</v>
      </c>
      <c r="L79" s="319">
        <v>6734</v>
      </c>
      <c r="M79" s="319">
        <v>7973</v>
      </c>
      <c r="N79" s="322">
        <v>32661</v>
      </c>
      <c r="O79" s="319">
        <v>15789</v>
      </c>
      <c r="P79" s="319">
        <v>16872</v>
      </c>
      <c r="Q79" s="322">
        <v>26312</v>
      </c>
      <c r="R79" s="319">
        <v>13784</v>
      </c>
      <c r="S79" s="323">
        <v>12528</v>
      </c>
    </row>
    <row r="80" spans="1:19" ht="16.5" customHeight="1">
      <c r="A80" s="305" t="s">
        <v>197</v>
      </c>
      <c r="B80" s="324">
        <v>22326</v>
      </c>
      <c r="C80" s="325">
        <v>10979</v>
      </c>
      <c r="D80" s="325">
        <v>11347</v>
      </c>
      <c r="E80" s="324">
        <v>1562</v>
      </c>
      <c r="F80" s="325">
        <v>760</v>
      </c>
      <c r="G80" s="325">
        <v>802</v>
      </c>
      <c r="H80" s="324">
        <v>4549</v>
      </c>
      <c r="I80" s="325">
        <v>2221</v>
      </c>
      <c r="J80" s="325">
        <v>2328</v>
      </c>
      <c r="K80" s="324">
        <v>2981</v>
      </c>
      <c r="L80" s="325">
        <v>1393</v>
      </c>
      <c r="M80" s="325">
        <v>1588</v>
      </c>
      <c r="N80" s="324">
        <v>7020</v>
      </c>
      <c r="O80" s="325">
        <v>3473</v>
      </c>
      <c r="P80" s="325">
        <v>3547</v>
      </c>
      <c r="Q80" s="324">
        <v>6214</v>
      </c>
      <c r="R80" s="325">
        <v>3132</v>
      </c>
      <c r="S80" s="326">
        <v>3082</v>
      </c>
    </row>
    <row r="81" spans="1:19" ht="16.5" customHeight="1">
      <c r="A81" s="305" t="s">
        <v>145</v>
      </c>
      <c r="B81" s="324">
        <v>20441</v>
      </c>
      <c r="C81" s="325">
        <v>9929</v>
      </c>
      <c r="D81" s="325">
        <v>10512</v>
      </c>
      <c r="E81" s="324">
        <v>1473</v>
      </c>
      <c r="F81" s="325">
        <v>694</v>
      </c>
      <c r="G81" s="325">
        <v>779</v>
      </c>
      <c r="H81" s="324">
        <v>4193</v>
      </c>
      <c r="I81" s="325">
        <v>2029</v>
      </c>
      <c r="J81" s="325">
        <v>2164</v>
      </c>
      <c r="K81" s="324">
        <v>2900</v>
      </c>
      <c r="L81" s="325">
        <v>1331</v>
      </c>
      <c r="M81" s="325">
        <v>1569</v>
      </c>
      <c r="N81" s="324">
        <v>6493</v>
      </c>
      <c r="O81" s="325">
        <v>3101</v>
      </c>
      <c r="P81" s="325">
        <v>3392</v>
      </c>
      <c r="Q81" s="324">
        <v>5382</v>
      </c>
      <c r="R81" s="325">
        <v>2774</v>
      </c>
      <c r="S81" s="326">
        <v>2608</v>
      </c>
    </row>
    <row r="82" spans="1:19" ht="16.5" customHeight="1">
      <c r="A82" s="305" t="s">
        <v>146</v>
      </c>
      <c r="B82" s="324">
        <v>19107</v>
      </c>
      <c r="C82" s="325">
        <v>9431</v>
      </c>
      <c r="D82" s="325">
        <v>9676</v>
      </c>
      <c r="E82" s="324">
        <v>1445</v>
      </c>
      <c r="F82" s="325">
        <v>694</v>
      </c>
      <c r="G82" s="325">
        <v>751</v>
      </c>
      <c r="H82" s="324">
        <v>3886</v>
      </c>
      <c r="I82" s="325">
        <v>1882</v>
      </c>
      <c r="J82" s="325">
        <v>2004</v>
      </c>
      <c r="K82" s="324">
        <v>2800</v>
      </c>
      <c r="L82" s="325">
        <v>1327</v>
      </c>
      <c r="M82" s="325">
        <v>1473</v>
      </c>
      <c r="N82" s="324">
        <v>6085</v>
      </c>
      <c r="O82" s="325">
        <v>2936</v>
      </c>
      <c r="P82" s="325">
        <v>3149</v>
      </c>
      <c r="Q82" s="324">
        <v>4891</v>
      </c>
      <c r="R82" s="325">
        <v>2592</v>
      </c>
      <c r="S82" s="326">
        <v>2299</v>
      </c>
    </row>
    <row r="83" spans="1:19" ht="16.5" customHeight="1">
      <c r="A83" s="305" t="s">
        <v>196</v>
      </c>
      <c r="B83" s="324">
        <v>21470</v>
      </c>
      <c r="C83" s="325">
        <v>10546</v>
      </c>
      <c r="D83" s="325">
        <v>10924</v>
      </c>
      <c r="E83" s="324">
        <v>1549</v>
      </c>
      <c r="F83" s="325">
        <v>742</v>
      </c>
      <c r="G83" s="325">
        <v>807</v>
      </c>
      <c r="H83" s="324">
        <v>4376</v>
      </c>
      <c r="I83" s="325">
        <v>2103</v>
      </c>
      <c r="J83" s="325">
        <v>2273</v>
      </c>
      <c r="K83" s="324">
        <v>3178</v>
      </c>
      <c r="L83" s="325">
        <v>1453</v>
      </c>
      <c r="M83" s="325">
        <v>1725</v>
      </c>
      <c r="N83" s="324">
        <v>7038</v>
      </c>
      <c r="O83" s="325">
        <v>3353</v>
      </c>
      <c r="P83" s="325">
        <v>3685</v>
      </c>
      <c r="Q83" s="324">
        <v>5329</v>
      </c>
      <c r="R83" s="325">
        <v>2895</v>
      </c>
      <c r="S83" s="326">
        <v>2434</v>
      </c>
    </row>
    <row r="84" spans="1:19" ht="16.5" customHeight="1">
      <c r="A84" s="305" t="s">
        <v>177</v>
      </c>
      <c r="B84" s="324">
        <v>18647</v>
      </c>
      <c r="C84" s="325">
        <v>9020</v>
      </c>
      <c r="D84" s="325">
        <v>9627</v>
      </c>
      <c r="E84" s="324">
        <v>1489</v>
      </c>
      <c r="F84" s="325">
        <v>704</v>
      </c>
      <c r="G84" s="325">
        <v>785</v>
      </c>
      <c r="H84" s="324">
        <v>3789</v>
      </c>
      <c r="I84" s="325">
        <v>1769</v>
      </c>
      <c r="J84" s="325">
        <v>2020</v>
      </c>
      <c r="K84" s="324">
        <v>2848</v>
      </c>
      <c r="L84" s="325">
        <v>1230</v>
      </c>
      <c r="M84" s="325">
        <v>1618</v>
      </c>
      <c r="N84" s="324">
        <v>6025</v>
      </c>
      <c r="O84" s="325">
        <v>2926</v>
      </c>
      <c r="P84" s="325">
        <v>3099</v>
      </c>
      <c r="Q84" s="324">
        <v>4496</v>
      </c>
      <c r="R84" s="325">
        <v>2391</v>
      </c>
      <c r="S84" s="326">
        <v>2105</v>
      </c>
    </row>
    <row r="85" spans="1:19" s="304" customFormat="1" ht="16.5" customHeight="1">
      <c r="A85" s="309" t="s">
        <v>83</v>
      </c>
      <c r="B85" s="322">
        <v>94483</v>
      </c>
      <c r="C85" s="319">
        <v>44271</v>
      </c>
      <c r="D85" s="319">
        <v>50212</v>
      </c>
      <c r="E85" s="322">
        <v>7956</v>
      </c>
      <c r="F85" s="319">
        <v>3694</v>
      </c>
      <c r="G85" s="319">
        <v>4262</v>
      </c>
      <c r="H85" s="322">
        <v>19426</v>
      </c>
      <c r="I85" s="319">
        <v>8923</v>
      </c>
      <c r="J85" s="319">
        <v>10503</v>
      </c>
      <c r="K85" s="322">
        <v>15630</v>
      </c>
      <c r="L85" s="319">
        <v>6985</v>
      </c>
      <c r="M85" s="319">
        <v>8645</v>
      </c>
      <c r="N85" s="322">
        <v>31011</v>
      </c>
      <c r="O85" s="319">
        <v>14442</v>
      </c>
      <c r="P85" s="319">
        <v>16569</v>
      </c>
      <c r="Q85" s="322">
        <v>20460</v>
      </c>
      <c r="R85" s="319">
        <v>10227</v>
      </c>
      <c r="S85" s="323">
        <v>10233</v>
      </c>
    </row>
    <row r="86" spans="1:19" ht="16.5" customHeight="1">
      <c r="A86" s="305" t="s">
        <v>189</v>
      </c>
      <c r="B86" s="324">
        <v>21858</v>
      </c>
      <c r="C86" s="325">
        <v>10382</v>
      </c>
      <c r="D86" s="325">
        <v>11476</v>
      </c>
      <c r="E86" s="324">
        <v>1749</v>
      </c>
      <c r="F86" s="325">
        <v>825</v>
      </c>
      <c r="G86" s="325">
        <v>924</v>
      </c>
      <c r="H86" s="324">
        <v>4456</v>
      </c>
      <c r="I86" s="325">
        <v>2089</v>
      </c>
      <c r="J86" s="325">
        <v>2367</v>
      </c>
      <c r="K86" s="324">
        <v>3461</v>
      </c>
      <c r="L86" s="325">
        <v>1554</v>
      </c>
      <c r="M86" s="325">
        <v>1907</v>
      </c>
      <c r="N86" s="324">
        <v>7148</v>
      </c>
      <c r="O86" s="325">
        <v>3368</v>
      </c>
      <c r="P86" s="325">
        <v>3780</v>
      </c>
      <c r="Q86" s="324">
        <v>5044</v>
      </c>
      <c r="R86" s="325">
        <v>2546</v>
      </c>
      <c r="S86" s="326">
        <v>2498</v>
      </c>
    </row>
    <row r="87" spans="1:19" ht="16.5" customHeight="1">
      <c r="A87" s="305" t="s">
        <v>195</v>
      </c>
      <c r="B87" s="324">
        <v>21129</v>
      </c>
      <c r="C87" s="325">
        <v>9873</v>
      </c>
      <c r="D87" s="325">
        <v>11256</v>
      </c>
      <c r="E87" s="324">
        <v>1677</v>
      </c>
      <c r="F87" s="325">
        <v>762</v>
      </c>
      <c r="G87" s="325">
        <v>915</v>
      </c>
      <c r="H87" s="324">
        <v>4381</v>
      </c>
      <c r="I87" s="325">
        <v>2020</v>
      </c>
      <c r="J87" s="325">
        <v>2361</v>
      </c>
      <c r="K87" s="324">
        <v>3410</v>
      </c>
      <c r="L87" s="325">
        <v>1522</v>
      </c>
      <c r="M87" s="325">
        <v>1888</v>
      </c>
      <c r="N87" s="324">
        <v>6974</v>
      </c>
      <c r="O87" s="325">
        <v>3170</v>
      </c>
      <c r="P87" s="325">
        <v>3804</v>
      </c>
      <c r="Q87" s="324">
        <v>4687</v>
      </c>
      <c r="R87" s="325">
        <v>2399</v>
      </c>
      <c r="S87" s="326">
        <v>2288</v>
      </c>
    </row>
    <row r="88" spans="1:19" ht="16.5" customHeight="1">
      <c r="A88" s="305" t="s">
        <v>227</v>
      </c>
      <c r="B88" s="324">
        <v>18685</v>
      </c>
      <c r="C88" s="325">
        <v>8695</v>
      </c>
      <c r="D88" s="325">
        <v>9990</v>
      </c>
      <c r="E88" s="324">
        <v>1546</v>
      </c>
      <c r="F88" s="325">
        <v>712</v>
      </c>
      <c r="G88" s="325">
        <v>834</v>
      </c>
      <c r="H88" s="324">
        <v>3857</v>
      </c>
      <c r="I88" s="325">
        <v>1715</v>
      </c>
      <c r="J88" s="325">
        <v>2142</v>
      </c>
      <c r="K88" s="324">
        <v>3068</v>
      </c>
      <c r="L88" s="325">
        <v>1367</v>
      </c>
      <c r="M88" s="325">
        <v>1701</v>
      </c>
      <c r="N88" s="324">
        <v>6240</v>
      </c>
      <c r="O88" s="325">
        <v>2924</v>
      </c>
      <c r="P88" s="325">
        <v>3316</v>
      </c>
      <c r="Q88" s="324">
        <v>3974</v>
      </c>
      <c r="R88" s="325">
        <v>1977</v>
      </c>
      <c r="S88" s="326">
        <v>1997</v>
      </c>
    </row>
    <row r="89" spans="1:19" ht="16.5" customHeight="1">
      <c r="A89" s="305" t="s">
        <v>190</v>
      </c>
      <c r="B89" s="324">
        <v>17323</v>
      </c>
      <c r="C89" s="325">
        <v>8100</v>
      </c>
      <c r="D89" s="325">
        <v>9223</v>
      </c>
      <c r="E89" s="324">
        <v>1538</v>
      </c>
      <c r="F89" s="325">
        <v>700</v>
      </c>
      <c r="G89" s="325">
        <v>838</v>
      </c>
      <c r="H89" s="324">
        <v>3541</v>
      </c>
      <c r="I89" s="325">
        <v>1613</v>
      </c>
      <c r="J89" s="325">
        <v>1928</v>
      </c>
      <c r="K89" s="324">
        <v>3017</v>
      </c>
      <c r="L89" s="325">
        <v>1375</v>
      </c>
      <c r="M89" s="325">
        <v>1642</v>
      </c>
      <c r="N89" s="324">
        <v>5607</v>
      </c>
      <c r="O89" s="325">
        <v>2612</v>
      </c>
      <c r="P89" s="325">
        <v>2995</v>
      </c>
      <c r="Q89" s="324">
        <v>3620</v>
      </c>
      <c r="R89" s="325">
        <v>1800</v>
      </c>
      <c r="S89" s="326">
        <v>1820</v>
      </c>
    </row>
    <row r="90" spans="1:19" ht="16.5" customHeight="1">
      <c r="A90" s="305" t="s">
        <v>139</v>
      </c>
      <c r="B90" s="324">
        <v>15488</v>
      </c>
      <c r="C90" s="325">
        <v>7221</v>
      </c>
      <c r="D90" s="325">
        <v>8267</v>
      </c>
      <c r="E90" s="324">
        <v>1446</v>
      </c>
      <c r="F90" s="325">
        <v>695</v>
      </c>
      <c r="G90" s="325">
        <v>751</v>
      </c>
      <c r="H90" s="324">
        <v>3191</v>
      </c>
      <c r="I90" s="325">
        <v>1486</v>
      </c>
      <c r="J90" s="325">
        <v>1705</v>
      </c>
      <c r="K90" s="324">
        <v>2674</v>
      </c>
      <c r="L90" s="325">
        <v>1167</v>
      </c>
      <c r="M90" s="325">
        <v>1507</v>
      </c>
      <c r="N90" s="324">
        <v>5042</v>
      </c>
      <c r="O90" s="325">
        <v>2368</v>
      </c>
      <c r="P90" s="325">
        <v>2674</v>
      </c>
      <c r="Q90" s="324">
        <v>3135</v>
      </c>
      <c r="R90" s="325">
        <v>1505</v>
      </c>
      <c r="S90" s="326">
        <v>1630</v>
      </c>
    </row>
    <row r="91" spans="1:19" s="304" customFormat="1" ht="13.5" customHeight="1">
      <c r="A91" s="309" t="s">
        <v>91</v>
      </c>
      <c r="B91" s="322">
        <v>63098</v>
      </c>
      <c r="C91" s="319">
        <v>28727</v>
      </c>
      <c r="D91" s="319">
        <v>34371</v>
      </c>
      <c r="E91" s="322">
        <v>6102</v>
      </c>
      <c r="F91" s="319">
        <v>2735</v>
      </c>
      <c r="G91" s="319">
        <v>3367</v>
      </c>
      <c r="H91" s="322">
        <v>13138</v>
      </c>
      <c r="I91" s="319">
        <v>5940</v>
      </c>
      <c r="J91" s="319">
        <v>7198</v>
      </c>
      <c r="K91" s="322">
        <v>11314</v>
      </c>
      <c r="L91" s="319">
        <v>4975</v>
      </c>
      <c r="M91" s="319">
        <v>6339</v>
      </c>
      <c r="N91" s="322">
        <v>20630</v>
      </c>
      <c r="O91" s="319">
        <v>9434</v>
      </c>
      <c r="P91" s="319">
        <v>11196</v>
      </c>
      <c r="Q91" s="322">
        <v>11914</v>
      </c>
      <c r="R91" s="319">
        <v>5643</v>
      </c>
      <c r="S91" s="323">
        <v>6271</v>
      </c>
    </row>
    <row r="92" spans="1:19" ht="13.5" customHeight="1">
      <c r="A92" s="305" t="s">
        <v>192</v>
      </c>
      <c r="B92" s="324">
        <v>14205</v>
      </c>
      <c r="C92" s="325">
        <v>6707</v>
      </c>
      <c r="D92" s="325">
        <v>7498</v>
      </c>
      <c r="E92" s="324">
        <v>1377</v>
      </c>
      <c r="F92" s="325">
        <v>623</v>
      </c>
      <c r="G92" s="325">
        <v>754</v>
      </c>
      <c r="H92" s="324">
        <v>2978</v>
      </c>
      <c r="I92" s="325">
        <v>1386</v>
      </c>
      <c r="J92" s="325">
        <v>1592</v>
      </c>
      <c r="K92" s="324">
        <v>2505</v>
      </c>
      <c r="L92" s="325">
        <v>1135</v>
      </c>
      <c r="M92" s="325">
        <v>1370</v>
      </c>
      <c r="N92" s="324">
        <v>4574</v>
      </c>
      <c r="O92" s="325">
        <v>2154</v>
      </c>
      <c r="P92" s="325">
        <v>2420</v>
      </c>
      <c r="Q92" s="324">
        <v>2771</v>
      </c>
      <c r="R92" s="325">
        <v>1409</v>
      </c>
      <c r="S92" s="326">
        <v>1362</v>
      </c>
    </row>
    <row r="93" spans="1:19" ht="13.5" customHeight="1">
      <c r="A93" s="305" t="s">
        <v>170</v>
      </c>
      <c r="B93" s="324">
        <v>14898</v>
      </c>
      <c r="C93" s="325">
        <v>6861</v>
      </c>
      <c r="D93" s="325">
        <v>8037</v>
      </c>
      <c r="E93" s="324">
        <v>1456</v>
      </c>
      <c r="F93" s="325">
        <v>699</v>
      </c>
      <c r="G93" s="325">
        <v>757</v>
      </c>
      <c r="H93" s="324">
        <v>3118</v>
      </c>
      <c r="I93" s="325">
        <v>1423</v>
      </c>
      <c r="J93" s="325">
        <v>1695</v>
      </c>
      <c r="K93" s="324">
        <v>2513</v>
      </c>
      <c r="L93" s="325">
        <v>1114</v>
      </c>
      <c r="M93" s="325">
        <v>1399</v>
      </c>
      <c r="N93" s="324">
        <v>4958</v>
      </c>
      <c r="O93" s="325">
        <v>2267</v>
      </c>
      <c r="P93" s="325">
        <v>2691</v>
      </c>
      <c r="Q93" s="324">
        <v>2853</v>
      </c>
      <c r="R93" s="325">
        <v>1358</v>
      </c>
      <c r="S93" s="326">
        <v>1495</v>
      </c>
    </row>
    <row r="94" spans="1:19" ht="13.5" customHeight="1">
      <c r="A94" s="305" t="s">
        <v>169</v>
      </c>
      <c r="B94" s="324">
        <v>11638</v>
      </c>
      <c r="C94" s="325">
        <v>5206</v>
      </c>
      <c r="D94" s="325">
        <v>6432</v>
      </c>
      <c r="E94" s="324">
        <v>1138</v>
      </c>
      <c r="F94" s="325">
        <v>498</v>
      </c>
      <c r="G94" s="325">
        <v>640</v>
      </c>
      <c r="H94" s="324">
        <v>2344</v>
      </c>
      <c r="I94" s="325">
        <v>1037</v>
      </c>
      <c r="J94" s="325">
        <v>1307</v>
      </c>
      <c r="K94" s="324">
        <v>2124</v>
      </c>
      <c r="L94" s="325">
        <v>917</v>
      </c>
      <c r="M94" s="325">
        <v>1207</v>
      </c>
      <c r="N94" s="324">
        <v>3835</v>
      </c>
      <c r="O94" s="325">
        <v>1738</v>
      </c>
      <c r="P94" s="325">
        <v>2097</v>
      </c>
      <c r="Q94" s="324">
        <v>2197</v>
      </c>
      <c r="R94" s="325">
        <v>1016</v>
      </c>
      <c r="S94" s="326">
        <v>1181</v>
      </c>
    </row>
    <row r="95" spans="1:19" ht="13.5" customHeight="1">
      <c r="A95" s="305" t="s">
        <v>166</v>
      </c>
      <c r="B95" s="324">
        <v>10937</v>
      </c>
      <c r="C95" s="325">
        <v>4835</v>
      </c>
      <c r="D95" s="325">
        <v>6102</v>
      </c>
      <c r="E95" s="324">
        <v>1043</v>
      </c>
      <c r="F95" s="325">
        <v>434</v>
      </c>
      <c r="G95" s="325">
        <v>609</v>
      </c>
      <c r="H95" s="324">
        <v>2338</v>
      </c>
      <c r="I95" s="325">
        <v>1045</v>
      </c>
      <c r="J95" s="325">
        <v>1293</v>
      </c>
      <c r="K95" s="324">
        <v>2035</v>
      </c>
      <c r="L95" s="325">
        <v>867</v>
      </c>
      <c r="M95" s="325">
        <v>1168</v>
      </c>
      <c r="N95" s="324">
        <v>3526</v>
      </c>
      <c r="O95" s="325">
        <v>1582</v>
      </c>
      <c r="P95" s="325">
        <v>1944</v>
      </c>
      <c r="Q95" s="324">
        <v>1995</v>
      </c>
      <c r="R95" s="325">
        <v>907</v>
      </c>
      <c r="S95" s="326">
        <v>1088</v>
      </c>
    </row>
    <row r="96" spans="1:19" ht="13.5" customHeight="1">
      <c r="A96" s="305" t="s">
        <v>191</v>
      </c>
      <c r="B96" s="324">
        <v>11420</v>
      </c>
      <c r="C96" s="325">
        <v>5118</v>
      </c>
      <c r="D96" s="325">
        <v>6302</v>
      </c>
      <c r="E96" s="324">
        <v>1088</v>
      </c>
      <c r="F96" s="325">
        <v>481</v>
      </c>
      <c r="G96" s="325">
        <v>607</v>
      </c>
      <c r="H96" s="324">
        <v>2360</v>
      </c>
      <c r="I96" s="325">
        <v>1049</v>
      </c>
      <c r="J96" s="325">
        <v>1311</v>
      </c>
      <c r="K96" s="324">
        <v>2137</v>
      </c>
      <c r="L96" s="325">
        <v>942</v>
      </c>
      <c r="M96" s="325">
        <v>1195</v>
      </c>
      <c r="N96" s="324">
        <v>3737</v>
      </c>
      <c r="O96" s="325">
        <v>1693</v>
      </c>
      <c r="P96" s="325">
        <v>2044</v>
      </c>
      <c r="Q96" s="324">
        <v>2098</v>
      </c>
      <c r="R96" s="325">
        <v>953</v>
      </c>
      <c r="S96" s="326">
        <v>1145</v>
      </c>
    </row>
    <row r="97" spans="1:19" s="304" customFormat="1" ht="13.5" customHeight="1">
      <c r="A97" s="309" t="s">
        <v>94</v>
      </c>
      <c r="B97" s="322">
        <v>49413</v>
      </c>
      <c r="C97" s="319">
        <v>21333</v>
      </c>
      <c r="D97" s="319">
        <v>28080</v>
      </c>
      <c r="E97" s="322">
        <v>5219</v>
      </c>
      <c r="F97" s="319">
        <v>2210</v>
      </c>
      <c r="G97" s="319">
        <v>3009</v>
      </c>
      <c r="H97" s="322">
        <v>10114</v>
      </c>
      <c r="I97" s="319">
        <v>4347</v>
      </c>
      <c r="J97" s="319">
        <v>5767</v>
      </c>
      <c r="K97" s="322">
        <v>9435</v>
      </c>
      <c r="L97" s="319">
        <v>4043</v>
      </c>
      <c r="M97" s="319">
        <v>5392</v>
      </c>
      <c r="N97" s="322">
        <v>15822</v>
      </c>
      <c r="O97" s="319">
        <v>6939</v>
      </c>
      <c r="P97" s="319">
        <v>8883</v>
      </c>
      <c r="Q97" s="322">
        <v>8823</v>
      </c>
      <c r="R97" s="319">
        <v>3794</v>
      </c>
      <c r="S97" s="323">
        <v>5029</v>
      </c>
    </row>
    <row r="98" spans="1:19" ht="13.5" customHeight="1">
      <c r="A98" s="305" t="s">
        <v>168</v>
      </c>
      <c r="B98" s="324">
        <v>10089</v>
      </c>
      <c r="C98" s="325">
        <v>4429</v>
      </c>
      <c r="D98" s="325">
        <v>5660</v>
      </c>
      <c r="E98" s="324">
        <v>1050</v>
      </c>
      <c r="F98" s="325">
        <v>452</v>
      </c>
      <c r="G98" s="325">
        <v>598</v>
      </c>
      <c r="H98" s="324">
        <v>2107</v>
      </c>
      <c r="I98" s="325">
        <v>942</v>
      </c>
      <c r="J98" s="325">
        <v>1165</v>
      </c>
      <c r="K98" s="324">
        <v>1884</v>
      </c>
      <c r="L98" s="325">
        <v>809</v>
      </c>
      <c r="M98" s="325">
        <v>1075</v>
      </c>
      <c r="N98" s="324">
        <v>3279</v>
      </c>
      <c r="O98" s="325">
        <v>1461</v>
      </c>
      <c r="P98" s="325">
        <v>1818</v>
      </c>
      <c r="Q98" s="324">
        <v>1769</v>
      </c>
      <c r="R98" s="325">
        <v>765</v>
      </c>
      <c r="S98" s="326">
        <v>1004</v>
      </c>
    </row>
    <row r="99" spans="1:19" ht="13.5" customHeight="1">
      <c r="A99" s="305" t="s">
        <v>228</v>
      </c>
      <c r="B99" s="324">
        <v>10436</v>
      </c>
      <c r="C99" s="325">
        <v>4553</v>
      </c>
      <c r="D99" s="325">
        <v>5883</v>
      </c>
      <c r="E99" s="324">
        <v>1084</v>
      </c>
      <c r="F99" s="325">
        <v>473</v>
      </c>
      <c r="G99" s="325">
        <v>611</v>
      </c>
      <c r="H99" s="324">
        <v>2094</v>
      </c>
      <c r="I99" s="325">
        <v>925</v>
      </c>
      <c r="J99" s="325">
        <v>1169</v>
      </c>
      <c r="K99" s="324">
        <v>1987</v>
      </c>
      <c r="L99" s="325">
        <v>858</v>
      </c>
      <c r="M99" s="325">
        <v>1129</v>
      </c>
      <c r="N99" s="324">
        <v>3388</v>
      </c>
      <c r="O99" s="325">
        <v>1473</v>
      </c>
      <c r="P99" s="325">
        <v>1915</v>
      </c>
      <c r="Q99" s="324">
        <v>1883</v>
      </c>
      <c r="R99" s="325">
        <v>824</v>
      </c>
      <c r="S99" s="326">
        <v>1059</v>
      </c>
    </row>
    <row r="100" spans="1:19" ht="13.5" customHeight="1">
      <c r="A100" s="305" t="s">
        <v>165</v>
      </c>
      <c r="B100" s="324">
        <v>9795</v>
      </c>
      <c r="C100" s="325">
        <v>4252</v>
      </c>
      <c r="D100" s="325">
        <v>5543</v>
      </c>
      <c r="E100" s="324">
        <v>1055</v>
      </c>
      <c r="F100" s="325">
        <v>466</v>
      </c>
      <c r="G100" s="325">
        <v>589</v>
      </c>
      <c r="H100" s="324">
        <v>1955</v>
      </c>
      <c r="I100" s="325">
        <v>838</v>
      </c>
      <c r="J100" s="325">
        <v>1117</v>
      </c>
      <c r="K100" s="324">
        <v>1916</v>
      </c>
      <c r="L100" s="325">
        <v>807</v>
      </c>
      <c r="M100" s="325">
        <v>1109</v>
      </c>
      <c r="N100" s="324">
        <v>3157</v>
      </c>
      <c r="O100" s="325">
        <v>1400</v>
      </c>
      <c r="P100" s="325">
        <v>1757</v>
      </c>
      <c r="Q100" s="324">
        <v>1712</v>
      </c>
      <c r="R100" s="325">
        <v>741</v>
      </c>
      <c r="S100" s="326">
        <v>971</v>
      </c>
    </row>
    <row r="101" spans="1:19" ht="13.5" customHeight="1">
      <c r="A101" s="305" t="s">
        <v>167</v>
      </c>
      <c r="B101" s="324">
        <v>9696</v>
      </c>
      <c r="C101" s="325">
        <v>4103</v>
      </c>
      <c r="D101" s="325">
        <v>5593</v>
      </c>
      <c r="E101" s="324">
        <v>1000</v>
      </c>
      <c r="F101" s="325">
        <v>414</v>
      </c>
      <c r="G101" s="325">
        <v>586</v>
      </c>
      <c r="H101" s="324">
        <v>2036</v>
      </c>
      <c r="I101" s="325">
        <v>840</v>
      </c>
      <c r="J101" s="325">
        <v>1196</v>
      </c>
      <c r="K101" s="324">
        <v>1849</v>
      </c>
      <c r="L101" s="325">
        <v>787</v>
      </c>
      <c r="M101" s="325">
        <v>1062</v>
      </c>
      <c r="N101" s="324">
        <v>3044</v>
      </c>
      <c r="O101" s="325">
        <v>1316</v>
      </c>
      <c r="P101" s="325">
        <v>1728</v>
      </c>
      <c r="Q101" s="324">
        <v>1767</v>
      </c>
      <c r="R101" s="325">
        <v>746</v>
      </c>
      <c r="S101" s="326">
        <v>1021</v>
      </c>
    </row>
    <row r="102" spans="1:19" ht="13.5" customHeight="1">
      <c r="A102" s="305" t="s">
        <v>176</v>
      </c>
      <c r="B102" s="324">
        <v>9397</v>
      </c>
      <c r="C102" s="325">
        <v>3996</v>
      </c>
      <c r="D102" s="325">
        <v>5401</v>
      </c>
      <c r="E102" s="324">
        <v>1030</v>
      </c>
      <c r="F102" s="325">
        <v>405</v>
      </c>
      <c r="G102" s="325">
        <v>625</v>
      </c>
      <c r="H102" s="324">
        <v>1922</v>
      </c>
      <c r="I102" s="325">
        <v>802</v>
      </c>
      <c r="J102" s="325">
        <v>1120</v>
      </c>
      <c r="K102" s="324">
        <v>1799</v>
      </c>
      <c r="L102" s="325">
        <v>782</v>
      </c>
      <c r="M102" s="325">
        <v>1017</v>
      </c>
      <c r="N102" s="324">
        <v>2954</v>
      </c>
      <c r="O102" s="325">
        <v>1289</v>
      </c>
      <c r="P102" s="325">
        <v>1665</v>
      </c>
      <c r="Q102" s="324">
        <v>1692</v>
      </c>
      <c r="R102" s="325">
        <v>718</v>
      </c>
      <c r="S102" s="326">
        <v>974</v>
      </c>
    </row>
    <row r="103" spans="1:19" s="304" customFormat="1" ht="13.5" customHeight="1">
      <c r="A103" s="309" t="s">
        <v>100</v>
      </c>
      <c r="B103" s="322">
        <v>33078</v>
      </c>
      <c r="C103" s="319">
        <v>13531</v>
      </c>
      <c r="D103" s="319">
        <v>19547</v>
      </c>
      <c r="E103" s="322">
        <v>3799</v>
      </c>
      <c r="F103" s="319">
        <v>1616</v>
      </c>
      <c r="G103" s="319">
        <v>2183</v>
      </c>
      <c r="H103" s="322">
        <v>6777</v>
      </c>
      <c r="I103" s="319">
        <v>2798</v>
      </c>
      <c r="J103" s="319">
        <v>3979</v>
      </c>
      <c r="K103" s="322">
        <v>6124</v>
      </c>
      <c r="L103" s="319">
        <v>2555</v>
      </c>
      <c r="M103" s="319">
        <v>3569</v>
      </c>
      <c r="N103" s="322">
        <v>10442</v>
      </c>
      <c r="O103" s="319">
        <v>4265</v>
      </c>
      <c r="P103" s="319">
        <v>6177</v>
      </c>
      <c r="Q103" s="322">
        <v>5936</v>
      </c>
      <c r="R103" s="319">
        <v>2297</v>
      </c>
      <c r="S103" s="323">
        <v>3639</v>
      </c>
    </row>
    <row r="104" spans="1:19" ht="13.5" customHeight="1">
      <c r="A104" s="305" t="s">
        <v>163</v>
      </c>
      <c r="B104" s="324">
        <v>6579</v>
      </c>
      <c r="C104" s="325">
        <v>2842</v>
      </c>
      <c r="D104" s="325">
        <v>3737</v>
      </c>
      <c r="E104" s="324">
        <v>746</v>
      </c>
      <c r="F104" s="325">
        <v>324</v>
      </c>
      <c r="G104" s="325">
        <v>422</v>
      </c>
      <c r="H104" s="324">
        <v>1361</v>
      </c>
      <c r="I104" s="325">
        <v>589</v>
      </c>
      <c r="J104" s="325">
        <v>772</v>
      </c>
      <c r="K104" s="324">
        <v>1224</v>
      </c>
      <c r="L104" s="325">
        <v>528</v>
      </c>
      <c r="M104" s="325">
        <v>696</v>
      </c>
      <c r="N104" s="324">
        <v>2068</v>
      </c>
      <c r="O104" s="325">
        <v>872</v>
      </c>
      <c r="P104" s="325">
        <v>1196</v>
      </c>
      <c r="Q104" s="324">
        <v>1180</v>
      </c>
      <c r="R104" s="325">
        <v>529</v>
      </c>
      <c r="S104" s="326">
        <v>651</v>
      </c>
    </row>
    <row r="105" spans="1:19" ht="13.5" customHeight="1">
      <c r="A105" s="305" t="s">
        <v>162</v>
      </c>
      <c r="B105" s="324">
        <v>7039</v>
      </c>
      <c r="C105" s="325">
        <v>2900</v>
      </c>
      <c r="D105" s="325">
        <v>4139</v>
      </c>
      <c r="E105" s="324">
        <v>796</v>
      </c>
      <c r="F105" s="325">
        <v>345</v>
      </c>
      <c r="G105" s="325">
        <v>451</v>
      </c>
      <c r="H105" s="324">
        <v>1422</v>
      </c>
      <c r="I105" s="325">
        <v>592</v>
      </c>
      <c r="J105" s="325">
        <v>830</v>
      </c>
      <c r="K105" s="324">
        <v>1327</v>
      </c>
      <c r="L105" s="325">
        <v>561</v>
      </c>
      <c r="M105" s="325">
        <v>766</v>
      </c>
      <c r="N105" s="324">
        <v>2265</v>
      </c>
      <c r="O105" s="325">
        <v>930</v>
      </c>
      <c r="P105" s="325">
        <v>1335</v>
      </c>
      <c r="Q105" s="324">
        <v>1229</v>
      </c>
      <c r="R105" s="325">
        <v>472</v>
      </c>
      <c r="S105" s="326">
        <v>757</v>
      </c>
    </row>
    <row r="106" spans="1:19" ht="13.5" customHeight="1">
      <c r="A106" s="305" t="s">
        <v>160</v>
      </c>
      <c r="B106" s="324">
        <v>5941</v>
      </c>
      <c r="C106" s="325">
        <v>2392</v>
      </c>
      <c r="D106" s="325">
        <v>3549</v>
      </c>
      <c r="E106" s="324">
        <v>667</v>
      </c>
      <c r="F106" s="325">
        <v>309</v>
      </c>
      <c r="G106" s="325">
        <v>358</v>
      </c>
      <c r="H106" s="324">
        <v>1208</v>
      </c>
      <c r="I106" s="325">
        <v>493</v>
      </c>
      <c r="J106" s="325">
        <v>715</v>
      </c>
      <c r="K106" s="324">
        <v>1136</v>
      </c>
      <c r="L106" s="325">
        <v>471</v>
      </c>
      <c r="M106" s="325">
        <v>665</v>
      </c>
      <c r="N106" s="324">
        <v>1867</v>
      </c>
      <c r="O106" s="325">
        <v>712</v>
      </c>
      <c r="P106" s="325">
        <v>1155</v>
      </c>
      <c r="Q106" s="324">
        <v>1063</v>
      </c>
      <c r="R106" s="325">
        <v>407</v>
      </c>
      <c r="S106" s="326">
        <v>656</v>
      </c>
    </row>
    <row r="107" spans="1:19" ht="13.5" customHeight="1">
      <c r="A107" s="305" t="s">
        <v>161</v>
      </c>
      <c r="B107" s="324">
        <v>6820</v>
      </c>
      <c r="C107" s="325">
        <v>2769</v>
      </c>
      <c r="D107" s="325">
        <v>4051</v>
      </c>
      <c r="E107" s="324">
        <v>768</v>
      </c>
      <c r="F107" s="325">
        <v>296</v>
      </c>
      <c r="G107" s="325">
        <v>472</v>
      </c>
      <c r="H107" s="324">
        <v>1411</v>
      </c>
      <c r="I107" s="325">
        <v>574</v>
      </c>
      <c r="J107" s="325">
        <v>837</v>
      </c>
      <c r="K107" s="324">
        <v>1226</v>
      </c>
      <c r="L107" s="325">
        <v>519</v>
      </c>
      <c r="M107" s="325">
        <v>707</v>
      </c>
      <c r="N107" s="324">
        <v>2179</v>
      </c>
      <c r="O107" s="325">
        <v>923</v>
      </c>
      <c r="P107" s="325">
        <v>1256</v>
      </c>
      <c r="Q107" s="324">
        <v>1236</v>
      </c>
      <c r="R107" s="325">
        <v>457</v>
      </c>
      <c r="S107" s="326">
        <v>779</v>
      </c>
    </row>
    <row r="108" spans="1:19" ht="13.5" customHeight="1">
      <c r="A108" s="305" t="s">
        <v>155</v>
      </c>
      <c r="B108" s="324">
        <v>6699</v>
      </c>
      <c r="C108" s="325">
        <v>2628</v>
      </c>
      <c r="D108" s="325">
        <v>4071</v>
      </c>
      <c r="E108" s="324">
        <v>822</v>
      </c>
      <c r="F108" s="325">
        <v>342</v>
      </c>
      <c r="G108" s="325">
        <v>480</v>
      </c>
      <c r="H108" s="324">
        <v>1375</v>
      </c>
      <c r="I108" s="325">
        <v>550</v>
      </c>
      <c r="J108" s="325">
        <v>825</v>
      </c>
      <c r="K108" s="324">
        <v>1211</v>
      </c>
      <c r="L108" s="325">
        <v>476</v>
      </c>
      <c r="M108" s="325">
        <v>735</v>
      </c>
      <c r="N108" s="324">
        <v>2063</v>
      </c>
      <c r="O108" s="325">
        <v>828</v>
      </c>
      <c r="P108" s="325">
        <v>1235</v>
      </c>
      <c r="Q108" s="324">
        <v>1228</v>
      </c>
      <c r="R108" s="325">
        <v>432</v>
      </c>
      <c r="S108" s="326">
        <v>796</v>
      </c>
    </row>
    <row r="109" spans="1:19" s="304" customFormat="1" ht="13.5" customHeight="1">
      <c r="A109" s="309" t="s">
        <v>107</v>
      </c>
      <c r="B109" s="322">
        <v>19119</v>
      </c>
      <c r="C109" s="319">
        <v>6570</v>
      </c>
      <c r="D109" s="319">
        <v>12549</v>
      </c>
      <c r="E109" s="322">
        <v>2294</v>
      </c>
      <c r="F109" s="319">
        <v>912</v>
      </c>
      <c r="G109" s="319">
        <v>1382</v>
      </c>
      <c r="H109" s="322">
        <v>3783</v>
      </c>
      <c r="I109" s="319">
        <v>1316</v>
      </c>
      <c r="J109" s="319">
        <v>2467</v>
      </c>
      <c r="K109" s="322">
        <v>3590</v>
      </c>
      <c r="L109" s="319">
        <v>1324</v>
      </c>
      <c r="M109" s="319">
        <v>2266</v>
      </c>
      <c r="N109" s="322">
        <v>5887</v>
      </c>
      <c r="O109" s="319">
        <v>2000</v>
      </c>
      <c r="P109" s="319">
        <v>3887</v>
      </c>
      <c r="Q109" s="322">
        <v>3565</v>
      </c>
      <c r="R109" s="319">
        <v>1018</v>
      </c>
      <c r="S109" s="323">
        <v>2547</v>
      </c>
    </row>
    <row r="110" spans="1:19" ht="13.5" customHeight="1">
      <c r="A110" s="305" t="s">
        <v>153</v>
      </c>
      <c r="B110" s="324">
        <v>5068</v>
      </c>
      <c r="C110" s="325">
        <v>1834</v>
      </c>
      <c r="D110" s="325">
        <v>3234</v>
      </c>
      <c r="E110" s="324">
        <v>615</v>
      </c>
      <c r="F110" s="325">
        <v>243</v>
      </c>
      <c r="G110" s="325">
        <v>372</v>
      </c>
      <c r="H110" s="324">
        <v>1010</v>
      </c>
      <c r="I110" s="325">
        <v>372</v>
      </c>
      <c r="J110" s="325">
        <v>638</v>
      </c>
      <c r="K110" s="324">
        <v>978</v>
      </c>
      <c r="L110" s="325">
        <v>381</v>
      </c>
      <c r="M110" s="325">
        <v>597</v>
      </c>
      <c r="N110" s="324">
        <v>1536</v>
      </c>
      <c r="O110" s="325">
        <v>559</v>
      </c>
      <c r="P110" s="325">
        <v>977</v>
      </c>
      <c r="Q110" s="324">
        <v>929</v>
      </c>
      <c r="R110" s="325">
        <v>279</v>
      </c>
      <c r="S110" s="326">
        <v>650</v>
      </c>
    </row>
    <row r="111" spans="1:19" ht="13.5" customHeight="1">
      <c r="A111" s="305" t="s">
        <v>164</v>
      </c>
      <c r="B111" s="324">
        <v>4366</v>
      </c>
      <c r="C111" s="325">
        <v>1550</v>
      </c>
      <c r="D111" s="325">
        <v>2816</v>
      </c>
      <c r="E111" s="324">
        <v>537</v>
      </c>
      <c r="F111" s="325">
        <v>214</v>
      </c>
      <c r="G111" s="325">
        <v>323</v>
      </c>
      <c r="H111" s="324">
        <v>834</v>
      </c>
      <c r="I111" s="325">
        <v>301</v>
      </c>
      <c r="J111" s="325">
        <v>533</v>
      </c>
      <c r="K111" s="324">
        <v>780</v>
      </c>
      <c r="L111" s="325">
        <v>314</v>
      </c>
      <c r="M111" s="325">
        <v>466</v>
      </c>
      <c r="N111" s="324">
        <v>1407</v>
      </c>
      <c r="O111" s="325">
        <v>493</v>
      </c>
      <c r="P111" s="325">
        <v>914</v>
      </c>
      <c r="Q111" s="324">
        <v>808</v>
      </c>
      <c r="R111" s="325">
        <v>228</v>
      </c>
      <c r="S111" s="326">
        <v>580</v>
      </c>
    </row>
    <row r="112" spans="1:19" ht="13.5" customHeight="1">
      <c r="A112" s="305" t="s">
        <v>159</v>
      </c>
      <c r="B112" s="324">
        <v>3703</v>
      </c>
      <c r="C112" s="325">
        <v>1269</v>
      </c>
      <c r="D112" s="325">
        <v>2434</v>
      </c>
      <c r="E112" s="324">
        <v>446</v>
      </c>
      <c r="F112" s="325">
        <v>183</v>
      </c>
      <c r="G112" s="325">
        <v>263</v>
      </c>
      <c r="H112" s="324">
        <v>767</v>
      </c>
      <c r="I112" s="325">
        <v>251</v>
      </c>
      <c r="J112" s="325">
        <v>516</v>
      </c>
      <c r="K112" s="324">
        <v>702</v>
      </c>
      <c r="L112" s="325">
        <v>273</v>
      </c>
      <c r="M112" s="325">
        <v>429</v>
      </c>
      <c r="N112" s="324">
        <v>1101</v>
      </c>
      <c r="O112" s="325">
        <v>373</v>
      </c>
      <c r="P112" s="325">
        <v>728</v>
      </c>
      <c r="Q112" s="324">
        <v>687</v>
      </c>
      <c r="R112" s="325">
        <v>189</v>
      </c>
      <c r="S112" s="326">
        <v>498</v>
      </c>
    </row>
    <row r="113" spans="1:19" ht="13.5" customHeight="1">
      <c r="A113" s="305" t="s">
        <v>147</v>
      </c>
      <c r="B113" s="324">
        <v>3255</v>
      </c>
      <c r="C113" s="325">
        <v>1049</v>
      </c>
      <c r="D113" s="325">
        <v>2206</v>
      </c>
      <c r="E113" s="324">
        <v>364</v>
      </c>
      <c r="F113" s="325">
        <v>143</v>
      </c>
      <c r="G113" s="325">
        <v>221</v>
      </c>
      <c r="H113" s="324">
        <v>651</v>
      </c>
      <c r="I113" s="325">
        <v>202</v>
      </c>
      <c r="J113" s="325">
        <v>449</v>
      </c>
      <c r="K113" s="324">
        <v>625</v>
      </c>
      <c r="L113" s="325">
        <v>206</v>
      </c>
      <c r="M113" s="325">
        <v>419</v>
      </c>
      <c r="N113" s="324">
        <v>1012</v>
      </c>
      <c r="O113" s="325">
        <v>317</v>
      </c>
      <c r="P113" s="325">
        <v>695</v>
      </c>
      <c r="Q113" s="324">
        <v>603</v>
      </c>
      <c r="R113" s="325">
        <v>181</v>
      </c>
      <c r="S113" s="326">
        <v>422</v>
      </c>
    </row>
    <row r="114" spans="1:19" ht="13.5" customHeight="1">
      <c r="A114" s="305" t="s">
        <v>157</v>
      </c>
      <c r="B114" s="324">
        <v>2727</v>
      </c>
      <c r="C114" s="325">
        <v>868</v>
      </c>
      <c r="D114" s="325">
        <v>1859</v>
      </c>
      <c r="E114" s="324">
        <v>332</v>
      </c>
      <c r="F114" s="325">
        <v>129</v>
      </c>
      <c r="G114" s="325">
        <v>203</v>
      </c>
      <c r="H114" s="324">
        <v>521</v>
      </c>
      <c r="I114" s="325">
        <v>190</v>
      </c>
      <c r="J114" s="325">
        <v>331</v>
      </c>
      <c r="K114" s="324">
        <v>505</v>
      </c>
      <c r="L114" s="325">
        <v>150</v>
      </c>
      <c r="M114" s="325">
        <v>355</v>
      </c>
      <c r="N114" s="324">
        <v>831</v>
      </c>
      <c r="O114" s="325">
        <v>258</v>
      </c>
      <c r="P114" s="325">
        <v>573</v>
      </c>
      <c r="Q114" s="324">
        <v>538</v>
      </c>
      <c r="R114" s="325">
        <v>141</v>
      </c>
      <c r="S114" s="326">
        <v>397</v>
      </c>
    </row>
    <row r="115" spans="1:19" s="304" customFormat="1" ht="13.5" customHeight="1">
      <c r="A115" s="309" t="s">
        <v>116</v>
      </c>
      <c r="B115" s="322">
        <v>7122</v>
      </c>
      <c r="C115" s="319">
        <v>1869</v>
      </c>
      <c r="D115" s="319">
        <v>5253</v>
      </c>
      <c r="E115" s="322">
        <v>772</v>
      </c>
      <c r="F115" s="319">
        <v>249</v>
      </c>
      <c r="G115" s="319">
        <v>523</v>
      </c>
      <c r="H115" s="322">
        <v>1479</v>
      </c>
      <c r="I115" s="319">
        <v>423</v>
      </c>
      <c r="J115" s="319">
        <v>1056</v>
      </c>
      <c r="K115" s="322">
        <v>1314</v>
      </c>
      <c r="L115" s="319">
        <v>352</v>
      </c>
      <c r="M115" s="319">
        <v>962</v>
      </c>
      <c r="N115" s="322">
        <v>2216</v>
      </c>
      <c r="O115" s="319">
        <v>572</v>
      </c>
      <c r="P115" s="319">
        <v>1644</v>
      </c>
      <c r="Q115" s="322">
        <v>1341</v>
      </c>
      <c r="R115" s="319">
        <v>273</v>
      </c>
      <c r="S115" s="323">
        <v>1068</v>
      </c>
    </row>
    <row r="116" spans="1:19" ht="13.5" customHeight="1">
      <c r="A116" s="305" t="s">
        <v>150</v>
      </c>
      <c r="B116" s="324">
        <v>2159</v>
      </c>
      <c r="C116" s="325">
        <v>643</v>
      </c>
      <c r="D116" s="325">
        <v>1516</v>
      </c>
      <c r="E116" s="324">
        <v>231</v>
      </c>
      <c r="F116" s="325">
        <v>86</v>
      </c>
      <c r="G116" s="325">
        <v>145</v>
      </c>
      <c r="H116" s="324">
        <v>455</v>
      </c>
      <c r="I116" s="325">
        <v>140</v>
      </c>
      <c r="J116" s="325">
        <v>315</v>
      </c>
      <c r="K116" s="324">
        <v>396</v>
      </c>
      <c r="L116" s="325">
        <v>125</v>
      </c>
      <c r="M116" s="325">
        <v>271</v>
      </c>
      <c r="N116" s="324">
        <v>683</v>
      </c>
      <c r="O116" s="325">
        <v>200</v>
      </c>
      <c r="P116" s="325">
        <v>483</v>
      </c>
      <c r="Q116" s="324">
        <v>394</v>
      </c>
      <c r="R116" s="325">
        <v>92</v>
      </c>
      <c r="S116" s="326">
        <v>302</v>
      </c>
    </row>
    <row r="117" spans="1:19" ht="13.5" customHeight="1">
      <c r="A117" s="305" t="s">
        <v>171</v>
      </c>
      <c r="B117" s="324">
        <v>1820</v>
      </c>
      <c r="C117" s="325">
        <v>486</v>
      </c>
      <c r="D117" s="325">
        <v>1334</v>
      </c>
      <c r="E117" s="324">
        <v>199</v>
      </c>
      <c r="F117" s="325">
        <v>66</v>
      </c>
      <c r="G117" s="325">
        <v>133</v>
      </c>
      <c r="H117" s="324">
        <v>345</v>
      </c>
      <c r="I117" s="325">
        <v>110</v>
      </c>
      <c r="J117" s="325">
        <v>235</v>
      </c>
      <c r="K117" s="324">
        <v>353</v>
      </c>
      <c r="L117" s="325">
        <v>85</v>
      </c>
      <c r="M117" s="325">
        <v>268</v>
      </c>
      <c r="N117" s="324">
        <v>568</v>
      </c>
      <c r="O117" s="325">
        <v>139</v>
      </c>
      <c r="P117" s="325">
        <v>429</v>
      </c>
      <c r="Q117" s="324">
        <v>355</v>
      </c>
      <c r="R117" s="325">
        <v>86</v>
      </c>
      <c r="S117" s="326">
        <v>269</v>
      </c>
    </row>
    <row r="118" spans="1:19" ht="13.5" customHeight="1">
      <c r="A118" s="305" t="s">
        <v>158</v>
      </c>
      <c r="B118" s="324">
        <v>1365</v>
      </c>
      <c r="C118" s="325">
        <v>340</v>
      </c>
      <c r="D118" s="325">
        <v>1025</v>
      </c>
      <c r="E118" s="324">
        <v>166</v>
      </c>
      <c r="F118" s="325">
        <v>58</v>
      </c>
      <c r="G118" s="325">
        <v>108</v>
      </c>
      <c r="H118" s="324">
        <v>304</v>
      </c>
      <c r="I118" s="325">
        <v>72</v>
      </c>
      <c r="J118" s="325">
        <v>232</v>
      </c>
      <c r="K118" s="324">
        <v>238</v>
      </c>
      <c r="L118" s="325">
        <v>67</v>
      </c>
      <c r="M118" s="325">
        <v>171</v>
      </c>
      <c r="N118" s="324">
        <v>411</v>
      </c>
      <c r="O118" s="325">
        <v>98</v>
      </c>
      <c r="P118" s="325">
        <v>313</v>
      </c>
      <c r="Q118" s="324">
        <v>246</v>
      </c>
      <c r="R118" s="325">
        <v>45</v>
      </c>
      <c r="S118" s="326">
        <v>201</v>
      </c>
    </row>
    <row r="119" spans="1:19" ht="13.5" customHeight="1">
      <c r="A119" s="305" t="s">
        <v>154</v>
      </c>
      <c r="B119" s="324">
        <v>1017</v>
      </c>
      <c r="C119" s="325">
        <v>225</v>
      </c>
      <c r="D119" s="325">
        <v>792</v>
      </c>
      <c r="E119" s="324">
        <v>97</v>
      </c>
      <c r="F119" s="325">
        <v>21</v>
      </c>
      <c r="G119" s="325">
        <v>76</v>
      </c>
      <c r="H119" s="324">
        <v>203</v>
      </c>
      <c r="I119" s="325">
        <v>50</v>
      </c>
      <c r="J119" s="325">
        <v>153</v>
      </c>
      <c r="K119" s="324">
        <v>197</v>
      </c>
      <c r="L119" s="325">
        <v>51</v>
      </c>
      <c r="M119" s="325">
        <v>146</v>
      </c>
      <c r="N119" s="324">
        <v>321</v>
      </c>
      <c r="O119" s="325">
        <v>74</v>
      </c>
      <c r="P119" s="325">
        <v>247</v>
      </c>
      <c r="Q119" s="324">
        <v>199</v>
      </c>
      <c r="R119" s="325">
        <v>29</v>
      </c>
      <c r="S119" s="326">
        <v>170</v>
      </c>
    </row>
    <row r="120" spans="1:19" ht="13.5" customHeight="1">
      <c r="A120" s="305" t="s">
        <v>148</v>
      </c>
      <c r="B120" s="324">
        <v>761</v>
      </c>
      <c r="C120" s="325">
        <v>175</v>
      </c>
      <c r="D120" s="325">
        <v>586</v>
      </c>
      <c r="E120" s="324">
        <v>79</v>
      </c>
      <c r="F120" s="325">
        <v>18</v>
      </c>
      <c r="G120" s="325">
        <v>61</v>
      </c>
      <c r="H120" s="324">
        <v>172</v>
      </c>
      <c r="I120" s="325">
        <v>51</v>
      </c>
      <c r="J120" s="325">
        <v>121</v>
      </c>
      <c r="K120" s="324">
        <v>130</v>
      </c>
      <c r="L120" s="325">
        <v>24</v>
      </c>
      <c r="M120" s="325">
        <v>106</v>
      </c>
      <c r="N120" s="324">
        <v>233</v>
      </c>
      <c r="O120" s="325">
        <v>61</v>
      </c>
      <c r="P120" s="325">
        <v>172</v>
      </c>
      <c r="Q120" s="324">
        <v>147</v>
      </c>
      <c r="R120" s="325">
        <v>21</v>
      </c>
      <c r="S120" s="326">
        <v>126</v>
      </c>
    </row>
    <row r="121" spans="1:19" s="304" customFormat="1" ht="13.5" customHeight="1">
      <c r="A121" s="309" t="s">
        <v>117</v>
      </c>
      <c r="B121" s="322">
        <v>1610</v>
      </c>
      <c r="C121" s="319">
        <v>286</v>
      </c>
      <c r="D121" s="319">
        <v>1324</v>
      </c>
      <c r="E121" s="322">
        <v>179</v>
      </c>
      <c r="F121" s="319">
        <v>45</v>
      </c>
      <c r="G121" s="319">
        <v>134</v>
      </c>
      <c r="H121" s="322">
        <v>326</v>
      </c>
      <c r="I121" s="319">
        <v>67</v>
      </c>
      <c r="J121" s="319">
        <v>259</v>
      </c>
      <c r="K121" s="322">
        <v>300</v>
      </c>
      <c r="L121" s="319">
        <v>55</v>
      </c>
      <c r="M121" s="319">
        <v>245</v>
      </c>
      <c r="N121" s="322">
        <v>496</v>
      </c>
      <c r="O121" s="319">
        <v>74</v>
      </c>
      <c r="P121" s="319">
        <v>422</v>
      </c>
      <c r="Q121" s="322">
        <v>309</v>
      </c>
      <c r="R121" s="319">
        <v>45</v>
      </c>
      <c r="S121" s="323">
        <v>264</v>
      </c>
    </row>
    <row r="122" spans="1:19" ht="13.5" customHeight="1">
      <c r="A122" s="305" t="s">
        <v>152</v>
      </c>
      <c r="B122" s="324">
        <v>526</v>
      </c>
      <c r="C122" s="325">
        <v>89</v>
      </c>
      <c r="D122" s="325">
        <v>437</v>
      </c>
      <c r="E122" s="324">
        <v>56</v>
      </c>
      <c r="F122" s="325">
        <v>20</v>
      </c>
      <c r="G122" s="325">
        <v>36</v>
      </c>
      <c r="H122" s="324">
        <v>100</v>
      </c>
      <c r="I122" s="325">
        <v>21</v>
      </c>
      <c r="J122" s="325">
        <v>79</v>
      </c>
      <c r="K122" s="324">
        <v>93</v>
      </c>
      <c r="L122" s="325">
        <v>14</v>
      </c>
      <c r="M122" s="325">
        <v>79</v>
      </c>
      <c r="N122" s="324">
        <v>177</v>
      </c>
      <c r="O122" s="325">
        <v>24</v>
      </c>
      <c r="P122" s="325">
        <v>153</v>
      </c>
      <c r="Q122" s="324">
        <v>100</v>
      </c>
      <c r="R122" s="325">
        <v>10</v>
      </c>
      <c r="S122" s="326">
        <v>90</v>
      </c>
    </row>
    <row r="123" spans="1:19" ht="13.5" customHeight="1">
      <c r="A123" s="305" t="s">
        <v>149</v>
      </c>
      <c r="B123" s="324">
        <v>466</v>
      </c>
      <c r="C123" s="325">
        <v>83</v>
      </c>
      <c r="D123" s="325">
        <v>383</v>
      </c>
      <c r="E123" s="324">
        <v>59</v>
      </c>
      <c r="F123" s="325">
        <v>10</v>
      </c>
      <c r="G123" s="325">
        <v>49</v>
      </c>
      <c r="H123" s="324">
        <v>96</v>
      </c>
      <c r="I123" s="325">
        <v>21</v>
      </c>
      <c r="J123" s="325">
        <v>75</v>
      </c>
      <c r="K123" s="324">
        <v>84</v>
      </c>
      <c r="L123" s="325">
        <v>19</v>
      </c>
      <c r="M123" s="325">
        <v>65</v>
      </c>
      <c r="N123" s="324">
        <v>136</v>
      </c>
      <c r="O123" s="325">
        <v>20</v>
      </c>
      <c r="P123" s="325">
        <v>116</v>
      </c>
      <c r="Q123" s="324">
        <v>91</v>
      </c>
      <c r="R123" s="325">
        <v>13</v>
      </c>
      <c r="S123" s="326">
        <v>78</v>
      </c>
    </row>
    <row r="124" spans="1:19" ht="13.5" customHeight="1">
      <c r="A124" s="305" t="s">
        <v>172</v>
      </c>
      <c r="B124" s="324">
        <v>302</v>
      </c>
      <c r="C124" s="325">
        <v>58</v>
      </c>
      <c r="D124" s="325">
        <v>244</v>
      </c>
      <c r="E124" s="324">
        <v>30</v>
      </c>
      <c r="F124" s="325">
        <v>6</v>
      </c>
      <c r="G124" s="325">
        <v>24</v>
      </c>
      <c r="H124" s="324">
        <v>64</v>
      </c>
      <c r="I124" s="325">
        <v>13</v>
      </c>
      <c r="J124" s="325">
        <v>51</v>
      </c>
      <c r="K124" s="324">
        <v>65</v>
      </c>
      <c r="L124" s="325">
        <v>15</v>
      </c>
      <c r="M124" s="325">
        <v>50</v>
      </c>
      <c r="N124" s="324">
        <v>77</v>
      </c>
      <c r="O124" s="325">
        <v>12</v>
      </c>
      <c r="P124" s="325">
        <v>65</v>
      </c>
      <c r="Q124" s="324">
        <v>66</v>
      </c>
      <c r="R124" s="325">
        <v>12</v>
      </c>
      <c r="S124" s="326">
        <v>54</v>
      </c>
    </row>
    <row r="125" spans="1:19" ht="13.5" customHeight="1">
      <c r="A125" s="305" t="s">
        <v>156</v>
      </c>
      <c r="B125" s="324">
        <v>186</v>
      </c>
      <c r="C125" s="325">
        <v>30</v>
      </c>
      <c r="D125" s="325">
        <v>156</v>
      </c>
      <c r="E125" s="324">
        <v>23</v>
      </c>
      <c r="F125" s="325">
        <v>6</v>
      </c>
      <c r="G125" s="325">
        <v>17</v>
      </c>
      <c r="H125" s="324">
        <v>39</v>
      </c>
      <c r="I125" s="325">
        <v>7</v>
      </c>
      <c r="J125" s="325">
        <v>32</v>
      </c>
      <c r="K125" s="324">
        <v>38</v>
      </c>
      <c r="L125" s="325">
        <v>4</v>
      </c>
      <c r="M125" s="325">
        <v>34</v>
      </c>
      <c r="N125" s="324">
        <v>56</v>
      </c>
      <c r="O125" s="325">
        <v>7</v>
      </c>
      <c r="P125" s="325">
        <v>49</v>
      </c>
      <c r="Q125" s="324">
        <v>30</v>
      </c>
      <c r="R125" s="325">
        <v>6</v>
      </c>
      <c r="S125" s="326">
        <v>24</v>
      </c>
    </row>
    <row r="126" spans="1:19" ht="13.5" customHeight="1">
      <c r="A126" s="305" t="s">
        <v>151</v>
      </c>
      <c r="B126" s="324">
        <v>130</v>
      </c>
      <c r="C126" s="325">
        <v>26</v>
      </c>
      <c r="D126" s="325">
        <v>104</v>
      </c>
      <c r="E126" s="324">
        <v>11</v>
      </c>
      <c r="F126" s="325">
        <v>3</v>
      </c>
      <c r="G126" s="325">
        <v>8</v>
      </c>
      <c r="H126" s="324">
        <v>27</v>
      </c>
      <c r="I126" s="325">
        <v>5</v>
      </c>
      <c r="J126" s="325">
        <v>22</v>
      </c>
      <c r="K126" s="324">
        <v>20</v>
      </c>
      <c r="L126" s="325">
        <v>3</v>
      </c>
      <c r="M126" s="325">
        <v>17</v>
      </c>
      <c r="N126" s="324">
        <v>50</v>
      </c>
      <c r="O126" s="325">
        <v>11</v>
      </c>
      <c r="P126" s="325">
        <v>39</v>
      </c>
      <c r="Q126" s="324">
        <v>22</v>
      </c>
      <c r="R126" s="325">
        <v>4</v>
      </c>
      <c r="S126" s="326">
        <v>18</v>
      </c>
    </row>
    <row r="127" spans="1:19" s="304" customFormat="1" ht="13.5" customHeight="1" thickBot="1">
      <c r="A127" s="312" t="s">
        <v>125</v>
      </c>
      <c r="B127" s="327">
        <v>192</v>
      </c>
      <c r="C127" s="328">
        <v>26</v>
      </c>
      <c r="D127" s="329">
        <v>166</v>
      </c>
      <c r="E127" s="327">
        <v>13</v>
      </c>
      <c r="F127" s="328">
        <v>3</v>
      </c>
      <c r="G127" s="329">
        <v>10</v>
      </c>
      <c r="H127" s="327">
        <v>44</v>
      </c>
      <c r="I127" s="328">
        <v>4</v>
      </c>
      <c r="J127" s="329">
        <v>40</v>
      </c>
      <c r="K127" s="327">
        <v>44</v>
      </c>
      <c r="L127" s="328">
        <v>8</v>
      </c>
      <c r="M127" s="329">
        <v>36</v>
      </c>
      <c r="N127" s="327">
        <v>54</v>
      </c>
      <c r="O127" s="328">
        <v>6</v>
      </c>
      <c r="P127" s="329">
        <v>48</v>
      </c>
      <c r="Q127" s="327">
        <v>37</v>
      </c>
      <c r="R127" s="328">
        <v>5</v>
      </c>
      <c r="S127" s="330">
        <v>32</v>
      </c>
    </row>
    <row r="128" spans="1:19" ht="15.75">
      <c r="B128" s="297"/>
      <c r="C128" s="317"/>
      <c r="D128" s="317"/>
    </row>
  </sheetData>
  <mergeCells count="7">
    <mergeCell ref="Q4:S4"/>
    <mergeCell ref="A1:G1"/>
    <mergeCell ref="B4:D4"/>
    <mergeCell ref="E4:G4"/>
    <mergeCell ref="H4:J4"/>
    <mergeCell ref="K4:M4"/>
    <mergeCell ref="N4:P4"/>
  </mergeCells>
  <phoneticPr fontId="21" type="noConversion"/>
  <pageMargins left="0.7086111307144165" right="0.62986111640930176" top="0.7086111307144165" bottom="0.51166665554046631" header="0.51166665554046631" footer="0.3148611187934875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5</cp:revision>
  <cp:lastPrinted>2016-03-04T05:57:05Z</cp:lastPrinted>
  <dcterms:created xsi:type="dcterms:W3CDTF">2007-04-05T01:48:57Z</dcterms:created>
  <dcterms:modified xsi:type="dcterms:W3CDTF">2026-08-31T00:21:36Z</dcterms:modified>
</cp:coreProperties>
</file>